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pcl01\public\OFWSHARE\Cost assessment\PR19\Update PR19 models with 2019-20 data\Impact of using CMA modelling approach (CMA FD)\"/>
    </mc:Choice>
  </mc:AlternateContent>
  <bookViews>
    <workbookView xWindow="0" yWindow="0" windowWidth="12000" windowHeight="3360" tabRatio="860"/>
  </bookViews>
  <sheets>
    <sheet name="Cover" sheetId="95" r:id="rId1"/>
    <sheet name="Controls" sheetId="73" r:id="rId2"/>
    <sheet name="Inputs&gt;&gt;" sheetId="15" r:id="rId3"/>
    <sheet name="Inputs" sheetId="94" r:id="rId4"/>
    <sheet name="Forecast drivers" sheetId="57" r:id="rId5"/>
    <sheet name="Model coeffs" sheetId="66" r:id="rId6"/>
    <sheet name="Outputs&gt;&gt;" sheetId="61" r:id="rId7"/>
    <sheet name="Modelled costs" sheetId="59" r:id="rId8"/>
    <sheet name="Final allowances" sheetId="85" r:id="rId9"/>
    <sheet name="PDR" sheetId="98"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net1" localSheetId="1" hidden="1">{"NET",#N/A,FALSE,"401C11"}</definedName>
    <definedName name="____net1" localSheetId="0" hidden="1">{"NET",#N/A,FALSE,"401C11"}</definedName>
    <definedName name="____net1" localSheetId="9" hidden="1">{"NET",#N/A,FALSE,"401C11"}</definedName>
    <definedName name="____net1" hidden="1">{"NET",#N/A,FALSE,"401C11"}</definedName>
    <definedName name="__123Graph_A" localSheetId="8" hidden="1">'[1]2002PCTs'!#REF!</definedName>
    <definedName name="__123Graph_A" localSheetId="3" hidden="1">'[1]2002PCTs'!#REF!</definedName>
    <definedName name="__123Graph_A" hidden="1">'[1]2002PCTs'!#REF!</definedName>
    <definedName name="__123Graph_B" localSheetId="8" hidden="1">[2]Dnurse!#REF!</definedName>
    <definedName name="__123Graph_B" localSheetId="3" hidden="1">[2]Dnurse!#REF!</definedName>
    <definedName name="__123Graph_B" hidden="1">[2]Dnurse!#REF!</definedName>
    <definedName name="__123Graph_C" localSheetId="8" hidden="1">[2]Dnurse!#REF!</definedName>
    <definedName name="__123Graph_C" localSheetId="3" hidden="1">[2]Dnurse!#REF!</definedName>
    <definedName name="__123Graph_C" hidden="1">[2]Dnurse!#REF!</definedName>
    <definedName name="__123Graph_X" localSheetId="8" hidden="1">[3]Aln!#REF!</definedName>
    <definedName name="__123Graph_X" localSheetId="3" hidden="1">[3]Aln!#REF!</definedName>
    <definedName name="__123Graph_X" hidden="1">[3]Aln!#REF!</definedName>
    <definedName name="__net1" localSheetId="1" hidden="1">{"NET",#N/A,FALSE,"401C11"}</definedName>
    <definedName name="__net1" localSheetId="0" hidden="1">{"NET",#N/A,FALSE,"401C11"}</definedName>
    <definedName name="__net1" localSheetId="9" hidden="1">{"NET",#N/A,FALSE,"401C11"}</definedName>
    <definedName name="__net1" hidden="1">{"NET",#N/A,FALSE,"401C11"}</definedName>
    <definedName name="_1_0__123Grap" localSheetId="8" hidden="1">'[4]#REF'!#REF!</definedName>
    <definedName name="_1_0__123Grap" localSheetId="3" hidden="1">'[4]#REF'!#REF!</definedName>
    <definedName name="_1_0__123Grap" hidden="1">'[4]#REF'!#REF!</definedName>
    <definedName name="_1_123Grap" localSheetId="8" hidden="1">'[5]#REF'!#REF!</definedName>
    <definedName name="_1_123Grap" localSheetId="3" hidden="1">'[5]#REF'!#REF!</definedName>
    <definedName name="_1_123Grap" hidden="1">'[5]#REF'!#REF!</definedName>
    <definedName name="_123Graph_F" hidden="1">'[6]Chelmsford '!$G$18:$G$28</definedName>
    <definedName name="_2_0__123Grap" localSheetId="1" hidden="1">'[5]#REF'!#REF!</definedName>
    <definedName name="_2_0__123Grap" localSheetId="8" hidden="1">'[5]#REF'!#REF!</definedName>
    <definedName name="_2_0__123Grap" localSheetId="3" hidden="1">'[5]#REF'!#REF!</definedName>
    <definedName name="_2_0__123Grap" localSheetId="9" hidden="1">'[5]#REF'!#REF!</definedName>
    <definedName name="_2_0__123Grap" hidden="1">'[5]#REF'!#REF!</definedName>
    <definedName name="_2_123Grap" localSheetId="1" hidden="1">'[2]#REF'!#REF!</definedName>
    <definedName name="_2_123Grap" localSheetId="8" hidden="1">'[2]#REF'!#REF!</definedName>
    <definedName name="_2_123Grap" localSheetId="3" hidden="1">'[2]#REF'!#REF!</definedName>
    <definedName name="_2_123Grap" hidden="1">'[2]#REF'!#REF!</definedName>
    <definedName name="_3_0_S" localSheetId="1" hidden="1">'[4]#REF'!#REF!</definedName>
    <definedName name="_3_0_S" localSheetId="8" hidden="1">'[4]#REF'!#REF!</definedName>
    <definedName name="_3_0_S" localSheetId="3" hidden="1">'[4]#REF'!#REF!</definedName>
    <definedName name="_3_0_S" hidden="1">'[4]#REF'!#REF!</definedName>
    <definedName name="_3_123Grap" localSheetId="1" hidden="1">'[5]#REF'!#REF!</definedName>
    <definedName name="_3_123Grap" localSheetId="8" hidden="1">'[5]#REF'!#REF!</definedName>
    <definedName name="_3_123Grap" localSheetId="3" hidden="1">'[5]#REF'!#REF!</definedName>
    <definedName name="_3_123Grap" hidden="1">'[5]#REF'!#REF!</definedName>
    <definedName name="_34_123Grap" localSheetId="8" hidden="1">'[5]#REF'!#REF!</definedName>
    <definedName name="_34_123Grap" localSheetId="3" hidden="1">'[5]#REF'!#REF!</definedName>
    <definedName name="_34_123Grap" hidden="1">'[5]#REF'!#REF!</definedName>
    <definedName name="_42S" localSheetId="8" hidden="1">'[5]#REF'!#REF!</definedName>
    <definedName name="_42S" localSheetId="3" hidden="1">'[5]#REF'!#REF!</definedName>
    <definedName name="_42S" hidden="1">'[5]#REF'!#REF!</definedName>
    <definedName name="_4S" localSheetId="8" hidden="1">'[5]#REF'!#REF!</definedName>
    <definedName name="_4S" localSheetId="3" hidden="1">'[5]#REF'!#REF!</definedName>
    <definedName name="_4S" hidden="1">'[5]#REF'!#REF!</definedName>
    <definedName name="_5_0__123Grap" localSheetId="8" hidden="1">'[5]#REF'!#REF!</definedName>
    <definedName name="_5_0__123Grap" localSheetId="3" hidden="1">'[5]#REF'!#REF!</definedName>
    <definedName name="_5_0__123Grap" hidden="1">'[5]#REF'!#REF!</definedName>
    <definedName name="_6_0_S" localSheetId="8" hidden="1">'[5]#REF'!#REF!</definedName>
    <definedName name="_6_0_S" localSheetId="3" hidden="1">'[5]#REF'!#REF!</definedName>
    <definedName name="_6_0_S" hidden="1">'[5]#REF'!#REF!</definedName>
    <definedName name="_6_123Grap" localSheetId="8" hidden="1">'[2]#REF'!#REF!</definedName>
    <definedName name="_6_123Grap" localSheetId="3" hidden="1">'[2]#REF'!#REF!</definedName>
    <definedName name="_6_123Grap" hidden="1">'[2]#REF'!#REF!</definedName>
    <definedName name="_8_123Grap" localSheetId="8" hidden="1">'[5]#REF'!#REF!</definedName>
    <definedName name="_8_123Grap" localSheetId="3" hidden="1">'[5]#REF'!#REF!</definedName>
    <definedName name="_8_123Grap" hidden="1">'[5]#REF'!#REF!</definedName>
    <definedName name="_8S" localSheetId="8" hidden="1">'[2]#REF'!#REF!</definedName>
    <definedName name="_8S" localSheetId="3" hidden="1">'[2]#REF'!#REF!</definedName>
    <definedName name="_8S" hidden="1">'[2]#REF'!#REF!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1" hidden="1">#REF!</definedName>
    <definedName name="_Dist_Values" localSheetId="8" hidden="1">#REF!</definedName>
    <definedName name="_Dist_Values" localSheetId="3" hidden="1">#REF!</definedName>
    <definedName name="_Dist_Values" hidden="1">#REF!</definedName>
    <definedName name="_Fill" localSheetId="1" hidden="1">#REF!</definedName>
    <definedName name="_Fill" localSheetId="8" hidden="1">#REF!</definedName>
    <definedName name="_Fill" localSheetId="3" hidden="1">#REF!</definedName>
    <definedName name="_Fill" hidden="1">#REF!</definedName>
    <definedName name="_Key1" localSheetId="1" hidden="1">#REF!</definedName>
    <definedName name="_Key1" localSheetId="8" hidden="1">#REF!</definedName>
    <definedName name="_Key1" localSheetId="3" hidden="1">#REF!</definedName>
    <definedName name="_Key1" hidden="1">#REF!</definedName>
    <definedName name="_Key2" localSheetId="1" hidden="1">#REF!</definedName>
    <definedName name="_Key2" localSheetId="8" hidden="1">#REF!</definedName>
    <definedName name="_Key2" localSheetId="3" hidden="1">#REF!</definedName>
    <definedName name="_Key2" hidden="1">#REF!</definedName>
    <definedName name="_net1" localSheetId="1" hidden="1">{"NET",#N/A,FALSE,"401C11"}</definedName>
    <definedName name="_net1" localSheetId="0" hidden="1">{"NET",#N/A,FALSE,"401C11"}</definedName>
    <definedName name="_net1" localSheetId="9" hidden="1">{"NET",#N/A,FALSE,"401C11"}</definedName>
    <definedName name="_net1" hidden="1">{"NET",#N/A,FALSE,"401C11"}</definedName>
    <definedName name="_Order1" hidden="1">255</definedName>
    <definedName name="_Order2" hidden="1">255</definedName>
    <definedName name="_Sort" localSheetId="1" hidden="1">#REF!</definedName>
    <definedName name="_Sort" localSheetId="8" hidden="1">#REF!</definedName>
    <definedName name="_Sort" localSheetId="3" hidden="1">#REF!</definedName>
    <definedName name="_Sort" hidden="1">#REF!</definedName>
    <definedName name="a" localSheetId="1" hidden="1">{"CHARGE",#N/A,FALSE,"401C11"}</definedName>
    <definedName name="a" localSheetId="0" hidden="1">{"CHARGE",#N/A,FALSE,"401C11"}</definedName>
    <definedName name="a" localSheetId="9" hidden="1">{"CHARGE",#N/A,FALSE,"401C11"}</definedName>
    <definedName name="a" hidden="1">{"CHARGE",#N/A,FALSE,"401C11"}</definedName>
    <definedName name="aa" localSheetId="1" hidden="1">{"CHARGE",#N/A,FALSE,"401C11"}</definedName>
    <definedName name="aa" localSheetId="0" hidden="1">{"CHARGE",#N/A,FALSE,"401C11"}</definedName>
    <definedName name="aa" localSheetId="9" hidden="1">{"CHARGE",#N/A,FALSE,"401C11"}</definedName>
    <definedName name="aa" hidden="1">{"CHARGE",#N/A,FALSE,"401C11"}</definedName>
    <definedName name="aaa" localSheetId="1" hidden="1">{"CHARGE",#N/A,FALSE,"401C11"}</definedName>
    <definedName name="aaa" localSheetId="0" hidden="1">{"CHARGE",#N/A,FALSE,"401C11"}</definedName>
    <definedName name="aaa" localSheetId="9" hidden="1">{"CHARGE",#N/A,FALSE,"401C11"}</definedName>
    <definedName name="aaa" hidden="1">{"CHARGE",#N/A,FALSE,"401C11"}</definedName>
    <definedName name="aaaa" localSheetId="1" hidden="1">{"CHARGE",#N/A,FALSE,"401C11"}</definedName>
    <definedName name="aaaa" localSheetId="0" hidden="1">{"CHARGE",#N/A,FALSE,"401C11"}</definedName>
    <definedName name="aaaa" localSheetId="9" hidden="1">{"CHARGE",#N/A,FALSE,"401C11"}</definedName>
    <definedName name="aaaa" hidden="1">{"CHARGE",#N/A,FALSE,"401C11"}</definedName>
    <definedName name="abc" localSheetId="1" hidden="1">{"NET",#N/A,FALSE,"401C11"}</definedName>
    <definedName name="abc" localSheetId="0" hidden="1">{"NET",#N/A,FALSE,"401C11"}</definedName>
    <definedName name="abc" localSheetId="9" hidden="1">{"NET",#N/A,FALSE,"401C11"}</definedName>
    <definedName name="abc" hidden="1">{"NET",#N/A,FALSE,"401C11"}</definedName>
    <definedName name="adbr" localSheetId="1" hidden="1">{"CHARGE",#N/A,FALSE,"401C11"}</definedName>
    <definedName name="adbr" localSheetId="0" hidden="1">{"CHARGE",#N/A,FALSE,"401C11"}</definedName>
    <definedName name="adbr" localSheetId="9" hidden="1">{"CHARGE",#N/A,FALSE,"401C11"}</definedName>
    <definedName name="adbr" hidden="1">{"CHARGE",#N/A,FALSE,"401C11"}</definedName>
    <definedName name="b" localSheetId="1" hidden="1">{"CHARGE",#N/A,FALSE,"401C11"}</definedName>
    <definedName name="b" localSheetId="0" hidden="1">{"CHARGE",#N/A,FALSE,"401C11"}</definedName>
    <definedName name="b" localSheetId="9" hidden="1">{"CHARGE",#N/A,FALSE,"401C11"}</definedName>
    <definedName name="b" hidden="1">{"CHARGE",#N/A,FALSE,"401C11"}</definedName>
    <definedName name="BMGHIndex" hidden="1">"O"</definedName>
    <definedName name="change1" localSheetId="1" hidden="1">{"CHARGE",#N/A,FALSE,"401C11"}</definedName>
    <definedName name="change1" localSheetId="0" hidden="1">{"CHARGE",#N/A,FALSE,"401C11"}</definedName>
    <definedName name="change1" localSheetId="9" hidden="1">{"CHARGE",#N/A,FALSE,"401C11"}</definedName>
    <definedName name="change1" hidden="1">{"CHARGE",#N/A,FALSE,"401C11"}</definedName>
    <definedName name="charge" localSheetId="1" hidden="1">{"CHARGE",#N/A,FALSE,"401C11"}</definedName>
    <definedName name="charge" localSheetId="0" hidden="1">{"CHARGE",#N/A,FALSE,"401C11"}</definedName>
    <definedName name="charge" localSheetId="9" hidden="1">{"CHARGE",#N/A,FALSE,"401C11"}</definedName>
    <definedName name="charge" hidden="1">{"CHARGE",#N/A,FALSE,"401C11"}</definedName>
    <definedName name="da" localSheetId="8" hidden="1">#REF!</definedName>
    <definedName name="da" localSheetId="3" hidden="1">#REF!</definedName>
    <definedName name="da" hidden="1">#REF!</definedName>
    <definedName name="dog" localSheetId="1" hidden="1">{"NET",#N/A,FALSE,"401C11"}</definedName>
    <definedName name="dog" localSheetId="0" hidden="1">{"NET",#N/A,FALSE,"401C11"}</definedName>
    <definedName name="dog" localSheetId="9" hidden="1">{"NET",#N/A,FALSE,"401C11"}</definedName>
    <definedName name="dog" hidden="1">{"NET",#N/A,FALSE,"401C11"}</definedName>
    <definedName name="EV__LASTREFTIME__" hidden="1">40339.4799074074</definedName>
    <definedName name="Expired" hidden="1">FALSE</definedName>
    <definedName name="F" localSheetId="1" hidden="1">{"bal",#N/A,FALSE,"working papers";"income",#N/A,FALSE,"working papers"}</definedName>
    <definedName name="F" localSheetId="0" hidden="1">{"bal",#N/A,FALSE,"working papers";"income",#N/A,FALSE,"working papers"}</definedName>
    <definedName name="F" localSheetId="9" hidden="1">{"bal",#N/A,FALSE,"working papers";"income",#N/A,FALSE,"working papers"}</definedName>
    <definedName name="F" hidden="1">{"bal",#N/A,FALSE,"working papers";"income",#N/A,FALSE,"working papers"}</definedName>
    <definedName name="fdraf" localSheetId="1" hidden="1">{"bal",#N/A,FALSE,"working papers";"income",#N/A,FALSE,"working papers"}</definedName>
    <definedName name="fdraf" localSheetId="0" hidden="1">{"bal",#N/A,FALSE,"working papers";"income",#N/A,FALSE,"working papers"}</definedName>
    <definedName name="fdraf" localSheetId="9" hidden="1">{"bal",#N/A,FALSE,"working papers";"income",#N/A,FALSE,"working papers"}</definedName>
    <definedName name="fdraf" hidden="1">{"bal",#N/A,FALSE,"working papers";"income",#N/A,FALSE,"working papers"}</definedName>
    <definedName name="Fdraft" localSheetId="1" hidden="1">{"bal",#N/A,FALSE,"working papers";"income",#N/A,FALSE,"working papers"}</definedName>
    <definedName name="Fdraft" localSheetId="0" hidden="1">{"bal",#N/A,FALSE,"working papers";"income",#N/A,FALSE,"working papers"}</definedName>
    <definedName name="Fdraft" localSheetId="9" hidden="1">{"bal",#N/A,FALSE,"working papers";"income",#N/A,FALSE,"working papers"}</definedName>
    <definedName name="Fdraft" hidden="1">{"bal",#N/A,FALSE,"working papers";"income",#N/A,FALSE,"working papers"}</definedName>
    <definedName name="Foutput" localSheetId="1" hidden="1">#REF!</definedName>
    <definedName name="Foutput" localSheetId="8" hidden="1">#REF!</definedName>
    <definedName name="Foutput" localSheetId="3" hidden="1">#REF!</definedName>
    <definedName name="Foutput" hidden="1">#REF!</definedName>
    <definedName name="fsdfffd" localSheetId="8" hidden="1">#REF!</definedName>
    <definedName name="fsdfffd" localSheetId="3" hidden="1">#REF!</definedName>
    <definedName name="fsdfffd" hidden="1">#REF!</definedName>
    <definedName name="fsdfsd" localSheetId="8" hidden="1">#REF!</definedName>
    <definedName name="fsdfsd" localSheetId="3" hidden="1">#REF!</definedName>
    <definedName name="fsdfsd" hidden="1">#REF!</definedName>
    <definedName name="fsfds" localSheetId="8" hidden="1">#REF!</definedName>
    <definedName name="fsfds" localSheetId="3" hidden="1">#REF!</definedName>
    <definedName name="fsfds" hidden="1">#REF!</definedName>
    <definedName name="fsfsd" localSheetId="1" hidden="1">#REF!</definedName>
    <definedName name="fsfsd" localSheetId="8" hidden="1">#REF!</definedName>
    <definedName name="fsfsd" localSheetId="3" hidden="1">#REF!</definedName>
    <definedName name="fsfsd" hidden="1">#REF!</definedName>
    <definedName name="gfff" localSheetId="1" hidden="1">{"CHARGE",#N/A,FALSE,"401C11"}</definedName>
    <definedName name="gfff" localSheetId="0" hidden="1">{"CHARGE",#N/A,FALSE,"401C11"}</definedName>
    <definedName name="gfff" localSheetId="9" hidden="1">{"CHARGE",#N/A,FALSE,"401C11"}</definedName>
    <definedName name="gfff" hidden="1">{"CHARGE",#N/A,FALSE,"401C11"}</definedName>
    <definedName name="gross" localSheetId="1" hidden="1">{"GROSS",#N/A,FALSE,"401C11"}</definedName>
    <definedName name="gross" localSheetId="0" hidden="1">{"GROSS",#N/A,FALSE,"401C11"}</definedName>
    <definedName name="gross" localSheetId="9" hidden="1">{"GROSS",#N/A,FALSE,"401C11"}</definedName>
    <definedName name="gross" hidden="1">{"GROSS",#N/A,FALSE,"401C11"}</definedName>
    <definedName name="gross1" localSheetId="1" hidden="1">{"GROSS",#N/A,FALSE,"401C11"}</definedName>
    <definedName name="gross1" localSheetId="0" hidden="1">{"GROSS",#N/A,FALSE,"401C11"}</definedName>
    <definedName name="gross1" localSheetId="9" hidden="1">{"GROSS",#N/A,FALSE,"401C11"}</definedName>
    <definedName name="gross1" hidden="1">{"GROSS",#N/A,FALSE,"401C11"}</definedName>
    <definedName name="hasdfjklhklj" localSheetId="1" hidden="1">{"NET",#N/A,FALSE,"401C11"}</definedName>
    <definedName name="hasdfjklhklj" localSheetId="0" hidden="1">{"NET",#N/A,FALSE,"401C11"}</definedName>
    <definedName name="hasdfjklhklj" localSheetId="9" hidden="1">{"NET",#N/A,FALSE,"401C11"}</definedName>
    <definedName name="hasdfjklhklj" hidden="1">{"NET",#N/A,FALSE,"401C11"}</definedName>
    <definedName name="help" localSheetId="1" hidden="1">{"CHARGE",#N/A,FALSE,"401C11"}</definedName>
    <definedName name="help" localSheetId="0" hidden="1">{"CHARGE",#N/A,FALSE,"401C11"}</definedName>
    <definedName name="help" localSheetId="9" hidden="1">{"CHARGE",#N/A,FALSE,"401C11"}</definedName>
    <definedName name="help" hidden="1">{"CHARGE",#N/A,FALSE,"401C11"}</definedName>
    <definedName name="hghghhj" localSheetId="1" hidden="1">{"CHARGE",#N/A,FALSE,"401C11"}</definedName>
    <definedName name="hghghhj" localSheetId="0" hidden="1">{"CHARGE",#N/A,FALSE,"401C11"}</definedName>
    <definedName name="hghghhj" localSheetId="9" hidden="1">{"CHARGE",#N/A,FALSE,"401C11"}</definedName>
    <definedName name="hghghhj" hidden="1">{"CHARGE",#N/A,FALSE,"401C11"}</definedName>
    <definedName name="HTML_CodePage" hidden="1">1252</definedName>
    <definedName name="HTML_Control" localSheetId="1" hidden="1">{"'Trust by name'!$A$6:$E$350","'Trust by name'!$A$1:$D$348"}</definedName>
    <definedName name="HTML_Control" localSheetId="0" hidden="1">{"'Trust by name'!$A$6:$E$350","'Trust by name'!$A$1:$D$348"}</definedName>
    <definedName name="HTML_Control" localSheetId="9"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FELL" localSheetId="1" hidden="1">#REF!</definedName>
    <definedName name="JFELL" localSheetId="8" hidden="1">#REF!</definedName>
    <definedName name="JFELL" localSheetId="3" hidden="1">#REF!</definedName>
    <definedName name="JFELL" hidden="1">#REF!</definedName>
    <definedName name="New" localSheetId="8" hidden="1">#REF!</definedName>
    <definedName name="New" localSheetId="3" hidden="1">#REF!</definedName>
    <definedName name="New" hidden="1">#REF!</definedName>
    <definedName name="OISIII" localSheetId="1" hidden="1">#REF!</definedName>
    <definedName name="OISIII" localSheetId="8" hidden="1">#REF!</definedName>
    <definedName name="OISIII" localSheetId="3" hidden="1">#REF!</definedName>
    <definedName name="OISIII" hidden="1">#REF!</definedName>
    <definedName name="qfx" localSheetId="1" hidden="1">{"NET",#N/A,FALSE,"401C11"}</definedName>
    <definedName name="qfx" localSheetId="0" hidden="1">{"NET",#N/A,FALSE,"401C11"}</definedName>
    <definedName name="qfx" localSheetId="9" hidden="1">{"NET",#N/A,FALSE,"401C11"}</definedName>
    <definedName name="qfx" hidden="1">{"NET",#N/A,FALSE,"401C11"}</definedName>
    <definedName name="real" localSheetId="8" hidden="1">#REF!</definedName>
    <definedName name="real" localSheetId="3" hidden="1">#REF!</definedName>
    <definedName name="real"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ytry" localSheetId="1" hidden="1">{"NET",#N/A,FALSE,"401C11"}</definedName>
    <definedName name="rytry" localSheetId="0" hidden="1">{"NET",#N/A,FALSE,"401C11"}</definedName>
    <definedName name="rytry" localSheetId="9" hidden="1">{"NET",#N/A,FALSE,"401C11"}</definedName>
    <definedName name="rytry" hidden="1">{"NET",#N/A,FALSE,"401C11"}</definedName>
    <definedName name="SAPBEXrevision" hidden="1">1</definedName>
    <definedName name="SAPBEXsysID" hidden="1">"BWB"</definedName>
    <definedName name="SAPBEXwbID" hidden="1">"49ZLUKBQR0WG29D9LLI3IBIIT"</definedName>
    <definedName name="sort" localSheetId="8" hidden="1">#REF!</definedName>
    <definedName name="sort" localSheetId="3" hidden="1">#REF!</definedName>
    <definedName name="sort" hidden="1">#REF!</definedName>
    <definedName name="Table3.4" localSheetId="1" hidden="1">{"CHARGE",#N/A,FALSE,"401C11"}</definedName>
    <definedName name="Table3.4" localSheetId="0" hidden="1">{"CHARGE",#N/A,FALSE,"401C11"}</definedName>
    <definedName name="Table3.4" localSheetId="9" hidden="1">{"CHARGE",#N/A,FALSE,"401C11"}</definedName>
    <definedName name="Table3.4" hidden="1">{"CHARGE",#N/A,FALSE,"401C11"}</definedName>
    <definedName name="Test23" localSheetId="1" hidden="1">{"NET",#N/A,FALSE,"401C11"}</definedName>
    <definedName name="Test23" localSheetId="0" hidden="1">{"NET",#N/A,FALSE,"401C11"}</definedName>
    <definedName name="Test23" localSheetId="9" hidden="1">{"NET",#N/A,FALSE,"401C11"}</definedName>
    <definedName name="Test23" hidden="1">{"NET",#N/A,FALSE,"401C11"}</definedName>
    <definedName name="wert" localSheetId="1" hidden="1">{"GROSS",#N/A,FALSE,"401C11"}</definedName>
    <definedName name="wert" localSheetId="0" hidden="1">{"GROSS",#N/A,FALSE,"401C11"}</definedName>
    <definedName name="wert" localSheetId="9" hidden="1">{"GROSS",#N/A,FALSE,"401C11"}</definedName>
    <definedName name="wert" hidden="1">{"GROSS",#N/A,FALSE,"401C11"}</definedName>
    <definedName name="wombat" localSheetId="1" hidden="1">#REF!</definedName>
    <definedName name="wombat" localSheetId="8" hidden="1">#REF!</definedName>
    <definedName name="wombat" localSheetId="3" hidden="1">#REF!</definedName>
    <definedName name="wombat" hidden="1">#REF!</definedName>
    <definedName name="wotsthis" localSheetId="1" hidden="1">{"P&amp;L phased",#N/A,FALSE,"P and L";"Interest phased",#N/A,FALSE,"Interest";"Cshf phased",#N/A,FALSE,"Cashflow";"BSheet phased",#N/A,FALSE,"B Sheet";"Capex phased",#N/A,FALSE,"Capex"}</definedName>
    <definedName name="wotsthis" localSheetId="0" hidden="1">{"P&amp;L phased",#N/A,FALSE,"P and L";"Interest phased",#N/A,FALSE,"Interest";"Cshf phased",#N/A,FALSE,"Cashflow";"BSheet phased",#N/A,FALSE,"B Sheet";"Capex phased",#N/A,FALSE,"Capex"}</definedName>
    <definedName name="wotsthis" localSheetId="9"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1" hidden="1">{"CHARGE",#N/A,FALSE,"401C11"}</definedName>
    <definedName name="wrn.CHARGE." localSheetId="0" hidden="1">{"CHARGE",#N/A,FALSE,"401C11"}</definedName>
    <definedName name="wrn.CHARGE." localSheetId="9" hidden="1">{"CHARGE",#N/A,FALSE,"401C11"}</definedName>
    <definedName name="wrn.CHARGE." hidden="1">{"CHARGE",#N/A,FALSE,"401C11"}</definedName>
    <definedName name="wrn.GROSS." localSheetId="1" hidden="1">{"GROSS",#N/A,FALSE,"401C11"}</definedName>
    <definedName name="wrn.GROSS." localSheetId="0" hidden="1">{"GROSS",#N/A,FALSE,"401C11"}</definedName>
    <definedName name="wrn.GROSS." localSheetId="9" hidden="1">{"GROSS",#N/A,FALSE,"401C11"}</definedName>
    <definedName name="wrn.GROSS." hidden="1">{"GROSS",#N/A,FALSE,"401C11"}</definedName>
    <definedName name="wrn.NET." localSheetId="1" hidden="1">{"NET",#N/A,FALSE,"401C11"}</definedName>
    <definedName name="wrn.NET." localSheetId="0" hidden="1">{"NET",#N/A,FALSE,"401C11"}</definedName>
    <definedName name="wrn.NET." localSheetId="9" hidden="1">{"NET",#N/A,FALSE,"401C11"}</definedName>
    <definedName name="wrn.NET." hidden="1">{"NET",#N/A,FALSE,"401C11"}</definedName>
    <definedName name="wrn.papersdraft" localSheetId="1" hidden="1">{"bal",#N/A,FALSE,"working papers";"income",#N/A,FALSE,"working papers"}</definedName>
    <definedName name="wrn.papersdraft" localSheetId="0" hidden="1">{"bal",#N/A,FALSE,"working papers";"income",#N/A,FALSE,"working papers"}</definedName>
    <definedName name="wrn.papersdraft" localSheetId="9" hidden="1">{"bal",#N/A,FALSE,"working papers";"income",#N/A,FALSE,"working papers"}</definedName>
    <definedName name="wrn.papersdraft" hidden="1">{"bal",#N/A,FALSE,"working papers";"income",#N/A,FALSE,"working papers"}</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9"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1" hidden="1">{"P&amp;L phased",#N/A,FALSE,"P and L";"Interest phased",#N/A,FALSE,"Interest";"Cshf phased",#N/A,FALSE,"Cashflow";"BSheet phased",#N/A,FALSE,"B Sheet";"Capex phased",#N/A,FALSE,"Capex"}</definedName>
    <definedName name="wrn.Print._.Phased." localSheetId="0" hidden="1">{"P&amp;L phased",#N/A,FALSE,"P and L";"Interest phased",#N/A,FALSE,"Interest";"Cshf phased",#N/A,FALSE,"Cashflow";"BSheet phased",#N/A,FALSE,"B Sheet";"Capex phased",#N/A,FALSE,"Capex"}</definedName>
    <definedName name="wrn.Print._.Phased." localSheetId="9"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1" hidden="1">{"bal",#N/A,FALSE,"working papers";"income",#N/A,FALSE,"working papers"}</definedName>
    <definedName name="wrn.wpapers." localSheetId="0" hidden="1">{"bal",#N/A,FALSE,"working papers";"income",#N/A,FALSE,"working papers"}</definedName>
    <definedName name="wrn.wpapers." localSheetId="9" hidden="1">{"bal",#N/A,FALSE,"working papers";"income",#N/A,FALSE,"working papers"}</definedName>
    <definedName name="wrn.wpapers." hidden="1">{"bal",#N/A,FALSE,"working papers";"income",#N/A,FALSE,"working papers"}</definedName>
    <definedName name="xxx" localSheetId="1" hidden="1">{"CHARGE",#N/A,FALSE,"401C11"}</definedName>
    <definedName name="xxx" localSheetId="0" hidden="1">{"CHARGE",#N/A,FALSE,"401C11"}</definedName>
    <definedName name="xxx" localSheetId="9" hidden="1">{"CHARGE",#N/A,FALSE,"401C11"}</definedName>
    <definedName name="xxx" hidden="1">{"CHARGE",#N/A,FALSE,"401C11"}</definedName>
    <definedName name="yyy" localSheetId="1" hidden="1">{"GROSS",#N/A,FALSE,"401C11"}</definedName>
    <definedName name="yyy" localSheetId="0" hidden="1">{"GROSS",#N/A,FALSE,"401C11"}</definedName>
    <definedName name="yyy" localSheetId="9" hidden="1">{"GROSS",#N/A,FALSE,"401C11"}</definedName>
    <definedName name="yyy" hidden="1">{"GROSS",#N/A,FALSE,"401C11"}</definedName>
    <definedName name="zzz" localSheetId="1" hidden="1">{"NET",#N/A,FALSE,"401C11"}</definedName>
    <definedName name="zzz" localSheetId="0" hidden="1">{"NET",#N/A,FALSE,"401C11"}</definedName>
    <definedName name="zzz" localSheetId="9" hidden="1">{"NET",#N/A,FALSE,"401C11"}</definedName>
    <definedName name="zzz" hidden="1">{"NET",#N/A,FALSE,"401C11"}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66" l="1"/>
  <c r="J10" i="66"/>
  <c r="I10" i="66"/>
  <c r="H10" i="66"/>
  <c r="G10" i="66"/>
  <c r="F10" i="66"/>
  <c r="E10" i="66"/>
  <c r="D10" i="66"/>
  <c r="C10" i="66"/>
  <c r="B10" i="66"/>
  <c r="B21" i="66" l="1"/>
  <c r="B20" i="66"/>
  <c r="B19" i="66"/>
  <c r="J458" i="94"/>
  <c r="I458" i="94"/>
  <c r="H458" i="94"/>
  <c r="G458" i="94"/>
  <c r="F458" i="94"/>
  <c r="J457" i="94"/>
  <c r="I457" i="94"/>
  <c r="H457" i="94"/>
  <c r="G457" i="94"/>
  <c r="F457" i="94"/>
  <c r="J456" i="94"/>
  <c r="I456" i="94"/>
  <c r="H456" i="94"/>
  <c r="G456" i="94"/>
  <c r="F456" i="94"/>
  <c r="J455" i="94"/>
  <c r="I455" i="94"/>
  <c r="H455" i="94"/>
  <c r="G455" i="94"/>
  <c r="F455" i="94"/>
  <c r="J454" i="94"/>
  <c r="I454" i="94"/>
  <c r="H454" i="94"/>
  <c r="G454" i="94"/>
  <c r="F454" i="94"/>
  <c r="J453" i="94"/>
  <c r="I453" i="94"/>
  <c r="H453" i="94"/>
  <c r="G453" i="94"/>
  <c r="F453" i="94"/>
  <c r="J452" i="94"/>
  <c r="I452" i="94"/>
  <c r="H452" i="94"/>
  <c r="G452" i="94"/>
  <c r="F452" i="94"/>
  <c r="J451" i="94"/>
  <c r="I451" i="94"/>
  <c r="H451" i="94"/>
  <c r="G451" i="94"/>
  <c r="F451" i="94"/>
  <c r="J450" i="94"/>
  <c r="I450" i="94"/>
  <c r="H450" i="94"/>
  <c r="G450" i="94"/>
  <c r="F450" i="94"/>
  <c r="J449" i="94"/>
  <c r="I449" i="94"/>
  <c r="H449" i="94"/>
  <c r="G449" i="94"/>
  <c r="F449" i="94"/>
  <c r="J448" i="94"/>
  <c r="I448" i="94"/>
  <c r="H448" i="94"/>
  <c r="G448" i="94"/>
  <c r="F448" i="94"/>
  <c r="J447" i="94"/>
  <c r="I447" i="94"/>
  <c r="H447" i="94"/>
  <c r="G447" i="94"/>
  <c r="F447" i="94"/>
  <c r="J446" i="94"/>
  <c r="I446" i="94"/>
  <c r="H446" i="94"/>
  <c r="G446" i="94"/>
  <c r="F446" i="94"/>
  <c r="J445" i="94"/>
  <c r="I445" i="94"/>
  <c r="H445" i="94"/>
  <c r="G445" i="94"/>
  <c r="F445" i="94"/>
  <c r="J444" i="94"/>
  <c r="I444" i="94"/>
  <c r="H444" i="94"/>
  <c r="G444" i="94"/>
  <c r="F444" i="94"/>
  <c r="J443" i="94"/>
  <c r="I443" i="94"/>
  <c r="H443" i="94"/>
  <c r="G443" i="94"/>
  <c r="F443" i="94"/>
  <c r="J442" i="94"/>
  <c r="I442" i="94"/>
  <c r="H442" i="94"/>
  <c r="G442" i="94"/>
  <c r="F442" i="94"/>
  <c r="J441" i="94"/>
  <c r="I441" i="94"/>
  <c r="H441" i="94"/>
  <c r="G441" i="94"/>
  <c r="F441" i="94"/>
  <c r="J440" i="94"/>
  <c r="I440" i="94"/>
  <c r="H440" i="94"/>
  <c r="G440" i="94"/>
  <c r="F440" i="94"/>
  <c r="J439" i="94"/>
  <c r="I439" i="94"/>
  <c r="H439" i="94"/>
  <c r="G439" i="94"/>
  <c r="F439" i="94"/>
  <c r="J438" i="94"/>
  <c r="I438" i="94"/>
  <c r="H438" i="94"/>
  <c r="G438" i="94"/>
  <c r="F438" i="94"/>
  <c r="J437" i="94"/>
  <c r="I437" i="94"/>
  <c r="H437" i="94"/>
  <c r="G437" i="94"/>
  <c r="F437" i="94"/>
  <c r="J436" i="94"/>
  <c r="I436" i="94"/>
  <c r="H436" i="94"/>
  <c r="G436" i="94"/>
  <c r="F436" i="94"/>
  <c r="J435" i="94"/>
  <c r="I435" i="94"/>
  <c r="H435" i="94"/>
  <c r="G435" i="94"/>
  <c r="F435" i="94"/>
  <c r="J434" i="94"/>
  <c r="I434" i="94"/>
  <c r="H434" i="94"/>
  <c r="G434" i="94"/>
  <c r="F434" i="94"/>
  <c r="J433" i="94"/>
  <c r="I433" i="94"/>
  <c r="H433" i="94"/>
  <c r="G433" i="94"/>
  <c r="F433" i="94"/>
  <c r="J432" i="94"/>
  <c r="I432" i="94"/>
  <c r="H432" i="94"/>
  <c r="G432" i="94"/>
  <c r="F432" i="94"/>
  <c r="J431" i="94"/>
  <c r="I431" i="94"/>
  <c r="H431" i="94"/>
  <c r="G431" i="94"/>
  <c r="F431" i="94"/>
  <c r="J430" i="94"/>
  <c r="I430" i="94"/>
  <c r="H430" i="94"/>
  <c r="G430" i="94"/>
  <c r="F430" i="94"/>
  <c r="J429" i="94"/>
  <c r="I429" i="94"/>
  <c r="H429" i="94"/>
  <c r="G429" i="94"/>
  <c r="F429" i="94"/>
  <c r="J428" i="94"/>
  <c r="I428" i="94"/>
  <c r="H428" i="94"/>
  <c r="G428" i="94"/>
  <c r="F428" i="94"/>
  <c r="J427" i="94"/>
  <c r="I427" i="94"/>
  <c r="H427" i="94"/>
  <c r="G427" i="94"/>
  <c r="F427" i="94"/>
  <c r="J426" i="94"/>
  <c r="I426" i="94"/>
  <c r="H426" i="94"/>
  <c r="G426" i="94"/>
  <c r="F426" i="94"/>
  <c r="J425" i="94"/>
  <c r="I425" i="94"/>
  <c r="H425" i="94"/>
  <c r="G425" i="94"/>
  <c r="F425" i="94"/>
  <c r="J424" i="94"/>
  <c r="I424" i="94"/>
  <c r="H424" i="94"/>
  <c r="G424" i="94"/>
  <c r="F424" i="94"/>
  <c r="J423" i="94"/>
  <c r="I423" i="94"/>
  <c r="H423" i="94"/>
  <c r="G423" i="94"/>
  <c r="F423" i="94"/>
  <c r="J422" i="94"/>
  <c r="I422" i="94"/>
  <c r="H422" i="94"/>
  <c r="G422" i="94"/>
  <c r="F422" i="94"/>
  <c r="J421" i="94"/>
  <c r="I421" i="94"/>
  <c r="H421" i="94"/>
  <c r="G421" i="94"/>
  <c r="F421" i="94"/>
  <c r="J420" i="94"/>
  <c r="I420" i="94"/>
  <c r="H420" i="94"/>
  <c r="G420" i="94"/>
  <c r="F420" i="94"/>
  <c r="J419" i="94"/>
  <c r="I419" i="94"/>
  <c r="H419" i="94"/>
  <c r="G419" i="94"/>
  <c r="F419" i="94"/>
  <c r="J418" i="94"/>
  <c r="I418" i="94"/>
  <c r="H418" i="94"/>
  <c r="G418" i="94"/>
  <c r="F418" i="94"/>
  <c r="J417" i="94"/>
  <c r="I417" i="94"/>
  <c r="H417" i="94"/>
  <c r="G417" i="94"/>
  <c r="F417" i="94"/>
  <c r="J416" i="94"/>
  <c r="I416" i="94"/>
  <c r="H416" i="94"/>
  <c r="G416" i="94"/>
  <c r="F416" i="94"/>
  <c r="J415" i="94"/>
  <c r="I415" i="94"/>
  <c r="H415" i="94"/>
  <c r="G415" i="94"/>
  <c r="F415" i="94"/>
  <c r="J414" i="94"/>
  <c r="I414" i="94"/>
  <c r="H414" i="94"/>
  <c r="G414" i="94"/>
  <c r="F414" i="94"/>
  <c r="J413" i="94"/>
  <c r="I413" i="94"/>
  <c r="H413" i="94"/>
  <c r="G413" i="94"/>
  <c r="F413" i="94"/>
  <c r="J412" i="94"/>
  <c r="I412" i="94"/>
  <c r="H412" i="94"/>
  <c r="G412" i="94"/>
  <c r="F412" i="94"/>
  <c r="J411" i="94"/>
  <c r="I411" i="94"/>
  <c r="H411" i="94"/>
  <c r="G411" i="94"/>
  <c r="F411" i="94"/>
  <c r="J410" i="94"/>
  <c r="I410" i="94"/>
  <c r="H410" i="94"/>
  <c r="G410" i="94"/>
  <c r="F410" i="94"/>
  <c r="J409" i="94"/>
  <c r="I409" i="94"/>
  <c r="H409" i="94"/>
  <c r="G409" i="94"/>
  <c r="F409" i="94"/>
  <c r="J408" i="94"/>
  <c r="I408" i="94"/>
  <c r="H408" i="94"/>
  <c r="G408" i="94"/>
  <c r="F408" i="94"/>
  <c r="J407" i="94"/>
  <c r="I407" i="94"/>
  <c r="H407" i="94"/>
  <c r="G407" i="94"/>
  <c r="F407" i="94"/>
  <c r="J406" i="94"/>
  <c r="I406" i="94"/>
  <c r="H406" i="94"/>
  <c r="G406" i="94"/>
  <c r="F406" i="94"/>
  <c r="J405" i="94"/>
  <c r="I405" i="94"/>
  <c r="H405" i="94"/>
  <c r="G405" i="94"/>
  <c r="F405" i="94"/>
  <c r="J404" i="94"/>
  <c r="I404" i="94"/>
  <c r="H404" i="94"/>
  <c r="G404" i="94"/>
  <c r="F404" i="94"/>
  <c r="J403" i="94"/>
  <c r="I403" i="94"/>
  <c r="H403" i="94"/>
  <c r="G403" i="94"/>
  <c r="F403" i="94"/>
  <c r="J402" i="94"/>
  <c r="I402" i="94"/>
  <c r="H402" i="94"/>
  <c r="G402" i="94"/>
  <c r="F402" i="94"/>
  <c r="J401" i="94"/>
  <c r="I401" i="94"/>
  <c r="H401" i="94"/>
  <c r="G401" i="94"/>
  <c r="F401" i="94"/>
  <c r="J400" i="94"/>
  <c r="I400" i="94"/>
  <c r="H400" i="94"/>
  <c r="G400" i="94"/>
  <c r="F400" i="94"/>
  <c r="J399" i="94"/>
  <c r="I399" i="94"/>
  <c r="H399" i="94"/>
  <c r="G399" i="94"/>
  <c r="F399" i="94"/>
  <c r="J398" i="94"/>
  <c r="I398" i="94"/>
  <c r="H398" i="94"/>
  <c r="G398" i="94"/>
  <c r="F398" i="94"/>
  <c r="J397" i="94"/>
  <c r="I397" i="94"/>
  <c r="H397" i="94"/>
  <c r="G397" i="94"/>
  <c r="F397" i="94"/>
  <c r="J396" i="94"/>
  <c r="I396" i="94"/>
  <c r="H396" i="94"/>
  <c r="G396" i="94"/>
  <c r="F396" i="94"/>
  <c r="J395" i="94"/>
  <c r="I395" i="94"/>
  <c r="H395" i="94"/>
  <c r="G395" i="94"/>
  <c r="F395" i="94"/>
  <c r="J394" i="94"/>
  <c r="I394" i="94"/>
  <c r="H394" i="94"/>
  <c r="G394" i="94"/>
  <c r="F394" i="94"/>
  <c r="J393" i="94"/>
  <c r="I393" i="94"/>
  <c r="H393" i="94"/>
  <c r="G393" i="94"/>
  <c r="F393" i="94"/>
  <c r="J392" i="94"/>
  <c r="I392" i="94"/>
  <c r="H392" i="94"/>
  <c r="G392" i="94"/>
  <c r="F392" i="94"/>
  <c r="J391" i="94"/>
  <c r="I391" i="94"/>
  <c r="H391" i="94"/>
  <c r="G391" i="94"/>
  <c r="F391" i="94"/>
  <c r="J390" i="94"/>
  <c r="I390" i="94"/>
  <c r="H390" i="94"/>
  <c r="G390" i="94"/>
  <c r="F390" i="94"/>
  <c r="J389" i="94"/>
  <c r="I389" i="94"/>
  <c r="H389" i="94"/>
  <c r="G389" i="94"/>
  <c r="F389" i="94"/>
  <c r="J388" i="94"/>
  <c r="I388" i="94"/>
  <c r="H388" i="94"/>
  <c r="G388" i="94"/>
  <c r="F388" i="94"/>
  <c r="J387" i="94"/>
  <c r="I387" i="94"/>
  <c r="H387" i="94"/>
  <c r="G387" i="94"/>
  <c r="F387" i="94"/>
  <c r="J386" i="94"/>
  <c r="I386" i="94"/>
  <c r="H386" i="94"/>
  <c r="G386" i="94"/>
  <c r="F386" i="94"/>
  <c r="J385" i="94"/>
  <c r="I385" i="94"/>
  <c r="H385" i="94"/>
  <c r="G385" i="94"/>
  <c r="F385" i="94"/>
  <c r="J384" i="94"/>
  <c r="I384" i="94"/>
  <c r="H384" i="94"/>
  <c r="G384" i="94"/>
  <c r="F384" i="94"/>
  <c r="J383" i="94"/>
  <c r="I383" i="94"/>
  <c r="H383" i="94"/>
  <c r="G383" i="94"/>
  <c r="F383" i="94"/>
  <c r="J382" i="94"/>
  <c r="I382" i="94"/>
  <c r="H382" i="94"/>
  <c r="G382" i="94"/>
  <c r="F382" i="94"/>
  <c r="J381" i="94"/>
  <c r="I381" i="94"/>
  <c r="H381" i="94"/>
  <c r="G381" i="94"/>
  <c r="F381" i="94"/>
  <c r="J380" i="94"/>
  <c r="I380" i="94"/>
  <c r="H380" i="94"/>
  <c r="G380" i="94"/>
  <c r="F380" i="94"/>
  <c r="J379" i="94"/>
  <c r="I379" i="94"/>
  <c r="H379" i="94"/>
  <c r="G379" i="94"/>
  <c r="F379" i="94"/>
  <c r="J378" i="94"/>
  <c r="I378" i="94"/>
  <c r="H378" i="94"/>
  <c r="G378" i="94"/>
  <c r="F378" i="94"/>
  <c r="J377" i="94"/>
  <c r="I377" i="94"/>
  <c r="H377" i="94"/>
  <c r="G377" i="94"/>
  <c r="F377" i="94"/>
  <c r="J376" i="94"/>
  <c r="I376" i="94"/>
  <c r="H376" i="94"/>
  <c r="G376" i="94"/>
  <c r="F376" i="94"/>
  <c r="J375" i="94"/>
  <c r="I375" i="94"/>
  <c r="H375" i="94"/>
  <c r="G375" i="94"/>
  <c r="F375" i="94"/>
  <c r="J374" i="94"/>
  <c r="I374" i="94"/>
  <c r="H374" i="94"/>
  <c r="G374" i="94"/>
  <c r="F374" i="94"/>
  <c r="J373" i="94"/>
  <c r="I373" i="94"/>
  <c r="H373" i="94"/>
  <c r="G373" i="94"/>
  <c r="F373" i="94"/>
  <c r="J372" i="94"/>
  <c r="I372" i="94"/>
  <c r="H372" i="94"/>
  <c r="G372" i="94"/>
  <c r="F372" i="94"/>
  <c r="J371" i="94"/>
  <c r="I371" i="94"/>
  <c r="H371" i="94"/>
  <c r="G371" i="94"/>
  <c r="F371" i="94"/>
  <c r="J370" i="94"/>
  <c r="I370" i="94"/>
  <c r="H370" i="94"/>
  <c r="G370" i="94"/>
  <c r="F370" i="94"/>
  <c r="J369" i="94"/>
  <c r="I369" i="94"/>
  <c r="H369" i="94"/>
  <c r="G369" i="94"/>
  <c r="F369" i="94"/>
  <c r="J368" i="94"/>
  <c r="I368" i="94"/>
  <c r="H368" i="94"/>
  <c r="G368" i="94"/>
  <c r="F368" i="94"/>
  <c r="J367" i="94"/>
  <c r="I367" i="94"/>
  <c r="H367" i="94"/>
  <c r="G367" i="94"/>
  <c r="F367" i="94"/>
  <c r="J366" i="94"/>
  <c r="I366" i="94"/>
  <c r="H366" i="94"/>
  <c r="G366" i="94"/>
  <c r="F366" i="94"/>
  <c r="J365" i="94"/>
  <c r="I365" i="94"/>
  <c r="H365" i="94"/>
  <c r="G365" i="94"/>
  <c r="F365" i="94"/>
  <c r="J364" i="94"/>
  <c r="I364" i="94"/>
  <c r="H364" i="94"/>
  <c r="G364" i="94"/>
  <c r="F364" i="94"/>
  <c r="J363" i="94"/>
  <c r="I363" i="94"/>
  <c r="H363" i="94"/>
  <c r="G363" i="94"/>
  <c r="F363" i="94"/>
  <c r="J362" i="94"/>
  <c r="I362" i="94"/>
  <c r="H362" i="94"/>
  <c r="G362" i="94"/>
  <c r="F362" i="94"/>
  <c r="J361" i="94"/>
  <c r="I361" i="94"/>
  <c r="H361" i="94"/>
  <c r="G361" i="94"/>
  <c r="F361" i="94"/>
  <c r="J360" i="94"/>
  <c r="I360" i="94"/>
  <c r="H360" i="94"/>
  <c r="G360" i="94"/>
  <c r="F360" i="94"/>
  <c r="J359" i="94"/>
  <c r="I359" i="94"/>
  <c r="H359" i="94"/>
  <c r="G359" i="94"/>
  <c r="F359" i="94"/>
  <c r="J358" i="94"/>
  <c r="I358" i="94"/>
  <c r="H358" i="94"/>
  <c r="G358" i="94"/>
  <c r="F358" i="94"/>
  <c r="J357" i="94"/>
  <c r="I357" i="94"/>
  <c r="H357" i="94"/>
  <c r="G357" i="94"/>
  <c r="F357" i="94"/>
  <c r="J356" i="94"/>
  <c r="I356" i="94"/>
  <c r="H356" i="94"/>
  <c r="G356" i="94"/>
  <c r="F356" i="94"/>
  <c r="J355" i="94"/>
  <c r="I355" i="94"/>
  <c r="H355" i="94"/>
  <c r="G355" i="94"/>
  <c r="F355" i="94"/>
  <c r="J354" i="94"/>
  <c r="I354" i="94"/>
  <c r="H354" i="94"/>
  <c r="G354" i="94"/>
  <c r="F354" i="94"/>
  <c r="J353" i="94"/>
  <c r="I353" i="94"/>
  <c r="H353" i="94"/>
  <c r="G353" i="94"/>
  <c r="F353" i="94"/>
  <c r="J352" i="94"/>
  <c r="I352" i="94"/>
  <c r="H352" i="94"/>
  <c r="G352" i="94"/>
  <c r="F352" i="94"/>
  <c r="J351" i="94"/>
  <c r="I351" i="94"/>
  <c r="H351" i="94"/>
  <c r="G351" i="94"/>
  <c r="F351" i="94"/>
  <c r="J350" i="94"/>
  <c r="I350" i="94"/>
  <c r="H350" i="94"/>
  <c r="G350" i="94"/>
  <c r="F350" i="94"/>
  <c r="J349" i="94"/>
  <c r="I349" i="94"/>
  <c r="H349" i="94"/>
  <c r="G349" i="94"/>
  <c r="F349" i="94"/>
  <c r="J348" i="94"/>
  <c r="I348" i="94"/>
  <c r="H348" i="94"/>
  <c r="G348" i="94"/>
  <c r="F348" i="94"/>
  <c r="J347" i="94"/>
  <c r="I347" i="94"/>
  <c r="H347" i="94"/>
  <c r="G347" i="94"/>
  <c r="F347" i="94"/>
  <c r="J346" i="94"/>
  <c r="I346" i="94"/>
  <c r="H346" i="94"/>
  <c r="G346" i="94"/>
  <c r="F346" i="94"/>
  <c r="J345" i="94"/>
  <c r="I345" i="94"/>
  <c r="H345" i="94"/>
  <c r="G345" i="94"/>
  <c r="F345" i="94"/>
  <c r="J344" i="94"/>
  <c r="I344" i="94"/>
  <c r="H344" i="94"/>
  <c r="G344" i="94"/>
  <c r="F344" i="94"/>
  <c r="J343" i="94"/>
  <c r="I343" i="94"/>
  <c r="H343" i="94"/>
  <c r="G343" i="94"/>
  <c r="F343" i="94"/>
  <c r="J342" i="94"/>
  <c r="I342" i="94"/>
  <c r="H342" i="94"/>
  <c r="G342" i="94"/>
  <c r="F342" i="94"/>
  <c r="J341" i="94"/>
  <c r="I341" i="94"/>
  <c r="H341" i="94"/>
  <c r="G341" i="94"/>
  <c r="F341" i="94"/>
  <c r="J340" i="94"/>
  <c r="I340" i="94"/>
  <c r="H340" i="94"/>
  <c r="G340" i="94"/>
  <c r="F340" i="94"/>
  <c r="J339" i="94"/>
  <c r="I339" i="94"/>
  <c r="H339" i="94"/>
  <c r="G339" i="94"/>
  <c r="F339" i="94"/>
  <c r="J338" i="94"/>
  <c r="I338" i="94"/>
  <c r="H338" i="94"/>
  <c r="G338" i="94"/>
  <c r="F338" i="94"/>
  <c r="J337" i="94"/>
  <c r="I337" i="94"/>
  <c r="H337" i="94"/>
  <c r="G337" i="94"/>
  <c r="F337" i="94"/>
  <c r="J336" i="94"/>
  <c r="I336" i="94"/>
  <c r="H336" i="94"/>
  <c r="G336" i="94"/>
  <c r="F336" i="94"/>
  <c r="J335" i="94"/>
  <c r="I335" i="94"/>
  <c r="H335" i="94"/>
  <c r="G335" i="94"/>
  <c r="F335" i="94"/>
  <c r="J334" i="94"/>
  <c r="I334" i="94"/>
  <c r="H334" i="94"/>
  <c r="G334" i="94"/>
  <c r="F334" i="94"/>
  <c r="J333" i="94"/>
  <c r="I333" i="94"/>
  <c r="H333" i="94"/>
  <c r="G333" i="94"/>
  <c r="F333" i="94"/>
  <c r="J332" i="94"/>
  <c r="I332" i="94"/>
  <c r="H332" i="94"/>
  <c r="G332" i="94"/>
  <c r="F332" i="94"/>
  <c r="J331" i="94"/>
  <c r="I331" i="94"/>
  <c r="H331" i="94"/>
  <c r="G331" i="94"/>
  <c r="F331" i="94"/>
  <c r="J330" i="94"/>
  <c r="I330" i="94"/>
  <c r="H330" i="94"/>
  <c r="G330" i="94"/>
  <c r="F330" i="94"/>
  <c r="J329" i="94"/>
  <c r="I329" i="94"/>
  <c r="H329" i="94"/>
  <c r="G329" i="94"/>
  <c r="F329" i="94"/>
  <c r="J328" i="94"/>
  <c r="I328" i="94"/>
  <c r="H328" i="94"/>
  <c r="G328" i="94"/>
  <c r="F328" i="94"/>
  <c r="J327" i="94"/>
  <c r="I327" i="94"/>
  <c r="H327" i="94"/>
  <c r="G327" i="94"/>
  <c r="F327" i="94"/>
  <c r="J326" i="94"/>
  <c r="I326" i="94"/>
  <c r="H326" i="94"/>
  <c r="G326" i="94"/>
  <c r="F326" i="94"/>
  <c r="J325" i="94"/>
  <c r="I325" i="94"/>
  <c r="H325" i="94"/>
  <c r="G325" i="94"/>
  <c r="F325" i="94"/>
  <c r="J324" i="94"/>
  <c r="I324" i="94"/>
  <c r="H324" i="94"/>
  <c r="G324" i="94"/>
  <c r="F324" i="94"/>
  <c r="J323" i="94"/>
  <c r="I323" i="94"/>
  <c r="H323" i="94"/>
  <c r="G323" i="94"/>
  <c r="F323" i="94"/>
  <c r="J322" i="94"/>
  <c r="I322" i="94"/>
  <c r="H322" i="94"/>
  <c r="G322" i="94"/>
  <c r="F322" i="94"/>
  <c r="J321" i="94"/>
  <c r="I321" i="94"/>
  <c r="H321" i="94"/>
  <c r="G321" i="94"/>
  <c r="F321" i="94"/>
  <c r="J320" i="94"/>
  <c r="I320" i="94"/>
  <c r="H320" i="94"/>
  <c r="G320" i="94"/>
  <c r="F320" i="94"/>
  <c r="J319" i="94"/>
  <c r="I319" i="94"/>
  <c r="H319" i="94"/>
  <c r="G319" i="94"/>
  <c r="F319" i="94"/>
  <c r="J318" i="94"/>
  <c r="I318" i="94"/>
  <c r="H318" i="94"/>
  <c r="G318" i="94"/>
  <c r="F318" i="94"/>
  <c r="J317" i="94"/>
  <c r="I317" i="94"/>
  <c r="H317" i="94"/>
  <c r="G317" i="94"/>
  <c r="F317" i="94"/>
  <c r="J316" i="94"/>
  <c r="I316" i="94"/>
  <c r="H316" i="94"/>
  <c r="G316" i="94"/>
  <c r="F316" i="94"/>
  <c r="J315" i="94"/>
  <c r="I315" i="94"/>
  <c r="H315" i="94"/>
  <c r="G315" i="94"/>
  <c r="F315" i="94"/>
  <c r="J314" i="94"/>
  <c r="I314" i="94"/>
  <c r="H314" i="94"/>
  <c r="G314" i="94"/>
  <c r="F314" i="94"/>
  <c r="J313" i="94"/>
  <c r="I313" i="94"/>
  <c r="H313" i="94"/>
  <c r="G313" i="94"/>
  <c r="F313" i="94"/>
  <c r="J312" i="94"/>
  <c r="I312" i="94"/>
  <c r="H312" i="94"/>
  <c r="G312" i="94"/>
  <c r="F312" i="94"/>
  <c r="J311" i="94"/>
  <c r="I311" i="94"/>
  <c r="H311" i="94"/>
  <c r="G311" i="94"/>
  <c r="F311" i="94"/>
  <c r="J310" i="94"/>
  <c r="I310" i="94"/>
  <c r="H310" i="94"/>
  <c r="G310" i="94"/>
  <c r="F310" i="94"/>
  <c r="J309" i="94"/>
  <c r="I309" i="94"/>
  <c r="H309" i="94"/>
  <c r="G309" i="94"/>
  <c r="F309" i="94"/>
  <c r="J308" i="94"/>
  <c r="I308" i="94"/>
  <c r="H308" i="94"/>
  <c r="G308" i="94"/>
  <c r="F308" i="94"/>
  <c r="J307" i="94"/>
  <c r="I307" i="94"/>
  <c r="H307" i="94"/>
  <c r="G307" i="94"/>
  <c r="F307" i="94"/>
  <c r="J306" i="94"/>
  <c r="I306" i="94"/>
  <c r="H306" i="94"/>
  <c r="G306" i="94"/>
  <c r="F306" i="94"/>
  <c r="J305" i="94"/>
  <c r="I305" i="94"/>
  <c r="H305" i="94"/>
  <c r="G305" i="94"/>
  <c r="F305" i="94"/>
  <c r="J304" i="94"/>
  <c r="I304" i="94"/>
  <c r="H304" i="94"/>
  <c r="G304" i="94"/>
  <c r="F304" i="94"/>
  <c r="J303" i="94"/>
  <c r="I303" i="94"/>
  <c r="H303" i="94"/>
  <c r="G303" i="94"/>
  <c r="F303" i="94"/>
  <c r="J302" i="94"/>
  <c r="I302" i="94"/>
  <c r="H302" i="94"/>
  <c r="G302" i="94"/>
  <c r="F302" i="94"/>
  <c r="J301" i="94"/>
  <c r="I301" i="94"/>
  <c r="H301" i="94"/>
  <c r="G301" i="94"/>
  <c r="F301" i="94"/>
  <c r="J300" i="94"/>
  <c r="I300" i="94"/>
  <c r="H300" i="94"/>
  <c r="G300" i="94"/>
  <c r="F300" i="94"/>
  <c r="J299" i="94"/>
  <c r="I299" i="94"/>
  <c r="H299" i="94"/>
  <c r="G299" i="94"/>
  <c r="F299" i="94"/>
  <c r="J298" i="94"/>
  <c r="I298" i="94"/>
  <c r="H298" i="94"/>
  <c r="G298" i="94"/>
  <c r="F298" i="94"/>
  <c r="J297" i="94"/>
  <c r="I297" i="94"/>
  <c r="H297" i="94"/>
  <c r="G297" i="94"/>
  <c r="F297" i="94"/>
  <c r="J296" i="94"/>
  <c r="I296" i="94"/>
  <c r="H296" i="94"/>
  <c r="G296" i="94"/>
  <c r="F296" i="94"/>
  <c r="J295" i="94"/>
  <c r="I295" i="94"/>
  <c r="H295" i="94"/>
  <c r="G295" i="94"/>
  <c r="F295" i="94"/>
  <c r="J294" i="94"/>
  <c r="I294" i="94"/>
  <c r="H294" i="94"/>
  <c r="G294" i="94"/>
  <c r="F294" i="94"/>
  <c r="J293" i="94"/>
  <c r="I293" i="94"/>
  <c r="H293" i="94"/>
  <c r="G293" i="94"/>
  <c r="F293" i="94"/>
  <c r="J292" i="94"/>
  <c r="I292" i="94"/>
  <c r="H292" i="94"/>
  <c r="G292" i="94"/>
  <c r="F292" i="94"/>
  <c r="J291" i="94"/>
  <c r="I291" i="94"/>
  <c r="H291" i="94"/>
  <c r="G291" i="94"/>
  <c r="F291" i="94"/>
  <c r="J290" i="94"/>
  <c r="I290" i="94"/>
  <c r="H290" i="94"/>
  <c r="G290" i="94"/>
  <c r="F290" i="94"/>
  <c r="J289" i="94"/>
  <c r="I289" i="94"/>
  <c r="H289" i="94"/>
  <c r="G289" i="94"/>
  <c r="F289" i="94"/>
  <c r="J288" i="94"/>
  <c r="I288" i="94"/>
  <c r="H288" i="94"/>
  <c r="G288" i="94"/>
  <c r="F288" i="94"/>
  <c r="J287" i="94"/>
  <c r="I287" i="94"/>
  <c r="H287" i="94"/>
  <c r="G287" i="94"/>
  <c r="F287" i="94"/>
  <c r="J286" i="94"/>
  <c r="I286" i="94"/>
  <c r="H286" i="94"/>
  <c r="G286" i="94"/>
  <c r="F286" i="94"/>
  <c r="J285" i="94"/>
  <c r="I285" i="94"/>
  <c r="H285" i="94"/>
  <c r="G285" i="94"/>
  <c r="F285" i="94"/>
  <c r="J284" i="94"/>
  <c r="I284" i="94"/>
  <c r="H284" i="94"/>
  <c r="G284" i="94"/>
  <c r="F284" i="94"/>
  <c r="J283" i="94"/>
  <c r="I283" i="94"/>
  <c r="H283" i="94"/>
  <c r="G283" i="94"/>
  <c r="F283" i="94"/>
  <c r="J282" i="94"/>
  <c r="I282" i="94"/>
  <c r="H282" i="94"/>
  <c r="G282" i="94"/>
  <c r="F282" i="94"/>
  <c r="J281" i="94"/>
  <c r="I281" i="94"/>
  <c r="H281" i="94"/>
  <c r="G281" i="94"/>
  <c r="F281" i="94"/>
  <c r="J280" i="94"/>
  <c r="I280" i="94"/>
  <c r="H280" i="94"/>
  <c r="G280" i="94"/>
  <c r="F280" i="94"/>
  <c r="J279" i="94"/>
  <c r="I279" i="94"/>
  <c r="H279" i="94"/>
  <c r="G279" i="94"/>
  <c r="F279" i="94"/>
  <c r="J278" i="94"/>
  <c r="I278" i="94"/>
  <c r="H278" i="94"/>
  <c r="G278" i="94"/>
  <c r="F278" i="94"/>
  <c r="J277" i="94"/>
  <c r="I277" i="94"/>
  <c r="H277" i="94"/>
  <c r="G277" i="94"/>
  <c r="F277" i="94"/>
  <c r="J276" i="94"/>
  <c r="I276" i="94"/>
  <c r="H276" i="94"/>
  <c r="G276" i="94"/>
  <c r="F276" i="94"/>
  <c r="J275" i="94"/>
  <c r="I275" i="94"/>
  <c r="H275" i="94"/>
  <c r="G275" i="94"/>
  <c r="F275" i="94"/>
  <c r="J274" i="94"/>
  <c r="I274" i="94"/>
  <c r="H274" i="94"/>
  <c r="G274" i="94"/>
  <c r="F274" i="94"/>
  <c r="J273" i="94"/>
  <c r="I273" i="94"/>
  <c r="H273" i="94"/>
  <c r="G273" i="94"/>
  <c r="F273" i="94"/>
  <c r="J272" i="94"/>
  <c r="I272" i="94"/>
  <c r="H272" i="94"/>
  <c r="G272" i="94"/>
  <c r="F272" i="94"/>
  <c r="J271" i="94"/>
  <c r="I271" i="94"/>
  <c r="H271" i="94"/>
  <c r="G271" i="94"/>
  <c r="F271" i="94"/>
  <c r="J270" i="94"/>
  <c r="I270" i="94"/>
  <c r="H270" i="94"/>
  <c r="G270" i="94"/>
  <c r="F270" i="94"/>
  <c r="J269" i="94"/>
  <c r="I269" i="94"/>
  <c r="H269" i="94"/>
  <c r="G269" i="94"/>
  <c r="F269" i="94"/>
  <c r="J268" i="94"/>
  <c r="I268" i="94"/>
  <c r="H268" i="94"/>
  <c r="G268" i="94"/>
  <c r="F268" i="94"/>
  <c r="J267" i="94"/>
  <c r="I267" i="94"/>
  <c r="H267" i="94"/>
  <c r="G267" i="94"/>
  <c r="F267" i="94"/>
  <c r="J266" i="94"/>
  <c r="I266" i="94"/>
  <c r="H266" i="94"/>
  <c r="G266" i="94"/>
  <c r="F266" i="94"/>
  <c r="J265" i="94"/>
  <c r="I265" i="94"/>
  <c r="H265" i="94"/>
  <c r="G265" i="94"/>
  <c r="F265" i="94"/>
  <c r="J264" i="94"/>
  <c r="I264" i="94"/>
  <c r="H264" i="94"/>
  <c r="G264" i="94"/>
  <c r="F264" i="94"/>
  <c r="J263" i="94"/>
  <c r="I263" i="94"/>
  <c r="H263" i="94"/>
  <c r="G263" i="94"/>
  <c r="F263" i="94"/>
  <c r="J262" i="94"/>
  <c r="I262" i="94"/>
  <c r="H262" i="94"/>
  <c r="G262" i="94"/>
  <c r="F262" i="94"/>
  <c r="J261" i="94"/>
  <c r="I261" i="94"/>
  <c r="H261" i="94"/>
  <c r="G261" i="94"/>
  <c r="F261" i="94"/>
  <c r="J260" i="94"/>
  <c r="I260" i="94"/>
  <c r="H260" i="94"/>
  <c r="G260" i="94"/>
  <c r="F260" i="94"/>
  <c r="J259" i="94"/>
  <c r="I259" i="94"/>
  <c r="H259" i="94"/>
  <c r="G259" i="94"/>
  <c r="F259" i="94"/>
  <c r="J258" i="94"/>
  <c r="I258" i="94"/>
  <c r="H258" i="94"/>
  <c r="G258" i="94"/>
  <c r="F258" i="94"/>
  <c r="J257" i="94"/>
  <c r="I257" i="94"/>
  <c r="H257" i="94"/>
  <c r="G257" i="94"/>
  <c r="F257" i="94"/>
  <c r="J256" i="94"/>
  <c r="I256" i="94"/>
  <c r="H256" i="94"/>
  <c r="G256" i="94"/>
  <c r="F256" i="94"/>
  <c r="J255" i="94"/>
  <c r="I255" i="94"/>
  <c r="H255" i="94"/>
  <c r="G255" i="94"/>
  <c r="F255" i="94"/>
  <c r="J254" i="94"/>
  <c r="I254" i="94"/>
  <c r="H254" i="94"/>
  <c r="G254" i="94"/>
  <c r="F254" i="94"/>
  <c r="J253" i="94"/>
  <c r="I253" i="94"/>
  <c r="H253" i="94"/>
  <c r="G253" i="94"/>
  <c r="F253" i="94"/>
  <c r="J252" i="94"/>
  <c r="I252" i="94"/>
  <c r="H252" i="94"/>
  <c r="G252" i="94"/>
  <c r="F252" i="94"/>
  <c r="J251" i="94"/>
  <c r="I251" i="94"/>
  <c r="H251" i="94"/>
  <c r="G251" i="94"/>
  <c r="F251" i="94"/>
  <c r="J250" i="94"/>
  <c r="I250" i="94"/>
  <c r="H250" i="94"/>
  <c r="G250" i="94"/>
  <c r="F250" i="94"/>
  <c r="J249" i="94"/>
  <c r="I249" i="94"/>
  <c r="H249" i="94"/>
  <c r="G249" i="94"/>
  <c r="F249" i="94"/>
  <c r="J248" i="94"/>
  <c r="I248" i="94"/>
  <c r="H248" i="94"/>
  <c r="G248" i="94"/>
  <c r="F248" i="94"/>
  <c r="J247" i="94"/>
  <c r="I247" i="94"/>
  <c r="H247" i="94"/>
  <c r="G247" i="94"/>
  <c r="F247" i="94"/>
  <c r="J246" i="94"/>
  <c r="I246" i="94"/>
  <c r="H246" i="94"/>
  <c r="G246" i="94"/>
  <c r="F246" i="94"/>
  <c r="J245" i="94"/>
  <c r="I245" i="94"/>
  <c r="H245" i="94"/>
  <c r="G245" i="94"/>
  <c r="F245" i="94"/>
  <c r="J244" i="94"/>
  <c r="I244" i="94"/>
  <c r="H244" i="94"/>
  <c r="G244" i="94"/>
  <c r="F244" i="94"/>
  <c r="J243" i="94"/>
  <c r="I243" i="94"/>
  <c r="H243" i="94"/>
  <c r="G243" i="94"/>
  <c r="F243" i="94"/>
  <c r="J242" i="94"/>
  <c r="I242" i="94"/>
  <c r="H242" i="94"/>
  <c r="G242" i="94"/>
  <c r="F242" i="94"/>
  <c r="J241" i="94"/>
  <c r="I241" i="94"/>
  <c r="H241" i="94"/>
  <c r="G241" i="94"/>
  <c r="F241" i="94"/>
  <c r="J240" i="94"/>
  <c r="I240" i="94"/>
  <c r="H240" i="94"/>
  <c r="G240" i="94"/>
  <c r="F240" i="94"/>
  <c r="J239" i="94"/>
  <c r="I239" i="94"/>
  <c r="H239" i="94"/>
  <c r="G239" i="94"/>
  <c r="F239" i="94"/>
  <c r="J238" i="94"/>
  <c r="I238" i="94"/>
  <c r="H238" i="94"/>
  <c r="G238" i="94"/>
  <c r="F238" i="94"/>
  <c r="J237" i="94"/>
  <c r="I237" i="94"/>
  <c r="H237" i="94"/>
  <c r="G237" i="94"/>
  <c r="F237" i="94"/>
  <c r="J236" i="94"/>
  <c r="I236" i="94"/>
  <c r="H236" i="94"/>
  <c r="G236" i="94"/>
  <c r="F236" i="94"/>
  <c r="J235" i="94"/>
  <c r="I235" i="94"/>
  <c r="H235" i="94"/>
  <c r="G235" i="94"/>
  <c r="F235" i="94"/>
  <c r="J234" i="94"/>
  <c r="I234" i="94"/>
  <c r="H234" i="94"/>
  <c r="G234" i="94"/>
  <c r="F234" i="94"/>
  <c r="J233" i="94"/>
  <c r="I233" i="94"/>
  <c r="H233" i="94"/>
  <c r="G233" i="94"/>
  <c r="F233" i="94"/>
  <c r="J232" i="94"/>
  <c r="I232" i="94"/>
  <c r="H232" i="94"/>
  <c r="G232" i="94"/>
  <c r="F232" i="94"/>
  <c r="J231" i="94"/>
  <c r="I231" i="94"/>
  <c r="H231" i="94"/>
  <c r="G231" i="94"/>
  <c r="F231" i="94"/>
  <c r="J230" i="94"/>
  <c r="I230" i="94"/>
  <c r="H230" i="94"/>
  <c r="G230" i="94"/>
  <c r="F230" i="94"/>
  <c r="J229" i="94"/>
  <c r="I229" i="94"/>
  <c r="H229" i="94"/>
  <c r="G229" i="94"/>
  <c r="F229" i="94"/>
  <c r="J228" i="94"/>
  <c r="I228" i="94"/>
  <c r="H228" i="94"/>
  <c r="G228" i="94"/>
  <c r="F228" i="94"/>
  <c r="J227" i="94"/>
  <c r="I227" i="94"/>
  <c r="H227" i="94"/>
  <c r="G227" i="94"/>
  <c r="F227" i="94"/>
  <c r="J226" i="94"/>
  <c r="I226" i="94"/>
  <c r="H226" i="94"/>
  <c r="G226" i="94"/>
  <c r="F226" i="94"/>
  <c r="J225" i="94"/>
  <c r="I225" i="94"/>
  <c r="H225" i="94"/>
  <c r="G225" i="94"/>
  <c r="F225" i="94"/>
  <c r="J224" i="94"/>
  <c r="I224" i="94"/>
  <c r="H224" i="94"/>
  <c r="G224" i="94"/>
  <c r="F224" i="94"/>
  <c r="J223" i="94"/>
  <c r="I223" i="94"/>
  <c r="H223" i="94"/>
  <c r="G223" i="94"/>
  <c r="F223" i="94"/>
  <c r="J222" i="94"/>
  <c r="I222" i="94"/>
  <c r="H222" i="94"/>
  <c r="G222" i="94"/>
  <c r="F222" i="94"/>
  <c r="J221" i="94"/>
  <c r="I221" i="94"/>
  <c r="H221" i="94"/>
  <c r="G221" i="94"/>
  <c r="F221" i="94"/>
  <c r="J220" i="94"/>
  <c r="I220" i="94"/>
  <c r="H220" i="94"/>
  <c r="G220" i="94"/>
  <c r="F220" i="94"/>
  <c r="J219" i="94"/>
  <c r="I219" i="94"/>
  <c r="H219" i="94"/>
  <c r="G219" i="94"/>
  <c r="F219" i="94"/>
  <c r="J218" i="94"/>
  <c r="I218" i="94"/>
  <c r="H218" i="94"/>
  <c r="G218" i="94"/>
  <c r="F218" i="94"/>
  <c r="J217" i="94"/>
  <c r="I217" i="94"/>
  <c r="H217" i="94"/>
  <c r="G217" i="94"/>
  <c r="F217" i="94"/>
  <c r="J216" i="94"/>
  <c r="I216" i="94"/>
  <c r="H216" i="94"/>
  <c r="G216" i="94"/>
  <c r="F216" i="94"/>
  <c r="J215" i="94"/>
  <c r="I215" i="94"/>
  <c r="H215" i="94"/>
  <c r="G215" i="94"/>
  <c r="F215" i="94"/>
  <c r="J214" i="94"/>
  <c r="I214" i="94"/>
  <c r="H214" i="94"/>
  <c r="G214" i="94"/>
  <c r="F214" i="94"/>
  <c r="J213" i="94"/>
  <c r="I213" i="94"/>
  <c r="H213" i="94"/>
  <c r="G213" i="94"/>
  <c r="F213" i="94"/>
  <c r="J212" i="94"/>
  <c r="I212" i="94"/>
  <c r="H212" i="94"/>
  <c r="G212" i="94"/>
  <c r="F212" i="94"/>
  <c r="J211" i="94"/>
  <c r="I211" i="94"/>
  <c r="H211" i="94"/>
  <c r="G211" i="94"/>
  <c r="F211" i="94"/>
  <c r="J210" i="94"/>
  <c r="I210" i="94"/>
  <c r="H210" i="94"/>
  <c r="G210" i="94"/>
  <c r="F210" i="94"/>
  <c r="J209" i="94"/>
  <c r="I209" i="94"/>
  <c r="H209" i="94"/>
  <c r="G209" i="94"/>
  <c r="F209" i="94"/>
  <c r="J208" i="94"/>
  <c r="I208" i="94"/>
  <c r="H208" i="94"/>
  <c r="G208" i="94"/>
  <c r="F208" i="94"/>
  <c r="J207" i="94"/>
  <c r="I207" i="94"/>
  <c r="H207" i="94"/>
  <c r="G207" i="94"/>
  <c r="F207" i="94"/>
  <c r="J206" i="94"/>
  <c r="I206" i="94"/>
  <c r="H206" i="94"/>
  <c r="G206" i="94"/>
  <c r="F206" i="94"/>
  <c r="J205" i="94"/>
  <c r="I205" i="94"/>
  <c r="H205" i="94"/>
  <c r="G205" i="94"/>
  <c r="F205" i="94"/>
  <c r="J204" i="94"/>
  <c r="I204" i="94"/>
  <c r="H204" i="94"/>
  <c r="G204" i="94"/>
  <c r="F204" i="94"/>
  <c r="J203" i="94"/>
  <c r="I203" i="94"/>
  <c r="H203" i="94"/>
  <c r="G203" i="94"/>
  <c r="F203" i="94"/>
  <c r="J202" i="94"/>
  <c r="I202" i="94"/>
  <c r="H202" i="94"/>
  <c r="G202" i="94"/>
  <c r="F202" i="94"/>
  <c r="J201" i="94"/>
  <c r="I201" i="94"/>
  <c r="H201" i="94"/>
  <c r="G201" i="94"/>
  <c r="F201" i="94"/>
  <c r="J200" i="94"/>
  <c r="I200" i="94"/>
  <c r="H200" i="94"/>
  <c r="G200" i="94"/>
  <c r="F200" i="94"/>
  <c r="J199" i="94"/>
  <c r="I199" i="94"/>
  <c r="H199" i="94"/>
  <c r="G199" i="94"/>
  <c r="F199" i="94"/>
  <c r="J198" i="94"/>
  <c r="I198" i="94"/>
  <c r="H198" i="94"/>
  <c r="G198" i="94"/>
  <c r="F198" i="94"/>
  <c r="J197" i="94"/>
  <c r="I197" i="94"/>
  <c r="H197" i="94"/>
  <c r="G197" i="94"/>
  <c r="F197" i="94"/>
  <c r="J196" i="94"/>
  <c r="I196" i="94"/>
  <c r="H196" i="94"/>
  <c r="G196" i="94"/>
  <c r="F196" i="94"/>
  <c r="J195" i="94"/>
  <c r="I195" i="94"/>
  <c r="H195" i="94"/>
  <c r="G195" i="94"/>
  <c r="F195" i="94"/>
  <c r="J194" i="94"/>
  <c r="I194" i="94"/>
  <c r="H194" i="94"/>
  <c r="G194" i="94"/>
  <c r="F194" i="94"/>
  <c r="J193" i="94"/>
  <c r="I193" i="94"/>
  <c r="H193" i="94"/>
  <c r="G193" i="94"/>
  <c r="F193" i="94"/>
  <c r="J192" i="94"/>
  <c r="I192" i="94"/>
  <c r="H192" i="94"/>
  <c r="G192" i="94"/>
  <c r="F192" i="94"/>
  <c r="J191" i="94"/>
  <c r="I191" i="94"/>
  <c r="H191" i="94"/>
  <c r="G191" i="94"/>
  <c r="F191" i="94"/>
  <c r="J190" i="94"/>
  <c r="I190" i="94"/>
  <c r="H190" i="94"/>
  <c r="G190" i="94"/>
  <c r="F190" i="94"/>
  <c r="J189" i="94"/>
  <c r="I189" i="94"/>
  <c r="H189" i="94"/>
  <c r="G189" i="94"/>
  <c r="F189" i="94"/>
  <c r="J188" i="94"/>
  <c r="I188" i="94"/>
  <c r="H188" i="94"/>
  <c r="G188" i="94"/>
  <c r="F188" i="94"/>
  <c r="J187" i="94"/>
  <c r="I187" i="94"/>
  <c r="H187" i="94"/>
  <c r="G187" i="94"/>
  <c r="F187" i="94"/>
  <c r="J186" i="94"/>
  <c r="I186" i="94"/>
  <c r="H186" i="94"/>
  <c r="G186" i="94"/>
  <c r="F186" i="94"/>
  <c r="J185" i="94"/>
  <c r="I185" i="94"/>
  <c r="H185" i="94"/>
  <c r="G185" i="94"/>
  <c r="F185" i="94"/>
  <c r="J184" i="94"/>
  <c r="I184" i="94"/>
  <c r="H184" i="94"/>
  <c r="G184" i="94"/>
  <c r="F184" i="94"/>
  <c r="J183" i="94"/>
  <c r="I183" i="94"/>
  <c r="H183" i="94"/>
  <c r="G183" i="94"/>
  <c r="F183" i="94"/>
  <c r="J182" i="94"/>
  <c r="I182" i="94"/>
  <c r="H182" i="94"/>
  <c r="G182" i="94"/>
  <c r="F182" i="94"/>
  <c r="J181" i="94"/>
  <c r="I181" i="94"/>
  <c r="H181" i="94"/>
  <c r="G181" i="94"/>
  <c r="F181" i="94"/>
  <c r="J180" i="94"/>
  <c r="I180" i="94"/>
  <c r="H180" i="94"/>
  <c r="G180" i="94"/>
  <c r="F180" i="94"/>
  <c r="J179" i="94"/>
  <c r="I179" i="94"/>
  <c r="H179" i="94"/>
  <c r="G179" i="94"/>
  <c r="F179" i="94"/>
  <c r="J178" i="94"/>
  <c r="I178" i="94"/>
  <c r="H178" i="94"/>
  <c r="G178" i="94"/>
  <c r="F178" i="94"/>
  <c r="J177" i="94"/>
  <c r="I177" i="94"/>
  <c r="H177" i="94"/>
  <c r="G177" i="94"/>
  <c r="F177" i="94"/>
  <c r="J176" i="94"/>
  <c r="I176" i="94"/>
  <c r="H176" i="94"/>
  <c r="G176" i="94"/>
  <c r="F176" i="94"/>
  <c r="J175" i="94"/>
  <c r="I175" i="94"/>
  <c r="H175" i="94"/>
  <c r="G175" i="94"/>
  <c r="F175" i="94"/>
  <c r="J174" i="94"/>
  <c r="I174" i="94"/>
  <c r="H174" i="94"/>
  <c r="G174" i="94"/>
  <c r="F174" i="94"/>
  <c r="J173" i="94"/>
  <c r="I173" i="94"/>
  <c r="H173" i="94"/>
  <c r="G173" i="94"/>
  <c r="F173" i="94"/>
  <c r="J172" i="94"/>
  <c r="I172" i="94"/>
  <c r="H172" i="94"/>
  <c r="G172" i="94"/>
  <c r="F172" i="94"/>
  <c r="J171" i="94"/>
  <c r="I171" i="94"/>
  <c r="H171" i="94"/>
  <c r="G171" i="94"/>
  <c r="F171" i="94"/>
  <c r="J170" i="94"/>
  <c r="I170" i="94"/>
  <c r="H170" i="94"/>
  <c r="G170" i="94"/>
  <c r="F170" i="94"/>
  <c r="J169" i="94"/>
  <c r="I169" i="94"/>
  <c r="H169" i="94"/>
  <c r="G169" i="94"/>
  <c r="F169" i="94"/>
  <c r="J168" i="94"/>
  <c r="I168" i="94"/>
  <c r="H168" i="94"/>
  <c r="G168" i="94"/>
  <c r="F168" i="94"/>
  <c r="J167" i="94"/>
  <c r="I167" i="94"/>
  <c r="H167" i="94"/>
  <c r="G167" i="94"/>
  <c r="F167" i="94"/>
  <c r="J166" i="94"/>
  <c r="I166" i="94"/>
  <c r="H166" i="94"/>
  <c r="G166" i="94"/>
  <c r="F166" i="94"/>
  <c r="J165" i="94"/>
  <c r="I165" i="94"/>
  <c r="H165" i="94"/>
  <c r="G165" i="94"/>
  <c r="F165" i="94"/>
  <c r="J164" i="94"/>
  <c r="I164" i="94"/>
  <c r="H164" i="94"/>
  <c r="G164" i="94"/>
  <c r="F164" i="94"/>
  <c r="J163" i="94"/>
  <c r="I163" i="94"/>
  <c r="H163" i="94"/>
  <c r="G163" i="94"/>
  <c r="F163" i="94"/>
  <c r="J162" i="94"/>
  <c r="I162" i="94"/>
  <c r="H162" i="94"/>
  <c r="G162" i="94"/>
  <c r="F162" i="94"/>
  <c r="J161" i="94"/>
  <c r="I161" i="94"/>
  <c r="H161" i="94"/>
  <c r="G161" i="94"/>
  <c r="F161" i="94"/>
  <c r="J160" i="94"/>
  <c r="I160" i="94"/>
  <c r="H160" i="94"/>
  <c r="G160" i="94"/>
  <c r="F160" i="94"/>
  <c r="J159" i="94"/>
  <c r="I159" i="94"/>
  <c r="H159" i="94"/>
  <c r="G159" i="94"/>
  <c r="F159" i="94"/>
  <c r="J158" i="94"/>
  <c r="I158" i="94"/>
  <c r="H158" i="94"/>
  <c r="G158" i="94"/>
  <c r="F158" i="94"/>
  <c r="J157" i="94"/>
  <c r="I157" i="94"/>
  <c r="H157" i="94"/>
  <c r="G157" i="94"/>
  <c r="F157" i="94"/>
  <c r="J156" i="94"/>
  <c r="I156" i="94"/>
  <c r="H156" i="94"/>
  <c r="G156" i="94"/>
  <c r="F156" i="94"/>
  <c r="J155" i="94"/>
  <c r="I155" i="94"/>
  <c r="H155" i="94"/>
  <c r="G155" i="94"/>
  <c r="F155" i="94"/>
  <c r="J154" i="94"/>
  <c r="I154" i="94"/>
  <c r="H154" i="94"/>
  <c r="G154" i="94"/>
  <c r="F154" i="94"/>
  <c r="J153" i="94"/>
  <c r="I153" i="94"/>
  <c r="H153" i="94"/>
  <c r="G153" i="94"/>
  <c r="F153" i="94"/>
  <c r="J152" i="94"/>
  <c r="I152" i="94"/>
  <c r="H152" i="94"/>
  <c r="G152" i="94"/>
  <c r="F152" i="94"/>
  <c r="J151" i="94"/>
  <c r="I151" i="94"/>
  <c r="H151" i="94"/>
  <c r="G151" i="94"/>
  <c r="F151" i="94"/>
  <c r="J150" i="94"/>
  <c r="I150" i="94"/>
  <c r="H150" i="94"/>
  <c r="G150" i="94"/>
  <c r="F150" i="94"/>
  <c r="J149" i="94"/>
  <c r="I149" i="94"/>
  <c r="H149" i="94"/>
  <c r="G149" i="94"/>
  <c r="F149" i="94"/>
  <c r="J148" i="94"/>
  <c r="I148" i="94"/>
  <c r="H148" i="94"/>
  <c r="G148" i="94"/>
  <c r="F148" i="94"/>
  <c r="J147" i="94"/>
  <c r="I147" i="94"/>
  <c r="H147" i="94"/>
  <c r="G147" i="94"/>
  <c r="F147" i="94"/>
  <c r="J146" i="94"/>
  <c r="I146" i="94"/>
  <c r="H146" i="94"/>
  <c r="G146" i="94"/>
  <c r="F146" i="94"/>
  <c r="J145" i="94"/>
  <c r="I145" i="94"/>
  <c r="H145" i="94"/>
  <c r="G145" i="94"/>
  <c r="F145" i="94"/>
  <c r="J144" i="94"/>
  <c r="I144" i="94"/>
  <c r="H144" i="94"/>
  <c r="G144" i="94"/>
  <c r="F144" i="94"/>
  <c r="J143" i="94"/>
  <c r="I143" i="94"/>
  <c r="H143" i="94"/>
  <c r="G143" i="94"/>
  <c r="F143" i="94"/>
  <c r="J142" i="94"/>
  <c r="I142" i="94"/>
  <c r="H142" i="94"/>
  <c r="G142" i="94"/>
  <c r="F142" i="94"/>
  <c r="J141" i="94"/>
  <c r="I141" i="94"/>
  <c r="H141" i="94"/>
  <c r="G141" i="94"/>
  <c r="F141" i="94"/>
  <c r="J140" i="94"/>
  <c r="I140" i="94"/>
  <c r="H140" i="94"/>
  <c r="G140" i="94"/>
  <c r="F140" i="94"/>
  <c r="J139" i="94"/>
  <c r="I139" i="94"/>
  <c r="H139" i="94"/>
  <c r="G139" i="94"/>
  <c r="F139" i="94"/>
  <c r="J138" i="94"/>
  <c r="I138" i="94"/>
  <c r="H138" i="94"/>
  <c r="G138" i="94"/>
  <c r="F138" i="94"/>
  <c r="J137" i="94"/>
  <c r="I137" i="94"/>
  <c r="H137" i="94"/>
  <c r="G137" i="94"/>
  <c r="F137" i="94"/>
  <c r="J136" i="94"/>
  <c r="I136" i="94"/>
  <c r="H136" i="94"/>
  <c r="G136" i="94"/>
  <c r="F136" i="94"/>
  <c r="J135" i="94"/>
  <c r="I135" i="94"/>
  <c r="H135" i="94"/>
  <c r="G135" i="94"/>
  <c r="F135" i="94"/>
  <c r="J134" i="94"/>
  <c r="I134" i="94"/>
  <c r="H134" i="94"/>
  <c r="G134" i="94"/>
  <c r="F134" i="94"/>
  <c r="J133" i="94"/>
  <c r="I133" i="94"/>
  <c r="H133" i="94"/>
  <c r="G133" i="94"/>
  <c r="F133" i="94"/>
  <c r="J132" i="94"/>
  <c r="I132" i="94"/>
  <c r="H132" i="94"/>
  <c r="G132" i="94"/>
  <c r="F132" i="94"/>
  <c r="J131" i="94"/>
  <c r="I131" i="94"/>
  <c r="H131" i="94"/>
  <c r="G131" i="94"/>
  <c r="F131" i="94"/>
  <c r="J130" i="94"/>
  <c r="I130" i="94"/>
  <c r="H130" i="94"/>
  <c r="G130" i="94"/>
  <c r="F130" i="94"/>
  <c r="J129" i="94"/>
  <c r="I129" i="94"/>
  <c r="H129" i="94"/>
  <c r="G129" i="94"/>
  <c r="F129" i="94"/>
  <c r="J128" i="94"/>
  <c r="I128" i="94"/>
  <c r="H128" i="94"/>
  <c r="G128" i="94"/>
  <c r="F128" i="94"/>
  <c r="J127" i="94"/>
  <c r="I127" i="94"/>
  <c r="H127" i="94"/>
  <c r="G127" i="94"/>
  <c r="F127" i="94"/>
  <c r="J126" i="94"/>
  <c r="I126" i="94"/>
  <c r="H126" i="94"/>
  <c r="G126" i="94"/>
  <c r="F126" i="94"/>
  <c r="J125" i="94"/>
  <c r="I125" i="94"/>
  <c r="H125" i="94"/>
  <c r="G125" i="94"/>
  <c r="F125" i="94"/>
  <c r="J124" i="94"/>
  <c r="I124" i="94"/>
  <c r="H124" i="94"/>
  <c r="G124" i="94"/>
  <c r="F124" i="94"/>
  <c r="J123" i="94"/>
  <c r="I123" i="94"/>
  <c r="H123" i="94"/>
  <c r="G123" i="94"/>
  <c r="F123" i="94"/>
  <c r="J122" i="94"/>
  <c r="I122" i="94"/>
  <c r="H122" i="94"/>
  <c r="G122" i="94"/>
  <c r="F122" i="94"/>
  <c r="J121" i="94"/>
  <c r="I121" i="94"/>
  <c r="H121" i="94"/>
  <c r="G121" i="94"/>
  <c r="F121" i="94"/>
  <c r="J120" i="94"/>
  <c r="I120" i="94"/>
  <c r="H120" i="94"/>
  <c r="G120" i="94"/>
  <c r="F120" i="94"/>
  <c r="J119" i="94"/>
  <c r="I119" i="94"/>
  <c r="H119" i="94"/>
  <c r="G119" i="94"/>
  <c r="F119" i="94"/>
  <c r="J118" i="94"/>
  <c r="I118" i="94"/>
  <c r="H118" i="94"/>
  <c r="G118" i="94"/>
  <c r="F118" i="94"/>
  <c r="J117" i="94"/>
  <c r="I117" i="94"/>
  <c r="H117" i="94"/>
  <c r="G117" i="94"/>
  <c r="F117" i="94"/>
  <c r="J116" i="94"/>
  <c r="I116" i="94"/>
  <c r="H116" i="94"/>
  <c r="G116" i="94"/>
  <c r="F116" i="94"/>
  <c r="J115" i="94"/>
  <c r="I115" i="94"/>
  <c r="H115" i="94"/>
  <c r="G115" i="94"/>
  <c r="F115" i="94"/>
  <c r="J114" i="94"/>
  <c r="I114" i="94"/>
  <c r="H114" i="94"/>
  <c r="G114" i="94"/>
  <c r="F114" i="94"/>
  <c r="J113" i="94"/>
  <c r="I113" i="94"/>
  <c r="H113" i="94"/>
  <c r="G113" i="94"/>
  <c r="F113" i="94"/>
  <c r="J112" i="94"/>
  <c r="I112" i="94"/>
  <c r="H112" i="94"/>
  <c r="G112" i="94"/>
  <c r="F112" i="94"/>
  <c r="J111" i="94"/>
  <c r="I111" i="94"/>
  <c r="H111" i="94"/>
  <c r="G111" i="94"/>
  <c r="F111" i="94"/>
  <c r="J110" i="94"/>
  <c r="I110" i="94"/>
  <c r="H110" i="94"/>
  <c r="G110" i="94"/>
  <c r="F110" i="94"/>
  <c r="J109" i="94"/>
  <c r="I109" i="94"/>
  <c r="H109" i="94"/>
  <c r="G109" i="94"/>
  <c r="F109" i="94"/>
  <c r="J108" i="94"/>
  <c r="I108" i="94"/>
  <c r="H108" i="94"/>
  <c r="G108" i="94"/>
  <c r="F108" i="94"/>
  <c r="J107" i="94"/>
  <c r="I107" i="94"/>
  <c r="H107" i="94"/>
  <c r="G107" i="94"/>
  <c r="F107" i="94"/>
  <c r="J106" i="94"/>
  <c r="I106" i="94"/>
  <c r="H106" i="94"/>
  <c r="G106" i="94"/>
  <c r="F106" i="94"/>
  <c r="J105" i="94"/>
  <c r="I105" i="94"/>
  <c r="H105" i="94"/>
  <c r="G105" i="94"/>
  <c r="F105" i="94"/>
  <c r="J104" i="94"/>
  <c r="I104" i="94"/>
  <c r="H104" i="94"/>
  <c r="G104" i="94"/>
  <c r="F104" i="94"/>
  <c r="J103" i="94"/>
  <c r="I103" i="94"/>
  <c r="H103" i="94"/>
  <c r="G103" i="94"/>
  <c r="F103" i="94"/>
  <c r="J102" i="94"/>
  <c r="I102" i="94"/>
  <c r="H102" i="94"/>
  <c r="G102" i="94"/>
  <c r="F102" i="94"/>
  <c r="J101" i="94"/>
  <c r="I101" i="94"/>
  <c r="H101" i="94"/>
  <c r="G101" i="94"/>
  <c r="F101" i="94"/>
  <c r="J100" i="94"/>
  <c r="I100" i="94"/>
  <c r="H100" i="94"/>
  <c r="G100" i="94"/>
  <c r="F100" i="94"/>
  <c r="J99" i="94"/>
  <c r="I99" i="94"/>
  <c r="H99" i="94"/>
  <c r="G99" i="94"/>
  <c r="F99" i="94"/>
  <c r="J98" i="94"/>
  <c r="I98" i="94"/>
  <c r="H98" i="94"/>
  <c r="G98" i="94"/>
  <c r="F98" i="94"/>
  <c r="J97" i="94"/>
  <c r="I97" i="94"/>
  <c r="H97" i="94"/>
  <c r="G97" i="94"/>
  <c r="F97" i="94"/>
  <c r="J96" i="94"/>
  <c r="I96" i="94"/>
  <c r="H96" i="94"/>
  <c r="G96" i="94"/>
  <c r="F96" i="94"/>
  <c r="J95" i="94"/>
  <c r="I95" i="94"/>
  <c r="H95" i="94"/>
  <c r="G95" i="94"/>
  <c r="F95" i="94"/>
  <c r="J94" i="94"/>
  <c r="I94" i="94"/>
  <c r="H94" i="94"/>
  <c r="G94" i="94"/>
  <c r="F94" i="94"/>
  <c r="J93" i="94"/>
  <c r="I93" i="94"/>
  <c r="H93" i="94"/>
  <c r="G93" i="94"/>
  <c r="F93" i="94"/>
  <c r="J92" i="94"/>
  <c r="I92" i="94"/>
  <c r="H92" i="94"/>
  <c r="G92" i="94"/>
  <c r="F92" i="94"/>
  <c r="J91" i="94"/>
  <c r="I91" i="94"/>
  <c r="H91" i="94"/>
  <c r="G91" i="94"/>
  <c r="F91" i="94"/>
  <c r="J90" i="94"/>
  <c r="I90" i="94"/>
  <c r="H90" i="94"/>
  <c r="G90" i="94"/>
  <c r="F90" i="94"/>
  <c r="J89" i="94"/>
  <c r="I89" i="94"/>
  <c r="H89" i="94"/>
  <c r="G89" i="94"/>
  <c r="F89" i="94"/>
  <c r="J88" i="94"/>
  <c r="I88" i="94"/>
  <c r="H88" i="94"/>
  <c r="G88" i="94"/>
  <c r="F88" i="94"/>
  <c r="J87" i="94"/>
  <c r="I87" i="94"/>
  <c r="H87" i="94"/>
  <c r="G87" i="94"/>
  <c r="F87" i="94"/>
  <c r="J86" i="94"/>
  <c r="I86" i="94"/>
  <c r="H86" i="94"/>
  <c r="G86" i="94"/>
  <c r="F86" i="94"/>
  <c r="J85" i="94"/>
  <c r="I85" i="94"/>
  <c r="H85" i="94"/>
  <c r="G85" i="94"/>
  <c r="F85" i="94"/>
  <c r="J84" i="94"/>
  <c r="I84" i="94"/>
  <c r="H84" i="94"/>
  <c r="G84" i="94"/>
  <c r="F84" i="94"/>
  <c r="J83" i="94"/>
  <c r="I83" i="94"/>
  <c r="H83" i="94"/>
  <c r="G83" i="94"/>
  <c r="F83" i="94"/>
  <c r="J82" i="94"/>
  <c r="I82" i="94"/>
  <c r="H82" i="94"/>
  <c r="G82" i="94"/>
  <c r="F82" i="94"/>
  <c r="J81" i="94"/>
  <c r="I81" i="94"/>
  <c r="H81" i="94"/>
  <c r="G81" i="94"/>
  <c r="F81" i="94"/>
  <c r="J80" i="94"/>
  <c r="I80" i="94"/>
  <c r="H80" i="94"/>
  <c r="G80" i="94"/>
  <c r="F80" i="94"/>
  <c r="J79" i="94"/>
  <c r="I79" i="94"/>
  <c r="H79" i="94"/>
  <c r="G79" i="94"/>
  <c r="F79" i="94"/>
  <c r="J78" i="94"/>
  <c r="I78" i="94"/>
  <c r="H78" i="94"/>
  <c r="G78" i="94"/>
  <c r="F78" i="94"/>
  <c r="J77" i="94"/>
  <c r="I77" i="94"/>
  <c r="H77" i="94"/>
  <c r="G77" i="94"/>
  <c r="F77" i="94"/>
  <c r="J76" i="94"/>
  <c r="I76" i="94"/>
  <c r="H76" i="94"/>
  <c r="G76" i="94"/>
  <c r="F76" i="94"/>
  <c r="J75" i="94"/>
  <c r="I75" i="94"/>
  <c r="H75" i="94"/>
  <c r="G75" i="94"/>
  <c r="F75" i="94"/>
  <c r="J74" i="94"/>
  <c r="I74" i="94"/>
  <c r="H74" i="94"/>
  <c r="G74" i="94"/>
  <c r="F74" i="94"/>
  <c r="J73" i="94"/>
  <c r="I73" i="94"/>
  <c r="H73" i="94"/>
  <c r="G73" i="94"/>
  <c r="F73" i="94"/>
  <c r="J72" i="94"/>
  <c r="I72" i="94"/>
  <c r="H72" i="94"/>
  <c r="G72" i="94"/>
  <c r="F72" i="94"/>
  <c r="J71" i="94"/>
  <c r="I71" i="94"/>
  <c r="H71" i="94"/>
  <c r="G71" i="94"/>
  <c r="F71" i="94"/>
  <c r="J70" i="94"/>
  <c r="I70" i="94"/>
  <c r="H70" i="94"/>
  <c r="G70" i="94"/>
  <c r="F70" i="94"/>
  <c r="J69" i="94"/>
  <c r="I69" i="94"/>
  <c r="H69" i="94"/>
  <c r="G69" i="94"/>
  <c r="F69" i="94"/>
  <c r="J68" i="94"/>
  <c r="I68" i="94"/>
  <c r="H68" i="94"/>
  <c r="G68" i="94"/>
  <c r="F68" i="94"/>
  <c r="J67" i="94"/>
  <c r="I67" i="94"/>
  <c r="H67" i="94"/>
  <c r="G67" i="94"/>
  <c r="F67" i="94"/>
  <c r="J66" i="94"/>
  <c r="I66" i="94"/>
  <c r="H66" i="94"/>
  <c r="G66" i="94"/>
  <c r="F66" i="94"/>
  <c r="J65" i="94"/>
  <c r="I65" i="94"/>
  <c r="H65" i="94"/>
  <c r="G65" i="94"/>
  <c r="F65" i="94"/>
  <c r="J64" i="94"/>
  <c r="I64" i="94"/>
  <c r="H64" i="94"/>
  <c r="G64" i="94"/>
  <c r="F64" i="94"/>
  <c r="J63" i="94"/>
  <c r="I63" i="94"/>
  <c r="H63" i="94"/>
  <c r="G63" i="94"/>
  <c r="F63" i="94"/>
  <c r="J62" i="94"/>
  <c r="I62" i="94"/>
  <c r="H62" i="94"/>
  <c r="G62" i="94"/>
  <c r="F62" i="94"/>
  <c r="J61" i="94"/>
  <c r="I61" i="94"/>
  <c r="H61" i="94"/>
  <c r="G61" i="94"/>
  <c r="F61" i="94"/>
  <c r="J60" i="94"/>
  <c r="I60" i="94"/>
  <c r="H60" i="94"/>
  <c r="G60" i="94"/>
  <c r="F60" i="94"/>
  <c r="J59" i="94"/>
  <c r="I59" i="94"/>
  <c r="H59" i="94"/>
  <c r="G59" i="94"/>
  <c r="F59" i="94"/>
  <c r="J58" i="94"/>
  <c r="I58" i="94"/>
  <c r="H58" i="94"/>
  <c r="G58" i="94"/>
  <c r="F58" i="94"/>
  <c r="J57" i="94"/>
  <c r="I57" i="94"/>
  <c r="H57" i="94"/>
  <c r="G57" i="94"/>
  <c r="F57" i="94"/>
  <c r="J56" i="94"/>
  <c r="I56" i="94"/>
  <c r="H56" i="94"/>
  <c r="G56" i="94"/>
  <c r="F56" i="94"/>
  <c r="J55" i="94"/>
  <c r="I55" i="94"/>
  <c r="H55" i="94"/>
  <c r="G55" i="94"/>
  <c r="F55" i="94"/>
  <c r="J54" i="94"/>
  <c r="I54" i="94"/>
  <c r="H54" i="94"/>
  <c r="G54" i="94"/>
  <c r="F54" i="94"/>
  <c r="J53" i="94"/>
  <c r="I53" i="94"/>
  <c r="H53" i="94"/>
  <c r="G53" i="94"/>
  <c r="F53" i="94"/>
  <c r="J52" i="94"/>
  <c r="I52" i="94"/>
  <c r="H52" i="94"/>
  <c r="G52" i="94"/>
  <c r="F52" i="94"/>
  <c r="J51" i="94"/>
  <c r="I51" i="94"/>
  <c r="H51" i="94"/>
  <c r="G51" i="94"/>
  <c r="F51" i="94"/>
  <c r="J50" i="94"/>
  <c r="I50" i="94"/>
  <c r="H50" i="94"/>
  <c r="G50" i="94"/>
  <c r="F50" i="94"/>
  <c r="J49" i="94"/>
  <c r="I49" i="94"/>
  <c r="H49" i="94"/>
  <c r="G49" i="94"/>
  <c r="F49" i="94"/>
  <c r="J48" i="94"/>
  <c r="I48" i="94"/>
  <c r="H48" i="94"/>
  <c r="G48" i="94"/>
  <c r="F48" i="94"/>
  <c r="J47" i="94"/>
  <c r="I47" i="94"/>
  <c r="H47" i="94"/>
  <c r="G47" i="94"/>
  <c r="F47" i="94"/>
  <c r="J46" i="94"/>
  <c r="I46" i="94"/>
  <c r="H46" i="94"/>
  <c r="G46" i="94"/>
  <c r="F46" i="94"/>
  <c r="J45" i="94"/>
  <c r="I45" i="94"/>
  <c r="H45" i="94"/>
  <c r="G45" i="94"/>
  <c r="F45" i="94"/>
  <c r="J44" i="94"/>
  <c r="I44" i="94"/>
  <c r="H44" i="94"/>
  <c r="G44" i="94"/>
  <c r="F44" i="94"/>
  <c r="J43" i="94"/>
  <c r="I43" i="94"/>
  <c r="H43" i="94"/>
  <c r="G43" i="94"/>
  <c r="F43" i="94"/>
  <c r="J42" i="94"/>
  <c r="I42" i="94"/>
  <c r="H42" i="94"/>
  <c r="G42" i="94"/>
  <c r="F42" i="94"/>
  <c r="J41" i="94"/>
  <c r="I41" i="94"/>
  <c r="H41" i="94"/>
  <c r="G41" i="94"/>
  <c r="F41" i="94"/>
  <c r="J40" i="94"/>
  <c r="I40" i="94"/>
  <c r="H40" i="94"/>
  <c r="G40" i="94"/>
  <c r="F40" i="94"/>
  <c r="J39" i="94"/>
  <c r="I39" i="94"/>
  <c r="H39" i="94"/>
  <c r="G39" i="94"/>
  <c r="F39" i="94"/>
  <c r="J38" i="94"/>
  <c r="I38" i="94"/>
  <c r="H38" i="94"/>
  <c r="G38" i="94"/>
  <c r="F38" i="94"/>
  <c r="J37" i="94"/>
  <c r="I37" i="94"/>
  <c r="H37" i="94"/>
  <c r="G37" i="94"/>
  <c r="F37" i="94"/>
  <c r="J36" i="94"/>
  <c r="I36" i="94"/>
  <c r="H36" i="94"/>
  <c r="G36" i="94"/>
  <c r="F36" i="94"/>
  <c r="J35" i="94"/>
  <c r="I35" i="94"/>
  <c r="H35" i="94"/>
  <c r="G35" i="94"/>
  <c r="F35" i="94"/>
  <c r="J34" i="94"/>
  <c r="I34" i="94"/>
  <c r="H34" i="94"/>
  <c r="G34" i="94"/>
  <c r="F34" i="94"/>
  <c r="J33" i="94"/>
  <c r="I33" i="94"/>
  <c r="H33" i="94"/>
  <c r="G33" i="94"/>
  <c r="F33" i="94"/>
  <c r="J32" i="94"/>
  <c r="I32" i="94"/>
  <c r="H32" i="94"/>
  <c r="G32" i="94"/>
  <c r="F32" i="94"/>
  <c r="J31" i="94"/>
  <c r="I31" i="94"/>
  <c r="H31" i="94"/>
  <c r="G31" i="94"/>
  <c r="F31" i="94"/>
  <c r="J30" i="94"/>
  <c r="I30" i="94"/>
  <c r="H30" i="94"/>
  <c r="G30" i="94"/>
  <c r="F30" i="94"/>
  <c r="J29" i="94"/>
  <c r="I29" i="94"/>
  <c r="H29" i="94"/>
  <c r="G29" i="94"/>
  <c r="F29" i="94"/>
  <c r="J28" i="94"/>
  <c r="I28" i="94"/>
  <c r="H28" i="94"/>
  <c r="G28" i="94"/>
  <c r="F28" i="94"/>
  <c r="J27" i="94"/>
  <c r="I27" i="94"/>
  <c r="H27" i="94"/>
  <c r="G27" i="94"/>
  <c r="F27" i="94"/>
  <c r="J26" i="94"/>
  <c r="I26" i="94"/>
  <c r="H26" i="94"/>
  <c r="G26" i="94"/>
  <c r="F26" i="94"/>
  <c r="J25" i="94"/>
  <c r="I25" i="94"/>
  <c r="H25" i="94"/>
  <c r="G25" i="94"/>
  <c r="F25" i="94"/>
  <c r="J24" i="94"/>
  <c r="I24" i="94"/>
  <c r="H24" i="94"/>
  <c r="G24" i="94"/>
  <c r="F24" i="94"/>
  <c r="J23" i="94"/>
  <c r="I23" i="94"/>
  <c r="H23" i="94"/>
  <c r="G23" i="94"/>
  <c r="F23" i="94"/>
  <c r="J22" i="94"/>
  <c r="I22" i="94"/>
  <c r="H22" i="94"/>
  <c r="G22" i="94"/>
  <c r="F22" i="94"/>
  <c r="J21" i="94"/>
  <c r="I21" i="94"/>
  <c r="H21" i="94"/>
  <c r="G21" i="94"/>
  <c r="F21" i="94"/>
  <c r="J20" i="94"/>
  <c r="I20" i="94"/>
  <c r="H20" i="94"/>
  <c r="G20" i="94"/>
  <c r="F20" i="94"/>
  <c r="J19" i="94"/>
  <c r="I19" i="94"/>
  <c r="H19" i="94"/>
  <c r="G19" i="94"/>
  <c r="F19" i="94"/>
  <c r="J18" i="94"/>
  <c r="I18" i="94"/>
  <c r="H18" i="94"/>
  <c r="G18" i="94"/>
  <c r="F18" i="94"/>
  <c r="J17" i="94"/>
  <c r="I17" i="94"/>
  <c r="H17" i="94"/>
  <c r="G17" i="94"/>
  <c r="F17" i="94"/>
  <c r="J16" i="94"/>
  <c r="I16" i="94"/>
  <c r="H16" i="94"/>
  <c r="G16" i="94"/>
  <c r="F16" i="94"/>
  <c r="J15" i="94"/>
  <c r="I15" i="94"/>
  <c r="H15" i="94"/>
  <c r="G15" i="94"/>
  <c r="F15" i="94"/>
  <c r="J14" i="94"/>
  <c r="I14" i="94"/>
  <c r="H14" i="94"/>
  <c r="G14" i="94"/>
  <c r="F14" i="94"/>
  <c r="J13" i="94"/>
  <c r="I13" i="94"/>
  <c r="H13" i="94"/>
  <c r="G13" i="94"/>
  <c r="F13" i="94"/>
  <c r="J12" i="94"/>
  <c r="I12" i="94"/>
  <c r="H12" i="94"/>
  <c r="G12" i="94"/>
  <c r="F12" i="94"/>
  <c r="J11" i="94"/>
  <c r="I11" i="94"/>
  <c r="H11" i="94"/>
  <c r="G11" i="94"/>
  <c r="F11" i="94"/>
  <c r="J10" i="94"/>
  <c r="I10" i="94"/>
  <c r="H10" i="94"/>
  <c r="G10" i="94"/>
  <c r="F10" i="94"/>
  <c r="J9" i="94"/>
  <c r="I9" i="94"/>
  <c r="H9" i="94"/>
  <c r="G9" i="94"/>
  <c r="F9" i="94"/>
  <c r="J8" i="94"/>
  <c r="I8" i="94"/>
  <c r="H8" i="94"/>
  <c r="G8" i="94"/>
  <c r="F8" i="94"/>
  <c r="J7" i="94"/>
  <c r="I7" i="94"/>
  <c r="H7" i="94"/>
  <c r="G7" i="94"/>
  <c r="F7" i="94"/>
  <c r="J6" i="94"/>
  <c r="I6" i="94"/>
  <c r="H6" i="94"/>
  <c r="G6" i="94"/>
  <c r="F6" i="94"/>
  <c r="J5" i="94"/>
  <c r="I5" i="94"/>
  <c r="H5" i="94"/>
  <c r="G5" i="94"/>
  <c r="F5" i="94"/>
  <c r="J4" i="94"/>
  <c r="I4" i="94"/>
  <c r="H4" i="94"/>
  <c r="G4" i="94"/>
  <c r="F4" i="94"/>
  <c r="AC33" i="85" l="1"/>
  <c r="AC32" i="85"/>
  <c r="AC31" i="85"/>
  <c r="AC30" i="85"/>
  <c r="AC29" i="85"/>
  <c r="AC28" i="85"/>
  <c r="AC27" i="85"/>
  <c r="AC26" i="85"/>
  <c r="AC25" i="85"/>
  <c r="AC24" i="85"/>
  <c r="AC23" i="85"/>
  <c r="F19" i="73" l="1"/>
  <c r="F18" i="73"/>
  <c r="F17" i="73"/>
  <c r="F16" i="73"/>
  <c r="F15" i="73"/>
  <c r="G19" i="73"/>
  <c r="G18" i="73" l="1"/>
  <c r="G16" i="73"/>
  <c r="G15" i="73"/>
  <c r="G17" i="73"/>
  <c r="C24" i="66" l="1"/>
  <c r="B24" i="66"/>
  <c r="C23" i="66"/>
  <c r="B23" i="66"/>
  <c r="C22" i="66"/>
  <c r="B22" i="66"/>
  <c r="C21" i="66"/>
  <c r="C20" i="66"/>
  <c r="C19" i="66"/>
  <c r="C18" i="66"/>
  <c r="B18" i="66"/>
  <c r="C17" i="66"/>
  <c r="B17" i="66"/>
  <c r="C16" i="66"/>
  <c r="B16" i="66"/>
  <c r="C15" i="66"/>
  <c r="B15" i="66"/>
  <c r="C14" i="66"/>
  <c r="B14" i="66"/>
  <c r="C13" i="66"/>
  <c r="B13" i="66"/>
  <c r="C12" i="66"/>
  <c r="B12" i="66"/>
  <c r="C11" i="66"/>
  <c r="B11" i="66"/>
  <c r="C9" i="66"/>
  <c r="B9" i="66"/>
  <c r="C8" i="66"/>
  <c r="B8" i="66"/>
  <c r="C7" i="66"/>
  <c r="B7" i="66"/>
  <c r="C6" i="66"/>
  <c r="B6" i="66"/>
  <c r="K5" i="66"/>
  <c r="J5" i="66"/>
  <c r="I5" i="66"/>
  <c r="H5" i="66"/>
  <c r="G5" i="66"/>
  <c r="F5" i="66"/>
  <c r="E5" i="66"/>
  <c r="D5" i="66"/>
  <c r="C5" i="66"/>
  <c r="B5" i="66"/>
  <c r="K4" i="66"/>
  <c r="J4" i="66"/>
  <c r="I4" i="66"/>
  <c r="H4" i="66"/>
  <c r="G4" i="66"/>
  <c r="F4" i="66"/>
  <c r="E4" i="66"/>
  <c r="D4" i="66"/>
  <c r="C4" i="66"/>
  <c r="B4" i="66"/>
  <c r="C3" i="66"/>
  <c r="B3" i="66"/>
  <c r="D31" i="73"/>
  <c r="D30" i="73"/>
  <c r="D29" i="73"/>
  <c r="D28" i="73"/>
  <c r="D27" i="73"/>
  <c r="D26" i="73"/>
  <c r="H25" i="73"/>
  <c r="D25" i="73"/>
  <c r="H24" i="73"/>
  <c r="T5" i="59" s="1"/>
  <c r="D24" i="73"/>
  <c r="AC34" i="85" l="1"/>
  <c r="E20" i="73" l="1"/>
  <c r="D20" i="73"/>
  <c r="L67" i="85" l="1"/>
  <c r="F20" i="73" l="1"/>
  <c r="B1" i="98" l="1"/>
  <c r="E18" i="85" l="1"/>
  <c r="F34" i="85" l="1"/>
  <c r="G20" i="73" l="1"/>
  <c r="Y5" i="59" l="1"/>
  <c r="X5" i="59"/>
  <c r="C12" i="73"/>
  <c r="C58" i="59" l="1"/>
  <c r="C59" i="59"/>
  <c r="C60" i="59"/>
  <c r="C61" i="59"/>
  <c r="C62" i="59"/>
  <c r="C63" i="59"/>
  <c r="C64" i="59"/>
  <c r="C65" i="59"/>
  <c r="C66" i="59"/>
  <c r="C57" i="59"/>
  <c r="B56" i="59"/>
  <c r="A56" i="59"/>
  <c r="B55" i="59"/>
  <c r="A55" i="59"/>
  <c r="B54" i="59"/>
  <c r="A54" i="59"/>
  <c r="B53" i="59"/>
  <c r="A53" i="59"/>
  <c r="B52" i="59"/>
  <c r="A52" i="59"/>
  <c r="B51" i="59"/>
  <c r="A51" i="59"/>
  <c r="B50" i="59"/>
  <c r="A50" i="59"/>
  <c r="B49" i="59"/>
  <c r="A49" i="59"/>
  <c r="B48" i="59"/>
  <c r="A48" i="59"/>
  <c r="B47" i="59"/>
  <c r="A47" i="59"/>
  <c r="B46" i="59"/>
  <c r="A46" i="59"/>
  <c r="B45" i="59"/>
  <c r="A45" i="59"/>
  <c r="B44" i="59"/>
  <c r="A44" i="59"/>
  <c r="B43" i="59"/>
  <c r="A43" i="59"/>
  <c r="B42" i="59"/>
  <c r="A42" i="59"/>
  <c r="B41" i="59"/>
  <c r="A41" i="59"/>
  <c r="B40" i="59"/>
  <c r="A40" i="59"/>
  <c r="B39" i="59"/>
  <c r="A39" i="59"/>
  <c r="B38" i="59"/>
  <c r="A38" i="59"/>
  <c r="B37" i="59"/>
  <c r="A37" i="59"/>
  <c r="B36" i="59"/>
  <c r="A36" i="59"/>
  <c r="B35" i="59"/>
  <c r="A35" i="59"/>
  <c r="B34" i="59"/>
  <c r="A34" i="59"/>
  <c r="B33" i="59"/>
  <c r="A33" i="59"/>
  <c r="B32" i="59"/>
  <c r="A32" i="59"/>
  <c r="B31" i="59"/>
  <c r="A31" i="59"/>
  <c r="B30" i="59"/>
  <c r="A30" i="59"/>
  <c r="B29" i="59"/>
  <c r="A29" i="59"/>
  <c r="B28" i="59"/>
  <c r="A28" i="59"/>
  <c r="B27" i="59"/>
  <c r="A27" i="59"/>
  <c r="B26" i="59"/>
  <c r="A26" i="59"/>
  <c r="B25" i="59"/>
  <c r="A25" i="59"/>
  <c r="B24" i="59"/>
  <c r="A24" i="59"/>
  <c r="B23" i="59"/>
  <c r="A23" i="59"/>
  <c r="B22" i="59"/>
  <c r="A22" i="59"/>
  <c r="B21" i="59"/>
  <c r="A21" i="59"/>
  <c r="B20" i="59"/>
  <c r="A20" i="59"/>
  <c r="B19" i="59"/>
  <c r="A19" i="59"/>
  <c r="B18" i="59"/>
  <c r="A18" i="59"/>
  <c r="B17" i="59"/>
  <c r="A17" i="59"/>
  <c r="B16" i="59"/>
  <c r="A16" i="59"/>
  <c r="B15" i="59"/>
  <c r="A15" i="59"/>
  <c r="B14" i="59"/>
  <c r="A14" i="59"/>
  <c r="B13" i="59"/>
  <c r="A13" i="59"/>
  <c r="B12" i="59"/>
  <c r="A12" i="59"/>
  <c r="B11" i="59"/>
  <c r="A11" i="59"/>
  <c r="B10" i="59"/>
  <c r="A10" i="59"/>
  <c r="B9" i="59"/>
  <c r="A9" i="59"/>
  <c r="B8" i="59"/>
  <c r="A8" i="59"/>
  <c r="B7" i="59"/>
  <c r="A7" i="59"/>
  <c r="C6" i="59"/>
  <c r="B6" i="59"/>
  <c r="A6" i="59"/>
  <c r="U5" i="59"/>
  <c r="I25" i="73" s="1"/>
  <c r="I24" i="73" l="1"/>
  <c r="A57" i="57" l="1"/>
  <c r="A56" i="57"/>
  <c r="A55" i="57"/>
  <c r="A54" i="57"/>
  <c r="A53" i="57"/>
  <c r="A52" i="57"/>
  <c r="A51" i="57"/>
  <c r="A50" i="57"/>
  <c r="A49" i="57"/>
  <c r="A48" i="57"/>
  <c r="A47" i="57"/>
  <c r="A46" i="57"/>
  <c r="A45" i="57"/>
  <c r="A44" i="57"/>
  <c r="A43" i="57"/>
  <c r="A42" i="57"/>
  <c r="A41" i="57"/>
  <c r="A40" i="57"/>
  <c r="A39" i="57"/>
  <c r="A38" i="57"/>
  <c r="A37" i="57"/>
  <c r="A36" i="57"/>
  <c r="A35" i="57"/>
  <c r="A34" i="57"/>
  <c r="A33" i="57"/>
  <c r="A32" i="57"/>
  <c r="A31" i="57"/>
  <c r="A30" i="57"/>
  <c r="A29" i="57"/>
  <c r="A28" i="57"/>
  <c r="A27" i="57"/>
  <c r="A26" i="57"/>
  <c r="A25" i="57"/>
  <c r="A24" i="57"/>
  <c r="A23" i="57"/>
  <c r="A22" i="57"/>
  <c r="A21" i="57"/>
  <c r="A20" i="57"/>
  <c r="A19" i="57"/>
  <c r="A18" i="57"/>
  <c r="A17" i="57"/>
  <c r="A16" i="57"/>
  <c r="A15" i="57"/>
  <c r="A14" i="57"/>
  <c r="A13" i="57"/>
  <c r="A12" i="57"/>
  <c r="A11" i="57"/>
  <c r="A10" i="57"/>
  <c r="A9" i="57"/>
  <c r="A8" i="57"/>
  <c r="C9" i="59" l="1"/>
  <c r="C13" i="59"/>
  <c r="C17" i="59"/>
  <c r="C21" i="59"/>
  <c r="C25" i="59"/>
  <c r="C29" i="59"/>
  <c r="C33" i="59"/>
  <c r="C37" i="59"/>
  <c r="C41" i="59"/>
  <c r="C45" i="59"/>
  <c r="C49" i="59"/>
  <c r="C53" i="59"/>
  <c r="C10" i="59"/>
  <c r="C14" i="59"/>
  <c r="C18" i="59"/>
  <c r="C22" i="59"/>
  <c r="C26" i="59"/>
  <c r="C30" i="59"/>
  <c r="C34" i="59"/>
  <c r="C38" i="59"/>
  <c r="C42" i="59"/>
  <c r="C46" i="59"/>
  <c r="C50" i="59"/>
  <c r="C54" i="59"/>
  <c r="C11" i="59"/>
  <c r="C15" i="59"/>
  <c r="C19" i="59"/>
  <c r="C23" i="59"/>
  <c r="C27" i="59"/>
  <c r="C31" i="59"/>
  <c r="C35" i="59"/>
  <c r="C39" i="59"/>
  <c r="C43" i="59"/>
  <c r="C47" i="59"/>
  <c r="C51" i="59"/>
  <c r="C55" i="59"/>
  <c r="C8" i="59"/>
  <c r="C12" i="59"/>
  <c r="C16" i="59"/>
  <c r="C20" i="59"/>
  <c r="C24" i="59"/>
  <c r="C28" i="59"/>
  <c r="C32" i="59"/>
  <c r="C36" i="59"/>
  <c r="C40" i="59"/>
  <c r="C44" i="59"/>
  <c r="C48" i="59"/>
  <c r="C52" i="59"/>
  <c r="C56" i="59"/>
  <c r="C7" i="59"/>
  <c r="K5" i="59" l="1"/>
  <c r="K4" i="59" s="1"/>
  <c r="J5" i="59"/>
  <c r="J4" i="59" s="1"/>
  <c r="I5" i="59"/>
  <c r="I4" i="59" s="1"/>
  <c r="G5" i="59"/>
  <c r="G4" i="59" s="1"/>
  <c r="F5" i="59"/>
  <c r="F4" i="59" s="1"/>
  <c r="E5" i="59"/>
  <c r="E4" i="59" s="1"/>
  <c r="D5" i="59"/>
  <c r="E30" i="73" l="1"/>
  <c r="E28" i="73"/>
  <c r="E26" i="73"/>
  <c r="E25" i="73"/>
  <c r="E24" i="73"/>
  <c r="D4" i="59"/>
  <c r="E31" i="73"/>
  <c r="E29" i="73"/>
  <c r="E27" i="73"/>
  <c r="H5" i="59"/>
  <c r="H4" i="59" s="1"/>
  <c r="E43" i="85" l="1"/>
  <c r="E41" i="85"/>
  <c r="E46" i="85" l="1"/>
  <c r="E49" i="85"/>
  <c r="E48" i="85"/>
  <c r="E42" i="85"/>
  <c r="E47" i="85"/>
  <c r="E44" i="85"/>
  <c r="E50" i="85"/>
  <c r="E45" i="85"/>
  <c r="C51" i="85" l="1"/>
  <c r="E40" i="85" l="1"/>
  <c r="D51" i="85"/>
  <c r="E51" i="85" l="1"/>
  <c r="Z34" i="85" l="1"/>
  <c r="Y34" i="85"/>
  <c r="H57" i="85" l="1"/>
  <c r="H60" i="85"/>
  <c r="H61" i="85"/>
  <c r="H65" i="85"/>
  <c r="H64" i="85"/>
  <c r="H58" i="85"/>
  <c r="H66" i="85"/>
  <c r="H63" i="85"/>
  <c r="H62" i="85"/>
  <c r="F67" i="85"/>
  <c r="H59" i="85"/>
  <c r="E57" i="85"/>
  <c r="M34" i="85"/>
  <c r="N23" i="85"/>
  <c r="L34" i="85"/>
  <c r="N28" i="85"/>
  <c r="H56" i="85"/>
  <c r="G67" i="85"/>
  <c r="E62" i="85"/>
  <c r="N65" i="85"/>
  <c r="N63" i="85"/>
  <c r="N64" i="85"/>
  <c r="E61" i="85"/>
  <c r="N27" i="85"/>
  <c r="C67" i="85"/>
  <c r="E56" i="85"/>
  <c r="N30" i="85"/>
  <c r="D67" i="85"/>
  <c r="E64" i="85"/>
  <c r="N60" i="85"/>
  <c r="N58" i="85"/>
  <c r="N31" i="85"/>
  <c r="E65" i="85"/>
  <c r="N33" i="85"/>
  <c r="E59" i="85"/>
  <c r="N24" i="85"/>
  <c r="N32" i="85"/>
  <c r="E58" i="85"/>
  <c r="E66" i="85"/>
  <c r="N59" i="85"/>
  <c r="N57" i="85"/>
  <c r="N62" i="85"/>
  <c r="N29" i="85"/>
  <c r="N25" i="85"/>
  <c r="E63" i="85"/>
  <c r="N26" i="85"/>
  <c r="E60" i="85"/>
  <c r="M67" i="85"/>
  <c r="N56" i="85"/>
  <c r="N61" i="85"/>
  <c r="N66" i="85"/>
  <c r="H67" i="85" l="1"/>
  <c r="N67" i="85"/>
  <c r="E67" i="85"/>
  <c r="N34" i="85"/>
  <c r="H29" i="85" l="1"/>
  <c r="H25" i="85"/>
  <c r="H26" i="85" l="1"/>
  <c r="H32" i="85"/>
  <c r="H33" i="85"/>
  <c r="H30" i="85"/>
  <c r="H31" i="85"/>
  <c r="H27" i="85"/>
  <c r="H23" i="85" l="1"/>
  <c r="H24" i="85"/>
  <c r="H28" i="85" l="1"/>
  <c r="G34" i="85"/>
  <c r="H34" i="85" l="1"/>
  <c r="K27" i="85" l="1"/>
  <c r="K26" i="85"/>
  <c r="K32" i="85"/>
  <c r="K33" i="85"/>
  <c r="K30" i="85"/>
  <c r="K23" i="85" l="1"/>
  <c r="K31" i="85" l="1"/>
  <c r="K24" i="85" l="1"/>
  <c r="K25" i="85" l="1"/>
  <c r="K28" i="85" l="1"/>
  <c r="J34" i="85" l="1"/>
  <c r="K29" i="85" l="1"/>
  <c r="K34" i="85" s="1"/>
  <c r="I34" i="85"/>
  <c r="P63" i="85" l="1"/>
  <c r="P62" i="85"/>
  <c r="P61" i="85"/>
  <c r="P59" i="85"/>
  <c r="P57" i="85" l="1"/>
  <c r="P65" i="85"/>
  <c r="P58" i="85"/>
  <c r="P60" i="85"/>
  <c r="P64" i="85"/>
  <c r="P66" i="85"/>
  <c r="O56" i="85"/>
  <c r="I67" i="85"/>
  <c r="K56" i="85"/>
  <c r="K59" i="85"/>
  <c r="Q59" i="85" s="1"/>
  <c r="O59" i="85"/>
  <c r="K63" i="85"/>
  <c r="Q63" i="85" s="1"/>
  <c r="O63" i="85"/>
  <c r="K66" i="85"/>
  <c r="Q66" i="85" s="1"/>
  <c r="O66" i="85"/>
  <c r="K57" i="85"/>
  <c r="Q57" i="85" s="1"/>
  <c r="O57" i="85"/>
  <c r="O60" i="85"/>
  <c r="K60" i="85"/>
  <c r="Q60" i="85" s="1"/>
  <c r="O64" i="85"/>
  <c r="K64" i="85"/>
  <c r="Q64" i="85" s="1"/>
  <c r="O61" i="85"/>
  <c r="K61" i="85"/>
  <c r="Q61" i="85" s="1"/>
  <c r="J67" i="85"/>
  <c r="P56" i="85"/>
  <c r="K58" i="85"/>
  <c r="Q58" i="85" s="1"/>
  <c r="O58" i="85"/>
  <c r="K62" i="85"/>
  <c r="Q62" i="85" s="1"/>
  <c r="O62" i="85"/>
  <c r="O65" i="85"/>
  <c r="K65" i="85"/>
  <c r="Q65" i="85" s="1"/>
  <c r="P67" i="85" l="1"/>
  <c r="K67" i="85"/>
  <c r="Q56" i="85"/>
  <c r="Q67" i="85" s="1"/>
  <c r="O67" i="85"/>
  <c r="AE17" i="59" l="1"/>
  <c r="Y41" i="57" l="1"/>
  <c r="N41" i="57" s="1"/>
  <c r="Y47" i="57"/>
  <c r="N47" i="57" s="1"/>
  <c r="Y17" i="57"/>
  <c r="N17" i="57" s="1"/>
  <c r="Y48" i="57"/>
  <c r="N48" i="57" s="1"/>
  <c r="Y33" i="57"/>
  <c r="N33" i="57" s="1"/>
  <c r="Y57" i="57"/>
  <c r="N57" i="57" s="1"/>
  <c r="Y40" i="57"/>
  <c r="N40" i="57" s="1"/>
  <c r="Y39" i="57"/>
  <c r="N39" i="57" s="1"/>
  <c r="Y27" i="57"/>
  <c r="N27" i="57" s="1"/>
  <c r="Y22" i="57"/>
  <c r="N22" i="57" s="1"/>
  <c r="Y37" i="57"/>
  <c r="N37" i="57" s="1"/>
  <c r="Y25" i="57"/>
  <c r="N25" i="57" s="1"/>
  <c r="Y45" i="57"/>
  <c r="N45" i="57" s="1"/>
  <c r="Y21" i="57"/>
  <c r="N21" i="57" s="1"/>
  <c r="Y19" i="57"/>
  <c r="N19" i="57" s="1"/>
  <c r="Y13" i="57"/>
  <c r="N13" i="57" s="1"/>
  <c r="Y55" i="57"/>
  <c r="N55" i="57" s="1"/>
  <c r="Y15" i="57"/>
  <c r="N15" i="57" s="1"/>
  <c r="Y54" i="57"/>
  <c r="N54" i="57" s="1"/>
  <c r="Y51" i="57"/>
  <c r="N51" i="57" s="1"/>
  <c r="Y38" i="57"/>
  <c r="N38" i="57" s="1"/>
  <c r="Y56" i="57"/>
  <c r="N56" i="57" s="1"/>
  <c r="Y36" i="57"/>
  <c r="N36" i="57" s="1"/>
  <c r="Y43" i="57"/>
  <c r="N43" i="57" s="1"/>
  <c r="Y34" i="57"/>
  <c r="N34" i="57" s="1"/>
  <c r="Y49" i="57"/>
  <c r="N49" i="57" s="1"/>
  <c r="Y35" i="57"/>
  <c r="N35" i="57" s="1"/>
  <c r="Y44" i="57"/>
  <c r="N44" i="57" s="1"/>
  <c r="Y50" i="57"/>
  <c r="N50" i="57" s="1"/>
  <c r="Y14" i="57"/>
  <c r="N14" i="57" s="1"/>
  <c r="Y26" i="57"/>
  <c r="N26" i="57" s="1"/>
  <c r="Y16" i="57"/>
  <c r="N16" i="57" s="1"/>
  <c r="Y53" i="57"/>
  <c r="N53" i="57" s="1"/>
  <c r="Y18" i="57"/>
  <c r="N18" i="57" s="1"/>
  <c r="Y52" i="57"/>
  <c r="N52" i="57" s="1"/>
  <c r="Y20" i="57"/>
  <c r="N20" i="57" s="1"/>
  <c r="Y23" i="57"/>
  <c r="N23" i="57" s="1"/>
  <c r="Y46" i="57"/>
  <c r="N46" i="57" s="1"/>
  <c r="Y42" i="57"/>
  <c r="N42" i="57" s="1"/>
  <c r="M42" i="57" l="1"/>
  <c r="Y24" i="57"/>
  <c r="N24" i="57" s="1"/>
  <c r="M46" i="57"/>
  <c r="M20" i="57"/>
  <c r="M18" i="57"/>
  <c r="M16" i="57"/>
  <c r="M14" i="57"/>
  <c r="M44" i="57"/>
  <c r="M49" i="57"/>
  <c r="M43" i="57"/>
  <c r="M56" i="57"/>
  <c r="M51" i="57"/>
  <c r="M15" i="57"/>
  <c r="M13" i="57"/>
  <c r="M21" i="57"/>
  <c r="M25" i="57"/>
  <c r="M22" i="57"/>
  <c r="M39" i="57"/>
  <c r="M57" i="57"/>
  <c r="M48" i="57"/>
  <c r="M47" i="57"/>
  <c r="Y32" i="57"/>
  <c r="N32" i="57" s="1"/>
  <c r="M23" i="57"/>
  <c r="M52" i="57"/>
  <c r="M53" i="57"/>
  <c r="M26" i="57"/>
  <c r="M50" i="57"/>
  <c r="M35" i="57"/>
  <c r="M34" i="57"/>
  <c r="M36" i="57"/>
  <c r="M38" i="57"/>
  <c r="M54" i="57"/>
  <c r="M55" i="57"/>
  <c r="M19" i="57"/>
  <c r="M45" i="57"/>
  <c r="M37" i="57"/>
  <c r="M27" i="57"/>
  <c r="M40" i="57"/>
  <c r="M33" i="57"/>
  <c r="M17" i="57"/>
  <c r="M41" i="57"/>
  <c r="Y31" i="57"/>
  <c r="N31" i="57" s="1"/>
  <c r="Y30" i="57"/>
  <c r="N30" i="57" s="1"/>
  <c r="Y29" i="57"/>
  <c r="N29" i="57" s="1"/>
  <c r="Y28" i="57" l="1"/>
  <c r="N28" i="57" s="1"/>
  <c r="Y9" i="57"/>
  <c r="N9" i="57" s="1"/>
  <c r="M29" i="57"/>
  <c r="M31" i="57"/>
  <c r="M32" i="57"/>
  <c r="M24" i="57"/>
  <c r="Y12" i="57"/>
  <c r="N12" i="57" s="1"/>
  <c r="M30" i="57"/>
  <c r="Y10" i="57"/>
  <c r="N10" i="57" s="1"/>
  <c r="Y11" i="57"/>
  <c r="N11" i="57" s="1"/>
  <c r="M9" i="57" l="1"/>
  <c r="Y8" i="57"/>
  <c r="N8" i="57" s="1"/>
  <c r="M12" i="57"/>
  <c r="M11" i="57"/>
  <c r="M28" i="57"/>
  <c r="M10" i="57"/>
  <c r="M8" i="57" l="1"/>
  <c r="S16" i="57" l="1"/>
  <c r="S21" i="57"/>
  <c r="S25" i="57"/>
  <c r="S13" i="57"/>
  <c r="S17" i="57"/>
  <c r="S18" i="57"/>
  <c r="S22" i="57"/>
  <c r="S14" i="57"/>
  <c r="S19" i="57"/>
  <c r="S15" i="57"/>
  <c r="S20" i="57"/>
  <c r="S26" i="57"/>
  <c r="S28" i="57"/>
  <c r="S23" i="57"/>
  <c r="S27" i="57"/>
  <c r="S32" i="57"/>
  <c r="S24" i="57"/>
  <c r="S37" i="57"/>
  <c r="S29" i="57"/>
  <c r="S45" i="57"/>
  <c r="S30" i="57"/>
  <c r="S33" i="57"/>
  <c r="S31" i="57"/>
  <c r="S34" i="57"/>
  <c r="S39" i="57"/>
  <c r="S35" i="57"/>
  <c r="S40" i="57"/>
  <c r="S36" i="57"/>
  <c r="S41" i="57"/>
  <c r="S38" i="57"/>
  <c r="S42" i="57"/>
  <c r="S46" i="57"/>
  <c r="S43" i="57"/>
  <c r="S47" i="57"/>
  <c r="S50" i="57"/>
  <c r="S44" i="57"/>
  <c r="S51" i="57"/>
  <c r="S48" i="57"/>
  <c r="S52" i="57"/>
  <c r="S49" i="57"/>
  <c r="P17" i="57"/>
  <c r="P29" i="57"/>
  <c r="P20" i="57"/>
  <c r="P31" i="57"/>
  <c r="P40" i="57"/>
  <c r="P41" i="57"/>
  <c r="P45" i="57"/>
  <c r="P52" i="57"/>
  <c r="P22" i="57"/>
  <c r="P19" i="57"/>
  <c r="P16" i="57"/>
  <c r="P26" i="57"/>
  <c r="P27" i="57"/>
  <c r="P39" i="57"/>
  <c r="P46" i="57"/>
  <c r="P51" i="57"/>
  <c r="P50" i="57"/>
  <c r="P15" i="57"/>
  <c r="P34" i="57"/>
  <c r="P24" i="57"/>
  <c r="P30" i="57"/>
  <c r="P35" i="57"/>
  <c r="P36" i="57"/>
  <c r="P37" i="57"/>
  <c r="P47" i="57"/>
  <c r="P44" i="57"/>
  <c r="P49" i="57"/>
  <c r="P14" i="57"/>
  <c r="P21" i="57"/>
  <c r="P25" i="57"/>
  <c r="P32" i="57"/>
  <c r="P42" i="57"/>
  <c r="S53" i="57" l="1"/>
  <c r="S55" i="57"/>
  <c r="S56" i="57"/>
  <c r="S57" i="57"/>
  <c r="S54" i="57"/>
  <c r="Q49" i="57"/>
  <c r="P48" i="57"/>
  <c r="T48" i="57"/>
  <c r="Z46" i="57"/>
  <c r="Z44" i="57"/>
  <c r="T42" i="57"/>
  <c r="D42" i="57"/>
  <c r="Z34" i="57"/>
  <c r="Z42" i="57"/>
  <c r="Q38" i="57"/>
  <c r="Z41" i="57"/>
  <c r="D32" i="57"/>
  <c r="Z35" i="57"/>
  <c r="Z32" i="57"/>
  <c r="Q28" i="57"/>
  <c r="U31" i="57"/>
  <c r="U29" i="57"/>
  <c r="U32" i="57"/>
  <c r="U30" i="57"/>
  <c r="U28" i="57"/>
  <c r="T28" i="57"/>
  <c r="T29" i="57"/>
  <c r="Q32" i="57"/>
  <c r="Q30" i="57"/>
  <c r="T31" i="57"/>
  <c r="Q26" i="57"/>
  <c r="D25" i="57"/>
  <c r="T25" i="57"/>
  <c r="Q35" i="57"/>
  <c r="Z30" i="57"/>
  <c r="Q22" i="57"/>
  <c r="D21" i="57"/>
  <c r="T21" i="57"/>
  <c r="Z13" i="57"/>
  <c r="Z21" i="57"/>
  <c r="U15" i="57"/>
  <c r="U17" i="57"/>
  <c r="U14" i="57"/>
  <c r="U16" i="57"/>
  <c r="U13" i="57"/>
  <c r="Q14" i="57"/>
  <c r="T17" i="57"/>
  <c r="T15" i="57"/>
  <c r="T13" i="57"/>
  <c r="T16" i="57"/>
  <c r="Q15" i="57"/>
  <c r="D14" i="57"/>
  <c r="T18" i="57"/>
  <c r="P18" i="57"/>
  <c r="X16" i="57"/>
  <c r="X15" i="57"/>
  <c r="X13" i="57"/>
  <c r="X17" i="57"/>
  <c r="X14" i="57"/>
  <c r="X49" i="57"/>
  <c r="X50" i="57"/>
  <c r="X48" i="57"/>
  <c r="X51" i="57"/>
  <c r="X52" i="57"/>
  <c r="V41" i="57"/>
  <c r="V39" i="57"/>
  <c r="V38" i="57"/>
  <c r="V40" i="57"/>
  <c r="V42" i="57"/>
  <c r="V24" i="57"/>
  <c r="V27" i="57"/>
  <c r="V25" i="57"/>
  <c r="V26" i="57"/>
  <c r="V23" i="57"/>
  <c r="R48" i="57"/>
  <c r="R19" i="57"/>
  <c r="R27" i="57"/>
  <c r="R38" i="57"/>
  <c r="R25" i="57"/>
  <c r="R43" i="57"/>
  <c r="R21" i="57"/>
  <c r="R23" i="57"/>
  <c r="R30" i="57"/>
  <c r="R44" i="57"/>
  <c r="R45" i="57"/>
  <c r="U51" i="57"/>
  <c r="U52" i="57"/>
  <c r="U48" i="57"/>
  <c r="U50" i="57"/>
  <c r="U49" i="57"/>
  <c r="T52" i="57"/>
  <c r="T49" i="57"/>
  <c r="T50" i="57"/>
  <c r="Q48" i="57"/>
  <c r="Q51" i="57"/>
  <c r="Q50" i="57"/>
  <c r="D49" i="57"/>
  <c r="Q45" i="57"/>
  <c r="T44" i="57"/>
  <c r="D44" i="57"/>
  <c r="Z48" i="57"/>
  <c r="D47" i="57"/>
  <c r="T47" i="57"/>
  <c r="Z43" i="57"/>
  <c r="Q47" i="57"/>
  <c r="Q39" i="57"/>
  <c r="P38" i="57"/>
  <c r="T37" i="57"/>
  <c r="D37" i="57"/>
  <c r="Z38" i="57"/>
  <c r="Q37" i="57"/>
  <c r="D36" i="57"/>
  <c r="T40" i="57"/>
  <c r="T41" i="57"/>
  <c r="T38" i="57"/>
  <c r="Q42" i="57"/>
  <c r="T39" i="57"/>
  <c r="U36" i="57"/>
  <c r="U33" i="57"/>
  <c r="U34" i="57"/>
  <c r="U37" i="57"/>
  <c r="U35" i="57"/>
  <c r="Q33" i="57"/>
  <c r="Q34" i="57"/>
  <c r="Q36" i="57"/>
  <c r="P28" i="57"/>
  <c r="Z28" i="57"/>
  <c r="T35" i="57"/>
  <c r="D35" i="57"/>
  <c r="D30" i="57"/>
  <c r="Z26" i="57"/>
  <c r="Q25" i="57"/>
  <c r="T24" i="57"/>
  <c r="D24" i="57"/>
  <c r="Z24" i="57"/>
  <c r="T34" i="57"/>
  <c r="D34" i="57"/>
  <c r="Z23" i="57"/>
  <c r="Q27" i="57"/>
  <c r="Z22" i="57"/>
  <c r="Q18" i="57"/>
  <c r="D15" i="57"/>
  <c r="Z15" i="57"/>
  <c r="Z19" i="57"/>
  <c r="X34" i="57"/>
  <c r="X36" i="57"/>
  <c r="X35" i="57"/>
  <c r="X33" i="57"/>
  <c r="X37" i="57"/>
  <c r="X45" i="57"/>
  <c r="X46" i="57"/>
  <c r="X43" i="57"/>
  <c r="X44" i="57"/>
  <c r="X47" i="57"/>
  <c r="V21" i="57"/>
  <c r="V19" i="57"/>
  <c r="V18" i="57"/>
  <c r="V22" i="57"/>
  <c r="V20" i="57"/>
  <c r="R50" i="57"/>
  <c r="R34" i="57"/>
  <c r="R52" i="57"/>
  <c r="R29" i="57"/>
  <c r="R46" i="57"/>
  <c r="R47" i="57"/>
  <c r="W18" i="57"/>
  <c r="W21" i="57"/>
  <c r="W22" i="57"/>
  <c r="W19" i="57"/>
  <c r="W20" i="57"/>
  <c r="D50" i="57"/>
  <c r="Z50" i="57"/>
  <c r="Z49" i="57"/>
  <c r="U44" i="57"/>
  <c r="U43" i="57"/>
  <c r="U45" i="57"/>
  <c r="U47" i="57"/>
  <c r="U46" i="57"/>
  <c r="T45" i="57"/>
  <c r="Q44" i="57"/>
  <c r="Q46" i="57"/>
  <c r="Q43" i="57"/>
  <c r="Z45" i="57"/>
  <c r="D51" i="57"/>
  <c r="P43" i="57"/>
  <c r="T46" i="57"/>
  <c r="D46" i="57"/>
  <c r="D39" i="57"/>
  <c r="P33" i="57"/>
  <c r="Z37" i="57"/>
  <c r="Z36" i="57"/>
  <c r="Z31" i="57"/>
  <c r="Z25" i="57"/>
  <c r="T27" i="57"/>
  <c r="D27" i="57"/>
  <c r="D26" i="57"/>
  <c r="T26" i="57"/>
  <c r="Z18" i="57"/>
  <c r="D16" i="57"/>
  <c r="Q23" i="57"/>
  <c r="U20" i="57"/>
  <c r="U18" i="57"/>
  <c r="U21" i="57"/>
  <c r="U19" i="57"/>
  <c r="U22" i="57"/>
  <c r="Q21" i="57"/>
  <c r="Q19" i="57"/>
  <c r="Q20" i="57"/>
  <c r="Z16" i="57"/>
  <c r="D19" i="57"/>
  <c r="T19" i="57"/>
  <c r="D22" i="57"/>
  <c r="T22" i="57"/>
  <c r="Z14" i="57"/>
  <c r="Z27" i="57"/>
  <c r="P13" i="57"/>
  <c r="V44" i="57"/>
  <c r="V45" i="57"/>
  <c r="V47" i="57"/>
  <c r="V43" i="57"/>
  <c r="V46" i="57"/>
  <c r="X24" i="57"/>
  <c r="X27" i="57"/>
  <c r="X25" i="57"/>
  <c r="X23" i="57"/>
  <c r="X26" i="57"/>
  <c r="X18" i="57"/>
  <c r="X22" i="57"/>
  <c r="X20" i="57"/>
  <c r="X19" i="57"/>
  <c r="X21" i="57"/>
  <c r="V17" i="57"/>
  <c r="V14" i="57"/>
  <c r="V16" i="57"/>
  <c r="V15" i="57"/>
  <c r="V13" i="57"/>
  <c r="R49" i="57"/>
  <c r="R42" i="57"/>
  <c r="R32" i="57"/>
  <c r="R28" i="57"/>
  <c r="R26" i="57"/>
  <c r="R35" i="57"/>
  <c r="R36" i="57"/>
  <c r="R22" i="57"/>
  <c r="R41" i="57"/>
  <c r="W13" i="57"/>
  <c r="W14" i="57"/>
  <c r="W17" i="57"/>
  <c r="W15" i="57"/>
  <c r="W16" i="57"/>
  <c r="Z51" i="57"/>
  <c r="D52" i="57"/>
  <c r="D45" i="57"/>
  <c r="Z52" i="57"/>
  <c r="Z40" i="57"/>
  <c r="Z39" i="57"/>
  <c r="D41" i="57"/>
  <c r="Z33" i="57"/>
  <c r="U39" i="57"/>
  <c r="U40" i="57"/>
  <c r="U38" i="57"/>
  <c r="U42" i="57"/>
  <c r="U41" i="57"/>
  <c r="Z29" i="57"/>
  <c r="Z47" i="57"/>
  <c r="D40" i="57"/>
  <c r="D31" i="57"/>
  <c r="U26" i="57"/>
  <c r="U24" i="57"/>
  <c r="U23" i="57"/>
  <c r="U25" i="57"/>
  <c r="U27" i="57"/>
  <c r="T23" i="57"/>
  <c r="Q24" i="57"/>
  <c r="P23" i="57"/>
  <c r="Z17" i="57"/>
  <c r="D20" i="57"/>
  <c r="D29" i="57"/>
  <c r="Z20" i="57"/>
  <c r="D17" i="57"/>
  <c r="X40" i="57"/>
  <c r="X39" i="57"/>
  <c r="X41" i="57"/>
  <c r="X38" i="57"/>
  <c r="X42" i="57"/>
  <c r="V36" i="57"/>
  <c r="V33" i="57"/>
  <c r="V37" i="57"/>
  <c r="V35" i="57"/>
  <c r="V34" i="57"/>
  <c r="V51" i="57"/>
  <c r="V50" i="57"/>
  <c r="V48" i="57"/>
  <c r="V52" i="57"/>
  <c r="V49" i="57"/>
  <c r="V31" i="57"/>
  <c r="V28" i="57"/>
  <c r="V30" i="57"/>
  <c r="V32" i="57"/>
  <c r="V29" i="57"/>
  <c r="X30" i="57"/>
  <c r="X28" i="57"/>
  <c r="X31" i="57"/>
  <c r="X32" i="57"/>
  <c r="X29" i="57"/>
  <c r="R18" i="57"/>
  <c r="R37" i="57"/>
  <c r="R39" i="57"/>
  <c r="R51" i="57"/>
  <c r="R40" i="57"/>
  <c r="R31" i="57"/>
  <c r="R20" i="57"/>
  <c r="R24" i="57"/>
  <c r="R33" i="57"/>
  <c r="W39" i="57"/>
  <c r="W41" i="57"/>
  <c r="W40" i="57"/>
  <c r="W38" i="57"/>
  <c r="W42" i="57"/>
  <c r="W34" i="57"/>
  <c r="W35" i="57"/>
  <c r="W33" i="57"/>
  <c r="W36" i="57"/>
  <c r="W37" i="57"/>
  <c r="W49" i="57"/>
  <c r="W52" i="57"/>
  <c r="W50" i="57"/>
  <c r="W51" i="57"/>
  <c r="W48" i="57"/>
  <c r="W43" i="57"/>
  <c r="W47" i="57"/>
  <c r="W45" i="57"/>
  <c r="W44" i="57"/>
  <c r="W46" i="57"/>
  <c r="W30" i="57"/>
  <c r="W31" i="57"/>
  <c r="W28" i="57"/>
  <c r="W29" i="57"/>
  <c r="W32" i="57"/>
  <c r="W24" i="57"/>
  <c r="W26" i="57"/>
  <c r="W23" i="57"/>
  <c r="W25" i="57"/>
  <c r="W27" i="57"/>
  <c r="G49" i="57"/>
  <c r="G52" i="57"/>
  <c r="G48" i="57"/>
  <c r="G51" i="57"/>
  <c r="G44" i="57"/>
  <c r="G50" i="57"/>
  <c r="G47" i="57"/>
  <c r="G43" i="57"/>
  <c r="G46" i="57"/>
  <c r="G42" i="57"/>
  <c r="G38" i="57"/>
  <c r="G41" i="57"/>
  <c r="G36" i="57"/>
  <c r="G40" i="57"/>
  <c r="G35" i="57"/>
  <c r="G39" i="57"/>
  <c r="G34" i="57"/>
  <c r="G31" i="57"/>
  <c r="G33" i="57"/>
  <c r="G30" i="57"/>
  <c r="G45" i="57"/>
  <c r="G29" i="57"/>
  <c r="G37" i="57"/>
  <c r="G24" i="57"/>
  <c r="G32" i="57"/>
  <c r="G27" i="57"/>
  <c r="G23" i="57"/>
  <c r="G28" i="57"/>
  <c r="G26" i="57"/>
  <c r="G20" i="57"/>
  <c r="G15" i="57"/>
  <c r="G19" i="57"/>
  <c r="G14" i="57"/>
  <c r="G22" i="57"/>
  <c r="G18" i="57"/>
  <c r="G17" i="57"/>
  <c r="G13" i="57"/>
  <c r="G25" i="57"/>
  <c r="G21" i="57"/>
  <c r="G16" i="57"/>
  <c r="P57" i="57"/>
  <c r="P54" i="57"/>
  <c r="P56" i="57"/>
  <c r="P55" i="57"/>
  <c r="R16" i="57" l="1"/>
  <c r="R17" i="57"/>
  <c r="R14" i="57"/>
  <c r="R15" i="57"/>
  <c r="S9" i="57"/>
  <c r="R13" i="57"/>
  <c r="Q52" i="57"/>
  <c r="U11" i="57"/>
  <c r="R57" i="57"/>
  <c r="Z57" i="57"/>
  <c r="Q16" i="57"/>
  <c r="T30" i="57"/>
  <c r="U9" i="57"/>
  <c r="R54" i="57"/>
  <c r="P53" i="57"/>
  <c r="Z54" i="57"/>
  <c r="Z56" i="57"/>
  <c r="D55" i="57"/>
  <c r="S8" i="57"/>
  <c r="Q13" i="57"/>
  <c r="S12" i="57"/>
  <c r="Q17" i="57"/>
  <c r="T33" i="57"/>
  <c r="Q29" i="57"/>
  <c r="S10" i="57"/>
  <c r="U12" i="57"/>
  <c r="T32" i="57"/>
  <c r="R56" i="57"/>
  <c r="D56" i="57"/>
  <c r="S11" i="57"/>
  <c r="T20" i="57"/>
  <c r="Q41" i="57"/>
  <c r="Q40" i="57"/>
  <c r="T43" i="57"/>
  <c r="T51" i="57"/>
  <c r="Q31" i="57"/>
  <c r="T36" i="57"/>
  <c r="T14" i="57"/>
  <c r="U8" i="57"/>
  <c r="U10" i="57"/>
  <c r="R53" i="57"/>
  <c r="D54" i="57"/>
  <c r="R55" i="57"/>
  <c r="D57" i="57"/>
  <c r="K27" i="57"/>
  <c r="K25" i="57"/>
  <c r="K23" i="57"/>
  <c r="K26" i="57"/>
  <c r="K24" i="57"/>
  <c r="K32" i="57"/>
  <c r="K29" i="57"/>
  <c r="K28" i="57"/>
  <c r="K31" i="57"/>
  <c r="K30" i="57"/>
  <c r="K46" i="57"/>
  <c r="K44" i="57"/>
  <c r="K45" i="57"/>
  <c r="K47" i="57"/>
  <c r="K43" i="57"/>
  <c r="K48" i="57"/>
  <c r="K51" i="57"/>
  <c r="K50" i="57"/>
  <c r="K52" i="57"/>
  <c r="K49" i="57"/>
  <c r="K37" i="57"/>
  <c r="K36" i="57"/>
  <c r="K33" i="57"/>
  <c r="K35" i="57"/>
  <c r="K34" i="57"/>
  <c r="K42" i="57"/>
  <c r="K38" i="57"/>
  <c r="K40" i="57"/>
  <c r="K41" i="57"/>
  <c r="K39" i="57"/>
  <c r="F33" i="57"/>
  <c r="F24" i="57"/>
  <c r="F20" i="57"/>
  <c r="F31" i="57"/>
  <c r="F40" i="57"/>
  <c r="F51" i="57"/>
  <c r="F39" i="57"/>
  <c r="F37" i="57"/>
  <c r="F18" i="57"/>
  <c r="L29" i="57"/>
  <c r="L32" i="57"/>
  <c r="L31" i="57"/>
  <c r="L28" i="57"/>
  <c r="L30" i="57"/>
  <c r="J29" i="57"/>
  <c r="J32" i="57"/>
  <c r="J30" i="57"/>
  <c r="J28" i="57"/>
  <c r="J31" i="57"/>
  <c r="J49" i="57"/>
  <c r="J52" i="57"/>
  <c r="J48" i="57"/>
  <c r="J50" i="57"/>
  <c r="J51" i="57"/>
  <c r="J34" i="57"/>
  <c r="J35" i="57"/>
  <c r="J37" i="57"/>
  <c r="J33" i="57"/>
  <c r="J36" i="57"/>
  <c r="L42" i="57"/>
  <c r="L38" i="57"/>
  <c r="L41" i="57"/>
  <c r="L39" i="57"/>
  <c r="L40" i="57"/>
  <c r="O20" i="57"/>
  <c r="O17" i="57"/>
  <c r="D23" i="57"/>
  <c r="E24" i="57"/>
  <c r="H23" i="57"/>
  <c r="I27" i="57"/>
  <c r="I25" i="57"/>
  <c r="I23" i="57"/>
  <c r="I24" i="57"/>
  <c r="I26" i="57"/>
  <c r="O47" i="57"/>
  <c r="O29" i="57"/>
  <c r="I41" i="57"/>
  <c r="I42" i="57"/>
  <c r="I38" i="57"/>
  <c r="I40" i="57"/>
  <c r="I39" i="57"/>
  <c r="O33" i="57"/>
  <c r="O39" i="57"/>
  <c r="O40" i="57"/>
  <c r="O52" i="57"/>
  <c r="O51" i="57"/>
  <c r="K16" i="57"/>
  <c r="K15" i="57"/>
  <c r="K17" i="57"/>
  <c r="K14" i="57"/>
  <c r="K13" i="57"/>
  <c r="F41" i="57"/>
  <c r="F22" i="57"/>
  <c r="F36" i="57"/>
  <c r="F35" i="57"/>
  <c r="F26" i="57"/>
  <c r="F28" i="57"/>
  <c r="F32" i="57"/>
  <c r="F42" i="57"/>
  <c r="F49" i="57"/>
  <c r="J13" i="57"/>
  <c r="J15" i="57"/>
  <c r="J16" i="57"/>
  <c r="J14" i="57"/>
  <c r="J17" i="57"/>
  <c r="L21" i="57"/>
  <c r="L19" i="57"/>
  <c r="L20" i="57"/>
  <c r="L22" i="57"/>
  <c r="L18" i="57"/>
  <c r="L26" i="57"/>
  <c r="L23" i="57"/>
  <c r="L25" i="57"/>
  <c r="L27" i="57"/>
  <c r="L24" i="57"/>
  <c r="J46" i="57"/>
  <c r="J43" i="57"/>
  <c r="J47" i="57"/>
  <c r="J45" i="57"/>
  <c r="J44" i="57"/>
  <c r="D13" i="57"/>
  <c r="O27" i="57"/>
  <c r="O14" i="57"/>
  <c r="H22" i="57"/>
  <c r="H19" i="57"/>
  <c r="O16" i="57"/>
  <c r="E20" i="57"/>
  <c r="E19" i="57"/>
  <c r="E21" i="57"/>
  <c r="I22" i="57"/>
  <c r="I19" i="57"/>
  <c r="I21" i="57"/>
  <c r="I18" i="57"/>
  <c r="I20" i="57"/>
  <c r="E23" i="57"/>
  <c r="O18" i="57"/>
  <c r="H26" i="57"/>
  <c r="H27" i="57"/>
  <c r="O25" i="57"/>
  <c r="O31" i="57"/>
  <c r="O36" i="57"/>
  <c r="O37" i="57"/>
  <c r="D33" i="57"/>
  <c r="H46" i="57"/>
  <c r="D43" i="57"/>
  <c r="O45" i="57"/>
  <c r="E43" i="57"/>
  <c r="E46" i="57"/>
  <c r="E44" i="57"/>
  <c r="H45" i="57"/>
  <c r="I46" i="57"/>
  <c r="I47" i="57"/>
  <c r="I45" i="57"/>
  <c r="I43" i="57"/>
  <c r="I44" i="57"/>
  <c r="O49" i="57"/>
  <c r="O50" i="57"/>
  <c r="K20" i="57"/>
  <c r="K19" i="57"/>
  <c r="K22" i="57"/>
  <c r="K21" i="57"/>
  <c r="K18" i="57"/>
  <c r="F47" i="57"/>
  <c r="F46" i="57"/>
  <c r="F29" i="57"/>
  <c r="F52" i="57"/>
  <c r="F34" i="57"/>
  <c r="F50" i="57"/>
  <c r="J20" i="57"/>
  <c r="J22" i="57"/>
  <c r="J18" i="57"/>
  <c r="J19" i="57"/>
  <c r="J21" i="57"/>
  <c r="L47" i="57"/>
  <c r="L44" i="57"/>
  <c r="L43" i="57"/>
  <c r="L46" i="57"/>
  <c r="L45" i="57"/>
  <c r="L37" i="57"/>
  <c r="L33" i="57"/>
  <c r="L35" i="57"/>
  <c r="L36" i="57"/>
  <c r="L34" i="57"/>
  <c r="O19" i="57"/>
  <c r="O15" i="57"/>
  <c r="E18" i="57"/>
  <c r="O22" i="57"/>
  <c r="E27" i="57"/>
  <c r="O23" i="57"/>
  <c r="H34" i="57"/>
  <c r="O24" i="57"/>
  <c r="H24" i="57"/>
  <c r="E25" i="57"/>
  <c r="O26" i="57"/>
  <c r="H35" i="57"/>
  <c r="O28" i="57"/>
  <c r="D28" i="57"/>
  <c r="E36" i="57"/>
  <c r="E34" i="57"/>
  <c r="E33" i="57"/>
  <c r="I35" i="57"/>
  <c r="I37" i="57"/>
  <c r="I34" i="57"/>
  <c r="I33" i="57"/>
  <c r="I36" i="57"/>
  <c r="H39" i="57"/>
  <c r="E42" i="57"/>
  <c r="H38" i="57"/>
  <c r="H41" i="57"/>
  <c r="H40" i="57"/>
  <c r="E37" i="57"/>
  <c r="O38" i="57"/>
  <c r="H37" i="57"/>
  <c r="D38" i="57"/>
  <c r="E39" i="57"/>
  <c r="E47" i="57"/>
  <c r="O43" i="57"/>
  <c r="H47" i="57"/>
  <c r="O48" i="57"/>
  <c r="H44" i="57"/>
  <c r="E45" i="57"/>
  <c r="E50" i="57"/>
  <c r="E51" i="57"/>
  <c r="E48" i="57"/>
  <c r="H50" i="57"/>
  <c r="H49" i="57"/>
  <c r="H52" i="57"/>
  <c r="I49" i="57"/>
  <c r="I50" i="57"/>
  <c r="I48" i="57"/>
  <c r="I52" i="57"/>
  <c r="I51" i="57"/>
  <c r="F45" i="57"/>
  <c r="F44" i="57"/>
  <c r="F30" i="57"/>
  <c r="F23" i="57"/>
  <c r="F21" i="57"/>
  <c r="F43" i="57"/>
  <c r="F25" i="57"/>
  <c r="F38" i="57"/>
  <c r="F27" i="57"/>
  <c r="F19" i="57"/>
  <c r="F48" i="57"/>
  <c r="J23" i="57"/>
  <c r="J26" i="57"/>
  <c r="J25" i="57"/>
  <c r="J27" i="57"/>
  <c r="J24" i="57"/>
  <c r="J42" i="57"/>
  <c r="J40" i="57"/>
  <c r="J38" i="57"/>
  <c r="J39" i="57"/>
  <c r="J41" i="57"/>
  <c r="L52" i="57"/>
  <c r="L51" i="57"/>
  <c r="L48" i="57"/>
  <c r="L50" i="57"/>
  <c r="L49" i="57"/>
  <c r="L14" i="57"/>
  <c r="L17" i="57"/>
  <c r="L13" i="57"/>
  <c r="L15" i="57"/>
  <c r="L16" i="57"/>
  <c r="D18" i="57"/>
  <c r="H18" i="57"/>
  <c r="E15" i="57"/>
  <c r="H16" i="57"/>
  <c r="H13" i="57"/>
  <c r="H15" i="57"/>
  <c r="H17" i="57"/>
  <c r="E14" i="57"/>
  <c r="I13" i="57"/>
  <c r="I16" i="57"/>
  <c r="I14" i="57"/>
  <c r="I17" i="57"/>
  <c r="I15" i="57"/>
  <c r="O21" i="57"/>
  <c r="O13" i="57"/>
  <c r="H21" i="57"/>
  <c r="E22" i="57"/>
  <c r="O30" i="57"/>
  <c r="E35" i="57"/>
  <c r="H25" i="57"/>
  <c r="E26" i="57"/>
  <c r="H31" i="57"/>
  <c r="E30" i="57"/>
  <c r="E32" i="57"/>
  <c r="H29" i="57"/>
  <c r="H28" i="57"/>
  <c r="I28" i="57"/>
  <c r="I30" i="57"/>
  <c r="I32" i="57"/>
  <c r="I29" i="57"/>
  <c r="I31" i="57"/>
  <c r="E28" i="57"/>
  <c r="O32" i="57"/>
  <c r="O35" i="57"/>
  <c r="O41" i="57"/>
  <c r="E38" i="57"/>
  <c r="O42" i="57"/>
  <c r="O34" i="57"/>
  <c r="H42" i="57"/>
  <c r="O44" i="57"/>
  <c r="O46" i="57"/>
  <c r="H48" i="57"/>
  <c r="D48" i="57"/>
  <c r="E49" i="57"/>
  <c r="G54" i="57"/>
  <c r="G57" i="57"/>
  <c r="G56" i="57"/>
  <c r="G55" i="57"/>
  <c r="G53" i="57"/>
  <c r="P12" i="57"/>
  <c r="P10" i="57"/>
  <c r="P11" i="57"/>
  <c r="P9" i="57"/>
  <c r="X11" i="57" l="1"/>
  <c r="V12" i="57"/>
  <c r="W9" i="57"/>
  <c r="V11" i="57"/>
  <c r="Z55" i="57"/>
  <c r="R8" i="57"/>
  <c r="R11" i="57"/>
  <c r="Q54" i="57"/>
  <c r="Q56" i="57"/>
  <c r="D9" i="57"/>
  <c r="V9" i="57"/>
  <c r="D11" i="57"/>
  <c r="X8" i="57"/>
  <c r="Q57" i="57"/>
  <c r="X12" i="57"/>
  <c r="V10" i="57"/>
  <c r="W8" i="57"/>
  <c r="Z8" i="57"/>
  <c r="X10" i="57"/>
  <c r="W10" i="57"/>
  <c r="W11" i="57"/>
  <c r="Q53" i="57"/>
  <c r="X9" i="57"/>
  <c r="W12" i="57"/>
  <c r="R9" i="57"/>
  <c r="D10" i="57"/>
  <c r="V8" i="57"/>
  <c r="D12" i="57"/>
  <c r="P8" i="57"/>
  <c r="T55" i="57"/>
  <c r="T56" i="57"/>
  <c r="T54" i="57"/>
  <c r="T53" i="57"/>
  <c r="T57" i="57"/>
  <c r="R10" i="57"/>
  <c r="F55" i="57"/>
  <c r="F53" i="57"/>
  <c r="I10" i="57"/>
  <c r="I8" i="57"/>
  <c r="H14" i="57"/>
  <c r="H36" i="57"/>
  <c r="E31" i="57"/>
  <c r="H51" i="57"/>
  <c r="H43" i="57"/>
  <c r="E40" i="57"/>
  <c r="E41" i="57"/>
  <c r="H20" i="57"/>
  <c r="G11" i="57"/>
  <c r="F56" i="57"/>
  <c r="H32" i="57"/>
  <c r="I12" i="57"/>
  <c r="G10" i="57"/>
  <c r="E29" i="57"/>
  <c r="H33" i="57"/>
  <c r="E17" i="57"/>
  <c r="G12" i="57"/>
  <c r="E13" i="57"/>
  <c r="G8" i="57"/>
  <c r="O56" i="57"/>
  <c r="O54" i="57"/>
  <c r="D53" i="57"/>
  <c r="F54" i="57"/>
  <c r="I9" i="57"/>
  <c r="H30" i="57"/>
  <c r="E16" i="57"/>
  <c r="O57" i="57"/>
  <c r="F57" i="57"/>
  <c r="I11" i="57"/>
  <c r="E52" i="57"/>
  <c r="F13" i="57"/>
  <c r="G9" i="57"/>
  <c r="F15" i="57"/>
  <c r="F14" i="57"/>
  <c r="F17" i="57"/>
  <c r="F16" i="57"/>
  <c r="Z11" i="57" l="1"/>
  <c r="Z12" i="57"/>
  <c r="R12" i="57"/>
  <c r="Z10" i="57"/>
  <c r="Z9" i="57"/>
  <c r="Q55" i="57"/>
  <c r="F10" i="57"/>
  <c r="H57" i="57"/>
  <c r="H53" i="57"/>
  <c r="H54" i="57"/>
  <c r="H56" i="57"/>
  <c r="H55" i="57"/>
  <c r="D8" i="57"/>
  <c r="J8" i="57"/>
  <c r="F9" i="57"/>
  <c r="K12" i="57"/>
  <c r="L9" i="57"/>
  <c r="E53" i="57"/>
  <c r="K11" i="57"/>
  <c r="K10" i="57"/>
  <c r="L10" i="57"/>
  <c r="O8" i="57"/>
  <c r="K8" i="57"/>
  <c r="J10" i="57"/>
  <c r="L12" i="57"/>
  <c r="E57" i="57"/>
  <c r="L8" i="57"/>
  <c r="J9" i="57"/>
  <c r="E56" i="57"/>
  <c r="E54" i="57"/>
  <c r="F11" i="57"/>
  <c r="F8" i="57"/>
  <c r="O55" i="57"/>
  <c r="J11" i="57"/>
  <c r="K9" i="57"/>
  <c r="J12" i="57"/>
  <c r="L11" i="57"/>
  <c r="Z53" i="57" l="1"/>
  <c r="Q11" i="57"/>
  <c r="U55" i="57"/>
  <c r="Q9" i="57"/>
  <c r="Q10" i="57"/>
  <c r="U54" i="57"/>
  <c r="U53" i="57"/>
  <c r="U57" i="57"/>
  <c r="Q8" i="57"/>
  <c r="U56" i="57"/>
  <c r="Q12" i="57"/>
  <c r="E55" i="57"/>
  <c r="O9" i="57"/>
  <c r="O10" i="57"/>
  <c r="F12" i="57"/>
  <c r="O12" i="57"/>
  <c r="O11" i="57"/>
  <c r="X57" i="57" l="1"/>
  <c r="X55" i="57"/>
  <c r="W56" i="57"/>
  <c r="T9" i="57"/>
  <c r="V57" i="57"/>
  <c r="V54" i="57"/>
  <c r="W55" i="57"/>
  <c r="V55" i="57"/>
  <c r="W54" i="57"/>
  <c r="X56" i="57"/>
  <c r="V53" i="57"/>
  <c r="T10" i="57"/>
  <c r="T11" i="57"/>
  <c r="T8" i="57"/>
  <c r="X53" i="57"/>
  <c r="W53" i="57"/>
  <c r="T12" i="57"/>
  <c r="X54" i="57"/>
  <c r="V56" i="57"/>
  <c r="W57" i="57"/>
  <c r="E12" i="57"/>
  <c r="I56" i="57"/>
  <c r="E8" i="57"/>
  <c r="I57" i="57"/>
  <c r="I53" i="57"/>
  <c r="I54" i="57"/>
  <c r="E10" i="57"/>
  <c r="E9" i="57"/>
  <c r="I55" i="57"/>
  <c r="E11" i="57"/>
  <c r="O53" i="57"/>
  <c r="K57" i="57" l="1"/>
  <c r="J56" i="57"/>
  <c r="L54" i="57"/>
  <c r="H12" i="57"/>
  <c r="K53" i="57"/>
  <c r="L53" i="57"/>
  <c r="H8" i="57"/>
  <c r="H11" i="57"/>
  <c r="H10" i="57"/>
  <c r="J53" i="57"/>
  <c r="L56" i="57"/>
  <c r="K54" i="57"/>
  <c r="J55" i="57"/>
  <c r="K55" i="57"/>
  <c r="J54" i="57"/>
  <c r="J57" i="57"/>
  <c r="H9" i="57"/>
  <c r="K56" i="57"/>
  <c r="L55" i="57"/>
  <c r="L57" i="57"/>
  <c r="AD29" i="85" l="1"/>
  <c r="AD27" i="85"/>
  <c r="AD30" i="85"/>
  <c r="AD26" i="85"/>
  <c r="AD31" i="85"/>
  <c r="AD32" i="85"/>
  <c r="AE32" i="85" l="1"/>
  <c r="AE27" i="85"/>
  <c r="AE31" i="85"/>
  <c r="AE30" i="85"/>
  <c r="AE29" i="85"/>
  <c r="AE26" i="85"/>
  <c r="AD33" i="85"/>
  <c r="AD25" i="85"/>
  <c r="AE33" i="85" l="1"/>
  <c r="AE25" i="85"/>
  <c r="AD28" i="85"/>
  <c r="AD24" i="85"/>
  <c r="AE24" i="85" l="1"/>
  <c r="AE28" i="85"/>
  <c r="AD23" i="85" l="1"/>
  <c r="AD34" i="85" l="1"/>
  <c r="AE23" i="85"/>
  <c r="AE34" i="85" s="1"/>
  <c r="K17" i="66" l="1"/>
  <c r="J17" i="66"/>
  <c r="I17" i="66"/>
  <c r="H17" i="66"/>
  <c r="G17" i="66"/>
  <c r="F17" i="66"/>
  <c r="E17" i="66"/>
  <c r="D17" i="66"/>
  <c r="K16" i="66"/>
  <c r="J16" i="66"/>
  <c r="I16" i="66"/>
  <c r="H16" i="66"/>
  <c r="G16" i="66"/>
  <c r="F16" i="66"/>
  <c r="E16" i="66"/>
  <c r="D16" i="66"/>
  <c r="K15" i="66"/>
  <c r="J15" i="66"/>
  <c r="I15" i="66"/>
  <c r="H15" i="66"/>
  <c r="G15" i="66"/>
  <c r="F15" i="66"/>
  <c r="E15" i="66"/>
  <c r="D15" i="66"/>
  <c r="K14" i="66"/>
  <c r="J14" i="66"/>
  <c r="I14" i="66"/>
  <c r="H14" i="66"/>
  <c r="G14" i="66"/>
  <c r="F14" i="66"/>
  <c r="E14" i="66"/>
  <c r="D14" i="66"/>
  <c r="K13" i="66"/>
  <c r="J13" i="66"/>
  <c r="I13" i="66"/>
  <c r="H13" i="66"/>
  <c r="G13" i="66"/>
  <c r="F13" i="66"/>
  <c r="E13" i="66"/>
  <c r="D13" i="66"/>
  <c r="K12" i="66"/>
  <c r="J12" i="66"/>
  <c r="I12" i="66"/>
  <c r="H12" i="66"/>
  <c r="G12" i="66"/>
  <c r="F12" i="66"/>
  <c r="E12" i="66"/>
  <c r="D12" i="66"/>
  <c r="K11" i="66"/>
  <c r="J11" i="66"/>
  <c r="I11" i="66"/>
  <c r="H11" i="66"/>
  <c r="G11" i="66"/>
  <c r="F11" i="66"/>
  <c r="E11" i="66"/>
  <c r="D11" i="66"/>
  <c r="K9" i="66"/>
  <c r="J9" i="66"/>
  <c r="I9" i="66"/>
  <c r="H9" i="66"/>
  <c r="G9" i="66"/>
  <c r="F9" i="66"/>
  <c r="E9" i="66"/>
  <c r="D9" i="66"/>
  <c r="K8" i="66"/>
  <c r="J8" i="66"/>
  <c r="I8" i="66"/>
  <c r="H8" i="66"/>
  <c r="G8" i="66"/>
  <c r="F8" i="66"/>
  <c r="E8" i="66"/>
  <c r="D8" i="66"/>
  <c r="K7" i="66"/>
  <c r="J7" i="66"/>
  <c r="I7" i="66"/>
  <c r="H7" i="66"/>
  <c r="G7" i="66"/>
  <c r="F7" i="66"/>
  <c r="E7" i="66"/>
  <c r="D7" i="66"/>
  <c r="K6" i="66"/>
  <c r="J6" i="66"/>
  <c r="I6" i="66"/>
  <c r="H6" i="66"/>
  <c r="G6" i="66"/>
  <c r="F6" i="66"/>
  <c r="E6" i="66"/>
  <c r="D6" i="66"/>
  <c r="E56" i="59" l="1"/>
  <c r="E52" i="59"/>
  <c r="E48" i="59"/>
  <c r="E44" i="59"/>
  <c r="E40" i="59"/>
  <c r="E36" i="59"/>
  <c r="E32" i="59"/>
  <c r="E28" i="59"/>
  <c r="E24" i="59"/>
  <c r="E20" i="59"/>
  <c r="E16" i="59"/>
  <c r="E12" i="59"/>
  <c r="E8" i="59"/>
  <c r="E55" i="59"/>
  <c r="E51" i="59"/>
  <c r="E47" i="59"/>
  <c r="E43" i="59"/>
  <c r="E39" i="59"/>
  <c r="E35" i="59"/>
  <c r="E31" i="59"/>
  <c r="E27" i="59"/>
  <c r="E23" i="59"/>
  <c r="E19" i="59"/>
  <c r="E15" i="59"/>
  <c r="E11" i="59"/>
  <c r="E7" i="59"/>
  <c r="E54" i="59"/>
  <c r="E50" i="59"/>
  <c r="E46" i="59"/>
  <c r="E42" i="59"/>
  <c r="E38" i="59"/>
  <c r="E34" i="59"/>
  <c r="E30" i="59"/>
  <c r="E26" i="59"/>
  <c r="E22" i="59"/>
  <c r="E18" i="59"/>
  <c r="E14" i="59"/>
  <c r="E10" i="59"/>
  <c r="E53" i="59"/>
  <c r="E49" i="59"/>
  <c r="E45" i="59"/>
  <c r="E41" i="59"/>
  <c r="E37" i="59"/>
  <c r="E33" i="59"/>
  <c r="E29" i="59"/>
  <c r="E25" i="59"/>
  <c r="E21" i="59"/>
  <c r="E17" i="59"/>
  <c r="E13" i="59"/>
  <c r="E9" i="59"/>
  <c r="H12" i="59"/>
  <c r="H25" i="59"/>
  <c r="H36" i="59"/>
  <c r="H19" i="59"/>
  <c r="H28" i="59"/>
  <c r="H32" i="59"/>
  <c r="H50" i="59"/>
  <c r="H44" i="59"/>
  <c r="H52" i="59"/>
  <c r="H48" i="59"/>
  <c r="H55" i="59"/>
  <c r="H38" i="59"/>
  <c r="H18" i="59"/>
  <c r="H15" i="59"/>
  <c r="H34" i="59"/>
  <c r="H9" i="59"/>
  <c r="H13" i="59"/>
  <c r="H35" i="59"/>
  <c r="H21" i="59"/>
  <c r="H30" i="59"/>
  <c r="H46" i="59"/>
  <c r="H23" i="59"/>
  <c r="H42" i="59"/>
  <c r="H37" i="59"/>
  <c r="H53" i="59"/>
  <c r="H26" i="59"/>
  <c r="H22" i="59"/>
  <c r="H20" i="59"/>
  <c r="H31" i="59"/>
  <c r="H11" i="59"/>
  <c r="H14" i="59"/>
  <c r="H49" i="59"/>
  <c r="H47" i="59"/>
  <c r="H45" i="59"/>
  <c r="H41" i="59"/>
  <c r="H10" i="59"/>
  <c r="H33" i="59"/>
  <c r="H27" i="59"/>
  <c r="H16" i="59"/>
  <c r="H29" i="59"/>
  <c r="H43" i="59"/>
  <c r="H56" i="59"/>
  <c r="H54" i="59"/>
  <c r="H39" i="59"/>
  <c r="H51" i="59"/>
  <c r="H7" i="59"/>
  <c r="H8" i="59"/>
  <c r="H24" i="59"/>
  <c r="H17" i="59"/>
  <c r="H40" i="59"/>
  <c r="I52" i="59"/>
  <c r="I15" i="59"/>
  <c r="I24" i="59"/>
  <c r="I12" i="59"/>
  <c r="I39" i="59"/>
  <c r="I45" i="59"/>
  <c r="I18" i="59"/>
  <c r="I7" i="59"/>
  <c r="I30" i="59"/>
  <c r="I49" i="59"/>
  <c r="I23" i="59"/>
  <c r="I47" i="59"/>
  <c r="I41" i="59"/>
  <c r="I29" i="59"/>
  <c r="I34" i="59"/>
  <c r="I54" i="59"/>
  <c r="I35" i="59"/>
  <c r="I10" i="59"/>
  <c r="I37" i="59"/>
  <c r="I55" i="59"/>
  <c r="I21" i="59"/>
  <c r="I27" i="59"/>
  <c r="I8" i="59"/>
  <c r="I33" i="59"/>
  <c r="I43" i="59"/>
  <c r="I48" i="59"/>
  <c r="I19" i="59"/>
  <c r="I22" i="59"/>
  <c r="I56" i="59"/>
  <c r="I16" i="59"/>
  <c r="I17" i="59"/>
  <c r="I9" i="59"/>
  <c r="I32" i="59"/>
  <c r="I51" i="59"/>
  <c r="I31" i="59"/>
  <c r="I11" i="59"/>
  <c r="I42" i="59"/>
  <c r="I28" i="59"/>
  <c r="I50" i="59"/>
  <c r="I46" i="59"/>
  <c r="I38" i="59"/>
  <c r="I25" i="59"/>
  <c r="I26" i="59"/>
  <c r="I14" i="59"/>
  <c r="I20" i="59"/>
  <c r="I36" i="59"/>
  <c r="I44" i="59"/>
  <c r="I53" i="59"/>
  <c r="I13" i="59"/>
  <c r="I40" i="59"/>
  <c r="D45" i="59"/>
  <c r="M45" i="59" s="1"/>
  <c r="D10" i="59"/>
  <c r="M10" i="59" s="1"/>
  <c r="D30" i="59"/>
  <c r="M30" i="59" s="1"/>
  <c r="D12" i="59"/>
  <c r="D46" i="59"/>
  <c r="M46" i="59" s="1"/>
  <c r="D7" i="59"/>
  <c r="M7" i="59" s="1"/>
  <c r="D42" i="59"/>
  <c r="D44" i="59"/>
  <c r="D50" i="59"/>
  <c r="M50" i="59" s="1"/>
  <c r="D48" i="59"/>
  <c r="M48" i="59" s="1"/>
  <c r="D51" i="59"/>
  <c r="M51" i="59" s="1"/>
  <c r="D8" i="59"/>
  <c r="M8" i="59" s="1"/>
  <c r="D23" i="59"/>
  <c r="D49" i="59"/>
  <c r="M49" i="59" s="1"/>
  <c r="D9" i="59"/>
  <c r="M9" i="59" s="1"/>
  <c r="D56" i="59"/>
  <c r="D29" i="59"/>
  <c r="D36" i="59"/>
  <c r="M36" i="59" s="1"/>
  <c r="D32" i="59"/>
  <c r="D14" i="59"/>
  <c r="M14" i="59" s="1"/>
  <c r="D55" i="59"/>
  <c r="M55" i="59" s="1"/>
  <c r="D20" i="59"/>
  <c r="M20" i="59" s="1"/>
  <c r="D34" i="59"/>
  <c r="D25" i="59"/>
  <c r="M25" i="59" s="1"/>
  <c r="D16" i="59"/>
  <c r="M16" i="59" s="1"/>
  <c r="D15" i="59"/>
  <c r="M15" i="59" s="1"/>
  <c r="D38" i="59"/>
  <c r="D41" i="59"/>
  <c r="D21" i="59"/>
  <c r="M21" i="59" s="1"/>
  <c r="D39" i="59"/>
  <c r="M39" i="59" s="1"/>
  <c r="D35" i="59"/>
  <c r="D22" i="59"/>
  <c r="D11" i="59"/>
  <c r="M11" i="59" s="1"/>
  <c r="D37" i="59"/>
  <c r="M37" i="59" s="1"/>
  <c r="D27" i="59"/>
  <c r="M27" i="59" s="1"/>
  <c r="D43" i="59"/>
  <c r="D33" i="59"/>
  <c r="M33" i="59" s="1"/>
  <c r="D54" i="59"/>
  <c r="M54" i="59" s="1"/>
  <c r="D26" i="59"/>
  <c r="M26" i="59" s="1"/>
  <c r="D13" i="59"/>
  <c r="M13" i="59" s="1"/>
  <c r="D28" i="59"/>
  <c r="M28" i="59" s="1"/>
  <c r="D53" i="59"/>
  <c r="M53" i="59" s="1"/>
  <c r="D24" i="59"/>
  <c r="D40" i="59"/>
  <c r="M40" i="59" s="1"/>
  <c r="D17" i="59"/>
  <c r="M17" i="59" s="1"/>
  <c r="D19" i="59"/>
  <c r="M19" i="59" s="1"/>
  <c r="D47" i="59"/>
  <c r="M47" i="59" s="1"/>
  <c r="D52" i="59"/>
  <c r="M52" i="59" s="1"/>
  <c r="D18" i="59"/>
  <c r="M18" i="59" s="1"/>
  <c r="D31" i="59"/>
  <c r="M31" i="59" s="1"/>
  <c r="F32" i="59"/>
  <c r="F25" i="59"/>
  <c r="F20" i="59"/>
  <c r="F16" i="59"/>
  <c r="F10" i="59"/>
  <c r="F14" i="59"/>
  <c r="F24" i="59"/>
  <c r="F45" i="59"/>
  <c r="F39" i="59"/>
  <c r="F12" i="59"/>
  <c r="F49" i="59"/>
  <c r="F11" i="59"/>
  <c r="F33" i="59"/>
  <c r="F50" i="59"/>
  <c r="F23" i="59"/>
  <c r="F9" i="59"/>
  <c r="F56" i="59"/>
  <c r="F48" i="59"/>
  <c r="F13" i="59"/>
  <c r="F15" i="59"/>
  <c r="F34" i="59"/>
  <c r="F55" i="59"/>
  <c r="F46" i="59"/>
  <c r="F26" i="59"/>
  <c r="F29" i="59"/>
  <c r="F8" i="59"/>
  <c r="F30" i="59"/>
  <c r="F41" i="59"/>
  <c r="F40" i="59"/>
  <c r="F44" i="59"/>
  <c r="F42" i="59"/>
  <c r="F38" i="59"/>
  <c r="F17" i="59"/>
  <c r="F27" i="59"/>
  <c r="F19" i="59"/>
  <c r="F43" i="59"/>
  <c r="F7" i="59"/>
  <c r="F54" i="59"/>
  <c r="F18" i="59"/>
  <c r="F37" i="59"/>
  <c r="F22" i="59"/>
  <c r="F36" i="59"/>
  <c r="F53" i="59"/>
  <c r="F51" i="59"/>
  <c r="F31" i="59"/>
  <c r="F35" i="59"/>
  <c r="F52" i="59"/>
  <c r="F21" i="59"/>
  <c r="F28" i="59"/>
  <c r="F47" i="59"/>
  <c r="J50" i="59"/>
  <c r="J30" i="59"/>
  <c r="J56" i="59"/>
  <c r="J11" i="59"/>
  <c r="J9" i="59"/>
  <c r="J35" i="59"/>
  <c r="J29" i="59"/>
  <c r="J10" i="59"/>
  <c r="J51" i="59"/>
  <c r="J55" i="59"/>
  <c r="J17" i="59"/>
  <c r="J52" i="59"/>
  <c r="J49" i="59"/>
  <c r="J18" i="59"/>
  <c r="J54" i="59"/>
  <c r="J13" i="59"/>
  <c r="J45" i="59"/>
  <c r="J31" i="59"/>
  <c r="J23" i="59"/>
  <c r="J34" i="59"/>
  <c r="J27" i="59"/>
  <c r="J46" i="59"/>
  <c r="J28" i="59"/>
  <c r="J44" i="59"/>
  <c r="J19" i="59"/>
  <c r="J16" i="59"/>
  <c r="J8" i="59"/>
  <c r="J12" i="59"/>
  <c r="J32" i="59"/>
  <c r="J22" i="59"/>
  <c r="J37" i="59"/>
  <c r="J38" i="59"/>
  <c r="J42" i="59"/>
  <c r="J40" i="59"/>
  <c r="J21" i="59"/>
  <c r="J15" i="59"/>
  <c r="J25" i="59"/>
  <c r="J26" i="59"/>
  <c r="J47" i="59"/>
  <c r="J48" i="59"/>
  <c r="J24" i="59"/>
  <c r="J41" i="59"/>
  <c r="J39" i="59"/>
  <c r="J43" i="59"/>
  <c r="J14" i="59"/>
  <c r="J36" i="59"/>
  <c r="J33" i="59"/>
  <c r="J53" i="59"/>
  <c r="J7" i="59"/>
  <c r="J20" i="59"/>
  <c r="G26" i="59"/>
  <c r="G34" i="59"/>
  <c r="G55" i="59"/>
  <c r="G25" i="59"/>
  <c r="G29" i="59"/>
  <c r="G43" i="59"/>
  <c r="G11" i="59"/>
  <c r="G53" i="59"/>
  <c r="G19" i="59"/>
  <c r="G14" i="59"/>
  <c r="G50" i="59"/>
  <c r="G37" i="59"/>
  <c r="G39" i="59"/>
  <c r="G12" i="59"/>
  <c r="G36" i="59"/>
  <c r="G56" i="59"/>
  <c r="G51" i="59"/>
  <c r="G27" i="59"/>
  <c r="G46" i="59"/>
  <c r="G9" i="59"/>
  <c r="G38" i="59"/>
  <c r="G49" i="59"/>
  <c r="G22" i="59"/>
  <c r="G18" i="59"/>
  <c r="G54" i="59"/>
  <c r="G7" i="59"/>
  <c r="G48" i="59"/>
  <c r="G28" i="59"/>
  <c r="N28" i="59" s="1"/>
  <c r="G33" i="59"/>
  <c r="G8" i="59"/>
  <c r="G16" i="59"/>
  <c r="G10" i="59"/>
  <c r="G15" i="59"/>
  <c r="G30" i="59"/>
  <c r="G24" i="59"/>
  <c r="G41" i="59"/>
  <c r="G23" i="59"/>
  <c r="G44" i="59"/>
  <c r="G31" i="59"/>
  <c r="G52" i="59"/>
  <c r="G47" i="59"/>
  <c r="G17" i="59"/>
  <c r="G32" i="59"/>
  <c r="G20" i="59"/>
  <c r="G40" i="59"/>
  <c r="G21" i="59"/>
  <c r="G35" i="59"/>
  <c r="G45" i="59"/>
  <c r="G13" i="59"/>
  <c r="G42" i="59"/>
  <c r="K22" i="59"/>
  <c r="K25" i="59"/>
  <c r="K15" i="59"/>
  <c r="K9" i="59"/>
  <c r="K33" i="59"/>
  <c r="K49" i="59"/>
  <c r="Q49" i="59" s="1"/>
  <c r="K41" i="59"/>
  <c r="K44" i="59"/>
  <c r="K51" i="59"/>
  <c r="K36" i="59"/>
  <c r="K46" i="59"/>
  <c r="K47" i="59"/>
  <c r="K20" i="59"/>
  <c r="K42" i="59"/>
  <c r="Q42" i="59" s="1"/>
  <c r="K31" i="59"/>
  <c r="K7" i="59"/>
  <c r="K39" i="59"/>
  <c r="K32" i="59"/>
  <c r="K40" i="59"/>
  <c r="K34" i="59"/>
  <c r="K18" i="59"/>
  <c r="K30" i="59"/>
  <c r="K12" i="59"/>
  <c r="K14" i="59"/>
  <c r="K27" i="59"/>
  <c r="K29" i="59"/>
  <c r="K56" i="59"/>
  <c r="K28" i="59"/>
  <c r="K48" i="59"/>
  <c r="K54" i="59"/>
  <c r="K52" i="59"/>
  <c r="K8" i="59"/>
  <c r="K53" i="59"/>
  <c r="Q53" i="59" s="1"/>
  <c r="K16" i="59"/>
  <c r="K24" i="59"/>
  <c r="K17" i="59"/>
  <c r="K21" i="59"/>
  <c r="K55" i="59"/>
  <c r="Q55" i="59" s="1"/>
  <c r="K23" i="59"/>
  <c r="K43" i="59"/>
  <c r="K35" i="59"/>
  <c r="K45" i="59"/>
  <c r="K13" i="59"/>
  <c r="K19" i="59"/>
  <c r="K50" i="59"/>
  <c r="Q50" i="59" s="1"/>
  <c r="K10" i="59"/>
  <c r="K11" i="59"/>
  <c r="Q11" i="59" s="1"/>
  <c r="K37" i="59"/>
  <c r="K26" i="59"/>
  <c r="K38" i="59"/>
  <c r="Q31" i="59" l="1"/>
  <c r="Q46" i="59"/>
  <c r="M24" i="59"/>
  <c r="M35" i="59"/>
  <c r="M38" i="59"/>
  <c r="M34" i="59"/>
  <c r="M32" i="59"/>
  <c r="M42" i="59"/>
  <c r="U42" i="59" s="1"/>
  <c r="Q18" i="59"/>
  <c r="U18" i="59" s="1"/>
  <c r="M29" i="59"/>
  <c r="M23" i="59"/>
  <c r="M43" i="59"/>
  <c r="M22" i="59"/>
  <c r="M41" i="59"/>
  <c r="M56" i="59"/>
  <c r="M66" i="59" s="1"/>
  <c r="M44" i="59"/>
  <c r="M12" i="59"/>
  <c r="Q60" i="59"/>
  <c r="Q65" i="59"/>
  <c r="Q20" i="59"/>
  <c r="Q36" i="59"/>
  <c r="Q41" i="59"/>
  <c r="Q26" i="59"/>
  <c r="U26" i="59" s="1"/>
  <c r="Q40" i="59"/>
  <c r="U40" i="59" s="1"/>
  <c r="Q22" i="59"/>
  <c r="Q16" i="59"/>
  <c r="Q35" i="59"/>
  <c r="Q30" i="59"/>
  <c r="N21" i="59"/>
  <c r="O21" i="59" s="1"/>
  <c r="N51" i="59"/>
  <c r="O51" i="59" s="1"/>
  <c r="N37" i="59"/>
  <c r="O37" i="59" s="1"/>
  <c r="N43" i="59"/>
  <c r="N38" i="59"/>
  <c r="N41" i="59"/>
  <c r="O41" i="59" s="1"/>
  <c r="N26" i="59"/>
  <c r="O26" i="59" s="1"/>
  <c r="N15" i="59"/>
  <c r="O15" i="59" s="1"/>
  <c r="N9" i="59"/>
  <c r="N11" i="59"/>
  <c r="O11" i="59" s="1"/>
  <c r="N45" i="59"/>
  <c r="O45" i="59" s="1"/>
  <c r="N16" i="59"/>
  <c r="U31" i="59"/>
  <c r="M58" i="59"/>
  <c r="M63" i="59"/>
  <c r="U53" i="59"/>
  <c r="M64" i="59"/>
  <c r="M59" i="59"/>
  <c r="U20" i="59"/>
  <c r="U49" i="59"/>
  <c r="P24" i="59"/>
  <c r="P39" i="59"/>
  <c r="P29" i="59"/>
  <c r="P10" i="59"/>
  <c r="P49" i="59"/>
  <c r="P20" i="59"/>
  <c r="P37" i="59"/>
  <c r="P30" i="59"/>
  <c r="P9" i="59"/>
  <c r="P38" i="59"/>
  <c r="P44" i="59"/>
  <c r="P19" i="59"/>
  <c r="Q58" i="59"/>
  <c r="Q63" i="59"/>
  <c r="Q7" i="59"/>
  <c r="Q14" i="59"/>
  <c r="Q24" i="59"/>
  <c r="Q25" i="59"/>
  <c r="Q32" i="59"/>
  <c r="Q19" i="59"/>
  <c r="U19" i="59" s="1"/>
  <c r="Q27" i="59"/>
  <c r="Q45" i="59"/>
  <c r="Q51" i="59"/>
  <c r="R51" i="59" s="1"/>
  <c r="Q9" i="59"/>
  <c r="R9" i="59" s="1"/>
  <c r="N52" i="59"/>
  <c r="N53" i="59"/>
  <c r="N18" i="59"/>
  <c r="N19" i="59"/>
  <c r="O19" i="59" s="1"/>
  <c r="N42" i="59"/>
  <c r="R42" i="59" s="1"/>
  <c r="N30" i="59"/>
  <c r="O30" i="59" s="1"/>
  <c r="N46" i="59"/>
  <c r="R46" i="59" s="1"/>
  <c r="N13" i="59"/>
  <c r="O13" i="59" s="1"/>
  <c r="N23" i="59"/>
  <c r="O23" i="59" s="1"/>
  <c r="N49" i="59"/>
  <c r="R49" i="59" s="1"/>
  <c r="N24" i="59"/>
  <c r="N20" i="59"/>
  <c r="O28" i="59"/>
  <c r="U11" i="59"/>
  <c r="O16" i="59"/>
  <c r="M65" i="59"/>
  <c r="U55" i="59"/>
  <c r="M60" i="59"/>
  <c r="U50" i="59"/>
  <c r="U46" i="59"/>
  <c r="P8" i="59"/>
  <c r="P54" i="59"/>
  <c r="P16" i="59"/>
  <c r="P41" i="59"/>
  <c r="P14" i="59"/>
  <c r="P22" i="59"/>
  <c r="P42" i="59"/>
  <c r="P21" i="59"/>
  <c r="P34" i="59"/>
  <c r="P55" i="59"/>
  <c r="P50" i="59"/>
  <c r="P36" i="59"/>
  <c r="Q43" i="59"/>
  <c r="Q48" i="59"/>
  <c r="Q15" i="59"/>
  <c r="Q38" i="59"/>
  <c r="Q12" i="59"/>
  <c r="Q44" i="59"/>
  <c r="Q34" i="59"/>
  <c r="Q13" i="59"/>
  <c r="Q52" i="59"/>
  <c r="Q10" i="59"/>
  <c r="N47" i="59"/>
  <c r="O47" i="59" s="1"/>
  <c r="N35" i="59"/>
  <c r="N36" i="59"/>
  <c r="O36" i="59" s="1"/>
  <c r="N54" i="59"/>
  <c r="T54" i="59" s="1"/>
  <c r="N27" i="59"/>
  <c r="O27" i="59" s="1"/>
  <c r="N44" i="59"/>
  <c r="N8" i="59"/>
  <c r="O8" i="59" s="1"/>
  <c r="N55" i="59"/>
  <c r="O55" i="59" s="1"/>
  <c r="N48" i="59"/>
  <c r="N50" i="59"/>
  <c r="R50" i="59" s="1"/>
  <c r="N12" i="59"/>
  <c r="N14" i="59"/>
  <c r="O14" i="59" s="1"/>
  <c r="N25" i="59"/>
  <c r="O25" i="59" s="1"/>
  <c r="M62" i="59"/>
  <c r="M57" i="59"/>
  <c r="O52" i="59"/>
  <c r="U13" i="59"/>
  <c r="U12" i="59"/>
  <c r="P40" i="59"/>
  <c r="P7" i="59"/>
  <c r="P56" i="59"/>
  <c r="P27" i="59"/>
  <c r="P45" i="59"/>
  <c r="P11" i="59"/>
  <c r="P26" i="59"/>
  <c r="P23" i="59"/>
  <c r="P35" i="59"/>
  <c r="P15" i="59"/>
  <c r="P48" i="59"/>
  <c r="P32" i="59"/>
  <c r="P25" i="59"/>
  <c r="Q33" i="59"/>
  <c r="Q39" i="59"/>
  <c r="Q47" i="59"/>
  <c r="R47" i="59" s="1"/>
  <c r="Q21" i="59"/>
  <c r="U21" i="59" s="1"/>
  <c r="Q37" i="59"/>
  <c r="Q8" i="59"/>
  <c r="U8" i="59" s="1"/>
  <c r="Q28" i="59"/>
  <c r="R28" i="59" s="1"/>
  <c r="Q23" i="59"/>
  <c r="R23" i="59" s="1"/>
  <c r="Q54" i="59"/>
  <c r="Q17" i="59"/>
  <c r="Q29" i="59"/>
  <c r="Q56" i="59"/>
  <c r="N31" i="59"/>
  <c r="N22" i="59"/>
  <c r="N7" i="59"/>
  <c r="O7" i="59" s="1"/>
  <c r="N17" i="59"/>
  <c r="O17" i="59" s="1"/>
  <c r="N40" i="59"/>
  <c r="O40" i="59" s="1"/>
  <c r="N29" i="59"/>
  <c r="O29" i="59" s="1"/>
  <c r="N34" i="59"/>
  <c r="N56" i="59"/>
  <c r="O56" i="59" s="1"/>
  <c r="N33" i="59"/>
  <c r="N39" i="59"/>
  <c r="T39" i="59" s="1"/>
  <c r="N10" i="59"/>
  <c r="O10" i="59" s="1"/>
  <c r="N32" i="59"/>
  <c r="U24" i="59"/>
  <c r="O24" i="59"/>
  <c r="U27" i="59"/>
  <c r="O9" i="59"/>
  <c r="U30" i="59"/>
  <c r="T30" i="59"/>
  <c r="V30" i="59" s="1"/>
  <c r="P17" i="59"/>
  <c r="P51" i="59"/>
  <c r="P43" i="59"/>
  <c r="P33" i="59"/>
  <c r="P47" i="59"/>
  <c r="P31" i="59"/>
  <c r="P53" i="59"/>
  <c r="P46" i="59"/>
  <c r="T46" i="59" s="1"/>
  <c r="V46" i="59" s="1"/>
  <c r="P13" i="59"/>
  <c r="P18" i="59"/>
  <c r="P52" i="59"/>
  <c r="T52" i="59" s="1"/>
  <c r="P28" i="59"/>
  <c r="T28" i="59" s="1"/>
  <c r="P12" i="59"/>
  <c r="R29" i="59" l="1"/>
  <c r="S29" i="59" s="1"/>
  <c r="T25" i="59"/>
  <c r="S9" i="59"/>
  <c r="S47" i="59"/>
  <c r="O50" i="59"/>
  <c r="T9" i="59"/>
  <c r="O38" i="59"/>
  <c r="T34" i="59"/>
  <c r="T23" i="59"/>
  <c r="O22" i="59"/>
  <c r="T13" i="59"/>
  <c r="V13" i="59" s="1"/>
  <c r="O12" i="59"/>
  <c r="R18" i="59"/>
  <c r="T44" i="59"/>
  <c r="O42" i="59"/>
  <c r="U38" i="59"/>
  <c r="R31" i="59"/>
  <c r="S31" i="59" s="1"/>
  <c r="O35" i="59"/>
  <c r="T21" i="59"/>
  <c r="T53" i="59"/>
  <c r="V53" i="59" s="1"/>
  <c r="R35" i="59"/>
  <c r="S35" i="59" s="1"/>
  <c r="O32" i="59"/>
  <c r="T35" i="59"/>
  <c r="T45" i="59"/>
  <c r="T50" i="59"/>
  <c r="V50" i="59" s="1"/>
  <c r="T42" i="59"/>
  <c r="V42" i="59" s="1"/>
  <c r="T16" i="59"/>
  <c r="R16" i="59"/>
  <c r="R55" i="59"/>
  <c r="S55" i="59" s="1"/>
  <c r="O34" i="59"/>
  <c r="O18" i="59"/>
  <c r="T18" i="59"/>
  <c r="V18" i="59" s="1"/>
  <c r="U47" i="59"/>
  <c r="T33" i="59"/>
  <c r="T56" i="59"/>
  <c r="U44" i="59"/>
  <c r="M61" i="59"/>
  <c r="T41" i="59"/>
  <c r="O44" i="59"/>
  <c r="U16" i="59"/>
  <c r="T24" i="59"/>
  <c r="V24" i="59" s="1"/>
  <c r="O39" i="59"/>
  <c r="T38" i="59"/>
  <c r="V38" i="59" s="1"/>
  <c r="T43" i="59"/>
  <c r="U51" i="59"/>
  <c r="U35" i="59"/>
  <c r="T14" i="59"/>
  <c r="T17" i="59"/>
  <c r="U56" i="59"/>
  <c r="S23" i="59"/>
  <c r="R11" i="59"/>
  <c r="S11" i="59" s="1"/>
  <c r="T11" i="59"/>
  <c r="V11" i="59" s="1"/>
  <c r="T22" i="59"/>
  <c r="T48" i="59"/>
  <c r="T20" i="59"/>
  <c r="V20" i="59" s="1"/>
  <c r="R14" i="59"/>
  <c r="O43" i="59"/>
  <c r="U37" i="59"/>
  <c r="R37" i="59"/>
  <c r="S37" i="59" s="1"/>
  <c r="S28" i="59"/>
  <c r="T40" i="59"/>
  <c r="V40" i="59" s="1"/>
  <c r="R34" i="59"/>
  <c r="S34" i="59" s="1"/>
  <c r="U15" i="59"/>
  <c r="R15" i="59"/>
  <c r="S15" i="59" s="1"/>
  <c r="O60" i="59"/>
  <c r="O65" i="59"/>
  <c r="U65" i="59"/>
  <c r="V21" i="59"/>
  <c r="S49" i="59"/>
  <c r="N63" i="59"/>
  <c r="N58" i="59"/>
  <c r="R58" i="59" s="1"/>
  <c r="R45" i="59"/>
  <c r="S45" i="59" s="1"/>
  <c r="R25" i="59"/>
  <c r="S25" i="59" s="1"/>
  <c r="R63" i="59"/>
  <c r="T37" i="59"/>
  <c r="T7" i="59"/>
  <c r="T49" i="59"/>
  <c r="V49" i="59" s="1"/>
  <c r="O20" i="59"/>
  <c r="O53" i="59"/>
  <c r="T19" i="59"/>
  <c r="V19" i="59" s="1"/>
  <c r="O31" i="59"/>
  <c r="U22" i="59"/>
  <c r="R22" i="59"/>
  <c r="S22" i="59" s="1"/>
  <c r="U36" i="59"/>
  <c r="R36" i="59"/>
  <c r="S36" i="59" s="1"/>
  <c r="T32" i="59"/>
  <c r="T47" i="59"/>
  <c r="V47" i="59" s="1"/>
  <c r="R17" i="59"/>
  <c r="S17" i="59" s="1"/>
  <c r="R8" i="59"/>
  <c r="S8" i="59" s="1"/>
  <c r="R39" i="59"/>
  <c r="S39" i="59" s="1"/>
  <c r="T12" i="59"/>
  <c r="V12" i="59" s="1"/>
  <c r="U14" i="59"/>
  <c r="V14" i="59" s="1"/>
  <c r="U25" i="59"/>
  <c r="V25" i="59" s="1"/>
  <c r="O57" i="59"/>
  <c r="O62" i="59"/>
  <c r="N60" i="59"/>
  <c r="R60" i="59" s="1"/>
  <c r="N65" i="59"/>
  <c r="R65" i="59" s="1"/>
  <c r="N64" i="59"/>
  <c r="N59" i="59"/>
  <c r="U10" i="59"/>
  <c r="R10" i="59"/>
  <c r="S10" i="59" s="1"/>
  <c r="R44" i="59"/>
  <c r="S44" i="59" s="1"/>
  <c r="U48" i="59"/>
  <c r="R48" i="59"/>
  <c r="S48" i="59" s="1"/>
  <c r="P60" i="59"/>
  <c r="P65" i="59"/>
  <c r="P59" i="59"/>
  <c r="P64" i="59"/>
  <c r="O46" i="59"/>
  <c r="T55" i="59"/>
  <c r="V55" i="59" s="1"/>
  <c r="O33" i="59"/>
  <c r="U17" i="59"/>
  <c r="V17" i="59" s="1"/>
  <c r="S42" i="59"/>
  <c r="N57" i="59"/>
  <c r="N62" i="59"/>
  <c r="R27" i="59"/>
  <c r="S27" i="59" s="1"/>
  <c r="R24" i="59"/>
  <c r="S24" i="59" s="1"/>
  <c r="R53" i="59"/>
  <c r="S53" i="59" s="1"/>
  <c r="O48" i="59"/>
  <c r="U63" i="59"/>
  <c r="T15" i="59"/>
  <c r="R30" i="59"/>
  <c r="S30" i="59" s="1"/>
  <c r="R40" i="59"/>
  <c r="S40" i="59" s="1"/>
  <c r="R20" i="59"/>
  <c r="S20" i="59" s="1"/>
  <c r="U54" i="59"/>
  <c r="V54" i="59" s="1"/>
  <c r="Q59" i="59"/>
  <c r="Q64" i="59"/>
  <c r="R54" i="59"/>
  <c r="S54" i="59" s="1"/>
  <c r="U33" i="59"/>
  <c r="R33" i="59"/>
  <c r="S33" i="59" s="1"/>
  <c r="P66" i="59"/>
  <c r="P61" i="59"/>
  <c r="O61" i="59"/>
  <c r="O66" i="59"/>
  <c r="Q62" i="59"/>
  <c r="Q57" i="59"/>
  <c r="R52" i="59"/>
  <c r="S52" i="59" s="1"/>
  <c r="R12" i="59"/>
  <c r="S12" i="59" s="1"/>
  <c r="U43" i="59"/>
  <c r="V43" i="59" s="1"/>
  <c r="R43" i="59"/>
  <c r="S43" i="59" s="1"/>
  <c r="U29" i="59"/>
  <c r="U60" i="59"/>
  <c r="R19" i="59"/>
  <c r="S19" i="59" s="1"/>
  <c r="S14" i="59"/>
  <c r="T36" i="59"/>
  <c r="U58" i="59"/>
  <c r="T31" i="59"/>
  <c r="V31" i="59" s="1"/>
  <c r="T26" i="59"/>
  <c r="V26" i="59" s="1"/>
  <c r="R26" i="59"/>
  <c r="S26" i="59" s="1"/>
  <c r="P57" i="59"/>
  <c r="P62" i="59"/>
  <c r="P58" i="59"/>
  <c r="P63" i="59"/>
  <c r="S63" i="59" s="1"/>
  <c r="U9" i="59"/>
  <c r="V9" i="59" s="1"/>
  <c r="U34" i="59"/>
  <c r="V34" i="59" s="1"/>
  <c r="T27" i="59"/>
  <c r="V27" i="59" s="1"/>
  <c r="N61" i="59"/>
  <c r="N66" i="59"/>
  <c r="Q61" i="59"/>
  <c r="Q66" i="59"/>
  <c r="U66" i="59" s="1"/>
  <c r="R56" i="59"/>
  <c r="S56" i="59" s="1"/>
  <c r="R21" i="59"/>
  <c r="S21" i="59" s="1"/>
  <c r="T8" i="59"/>
  <c r="V8" i="59" s="1"/>
  <c r="U52" i="59"/>
  <c r="V52" i="59" s="1"/>
  <c r="S50" i="59"/>
  <c r="R13" i="59"/>
  <c r="S13" i="59" s="1"/>
  <c r="R38" i="59"/>
  <c r="S38" i="59" s="1"/>
  <c r="U45" i="59"/>
  <c r="V45" i="59" s="1"/>
  <c r="U23" i="59"/>
  <c r="V23" i="59" s="1"/>
  <c r="T29" i="59"/>
  <c r="U28" i="59"/>
  <c r="V28" i="59" s="1"/>
  <c r="S46" i="59"/>
  <c r="S18" i="59"/>
  <c r="S51" i="59"/>
  <c r="U32" i="59"/>
  <c r="R32" i="59"/>
  <c r="S32" i="59" s="1"/>
  <c r="U7" i="59"/>
  <c r="R7" i="59"/>
  <c r="S7" i="59" s="1"/>
  <c r="T10" i="59"/>
  <c r="O49" i="59"/>
  <c r="U39" i="59"/>
  <c r="V39" i="59" s="1"/>
  <c r="O54" i="59"/>
  <c r="T51" i="59"/>
  <c r="V51" i="59" s="1"/>
  <c r="S16" i="59"/>
  <c r="U41" i="59"/>
  <c r="R41" i="59"/>
  <c r="S41" i="59" s="1"/>
  <c r="V35" i="59" l="1"/>
  <c r="T65" i="59"/>
  <c r="V41" i="59"/>
  <c r="V44" i="59"/>
  <c r="T59" i="59"/>
  <c r="V16" i="59"/>
  <c r="AF15" i="59"/>
  <c r="AG15" i="59" s="1"/>
  <c r="V65" i="59"/>
  <c r="V22" i="59"/>
  <c r="V33" i="59"/>
  <c r="V15" i="59"/>
  <c r="R59" i="59"/>
  <c r="S59" i="59" s="1"/>
  <c r="T57" i="59"/>
  <c r="T64" i="59"/>
  <c r="S58" i="59"/>
  <c r="V10" i="59"/>
  <c r="U59" i="59"/>
  <c r="S60" i="59"/>
  <c r="AF8" i="59"/>
  <c r="AG8" i="59" s="1"/>
  <c r="T63" i="59"/>
  <c r="V63" i="59" s="1"/>
  <c r="V29" i="59"/>
  <c r="AF12" i="59" s="1"/>
  <c r="AG12" i="59" s="1"/>
  <c r="T61" i="59"/>
  <c r="T58" i="59"/>
  <c r="V58" i="59" s="1"/>
  <c r="T60" i="59"/>
  <c r="V60" i="59" s="1"/>
  <c r="T66" i="59"/>
  <c r="V66" i="59" s="1"/>
  <c r="R64" i="59"/>
  <c r="S64" i="59" s="1"/>
  <c r="V48" i="59"/>
  <c r="AF16" i="59" s="1"/>
  <c r="AG16" i="59" s="1"/>
  <c r="V56" i="59"/>
  <c r="AF11" i="59" s="1"/>
  <c r="AG11" i="59" s="1"/>
  <c r="AF10" i="59"/>
  <c r="AG10" i="59" s="1"/>
  <c r="O64" i="59"/>
  <c r="O59" i="59"/>
  <c r="V32" i="59"/>
  <c r="V7" i="59"/>
  <c r="AF7" i="59" s="1"/>
  <c r="U64" i="59"/>
  <c r="S65" i="59"/>
  <c r="V59" i="59"/>
  <c r="V37" i="59"/>
  <c r="AF14" i="59" s="1"/>
  <c r="AG14" i="59" s="1"/>
  <c r="U61" i="59"/>
  <c r="R61" i="59"/>
  <c r="S61" i="59" s="1"/>
  <c r="U57" i="59"/>
  <c r="V57" i="59" s="1"/>
  <c r="R57" i="59"/>
  <c r="S57" i="59" s="1"/>
  <c r="AF9" i="59"/>
  <c r="AG9" i="59" s="1"/>
  <c r="R66" i="59"/>
  <c r="S66" i="59" s="1"/>
  <c r="V36" i="59"/>
  <c r="U62" i="59"/>
  <c r="R62" i="59"/>
  <c r="S62" i="59" s="1"/>
  <c r="T62" i="59"/>
  <c r="O58" i="59"/>
  <c r="O63" i="59"/>
  <c r="V61" i="59" l="1"/>
  <c r="AF13" i="59"/>
  <c r="AG13" i="59" s="1"/>
  <c r="V64" i="59"/>
  <c r="AG7" i="59"/>
  <c r="V62" i="59"/>
  <c r="AG20" i="59" l="1"/>
  <c r="F7" i="73" s="1"/>
  <c r="AF17" i="59"/>
  <c r="AG17" i="59" s="1"/>
  <c r="F6" i="73" l="1"/>
  <c r="G12" i="73" s="1"/>
  <c r="Y43" i="59" l="1"/>
  <c r="Y12" i="59"/>
  <c r="X31" i="59"/>
  <c r="X45" i="59"/>
  <c r="Y7" i="59"/>
  <c r="X22" i="59"/>
  <c r="Y28" i="59"/>
  <c r="Y18" i="59"/>
  <c r="X46" i="59"/>
  <c r="X52" i="59"/>
  <c r="X42" i="59"/>
  <c r="Y48" i="59"/>
  <c r="X18" i="59"/>
  <c r="Y46" i="59"/>
  <c r="Y42" i="59"/>
  <c r="X27" i="59"/>
  <c r="X38" i="59"/>
  <c r="Y44" i="59"/>
  <c r="X57" i="59"/>
  <c r="X26" i="59"/>
  <c r="Y64" i="59"/>
  <c r="X20" i="59"/>
  <c r="Y33" i="59"/>
  <c r="X24" i="59"/>
  <c r="X50" i="59"/>
  <c r="Y56" i="59"/>
  <c r="Y16" i="59"/>
  <c r="Y34" i="59"/>
  <c r="Y60" i="59"/>
  <c r="Y65" i="59"/>
  <c r="Y35" i="59"/>
  <c r="X11" i="59"/>
  <c r="X41" i="59"/>
  <c r="X32" i="59"/>
  <c r="X28" i="59"/>
  <c r="Z28" i="59" s="1"/>
  <c r="AA28" i="59" s="1"/>
  <c r="AB28" i="59" s="1"/>
  <c r="Y36" i="59"/>
  <c r="Y52" i="59"/>
  <c r="X36" i="59"/>
  <c r="Y23" i="59"/>
  <c r="X34" i="59"/>
  <c r="Z34" i="59" s="1"/>
  <c r="AA34" i="59" s="1"/>
  <c r="AB34" i="59" s="1"/>
  <c r="Y30" i="59"/>
  <c r="Y59" i="59"/>
  <c r="Y25" i="59"/>
  <c r="X64" i="59"/>
  <c r="X65" i="59"/>
  <c r="Y22" i="59"/>
  <c r="Y37" i="59"/>
  <c r="X54" i="59"/>
  <c r="Y13" i="59"/>
  <c r="Y53" i="59"/>
  <c r="Y38" i="59"/>
  <c r="Y39" i="59"/>
  <c r="X15" i="59"/>
  <c r="X23" i="59"/>
  <c r="X58" i="59"/>
  <c r="X16" i="59"/>
  <c r="Z16" i="59" s="1"/>
  <c r="AA16" i="59" s="1"/>
  <c r="AB16" i="59" s="1"/>
  <c r="X30" i="59"/>
  <c r="Z30" i="59" s="1"/>
  <c r="AA30" i="59" s="1"/>
  <c r="AB30" i="59" s="1"/>
  <c r="Y19" i="59"/>
  <c r="X60" i="59"/>
  <c r="X43" i="59"/>
  <c r="Z43" i="59" s="1"/>
  <c r="AA43" i="59" s="1"/>
  <c r="AB43" i="59" s="1"/>
  <c r="X7" i="59"/>
  <c r="Z7" i="59" s="1"/>
  <c r="Y41" i="59"/>
  <c r="Y15" i="59"/>
  <c r="Y51" i="59"/>
  <c r="Y31" i="59"/>
  <c r="X53" i="59"/>
  <c r="Z53" i="59" s="1"/>
  <c r="AA53" i="59" s="1"/>
  <c r="AB53" i="59" s="1"/>
  <c r="X37" i="59"/>
  <c r="Z37" i="59" s="1"/>
  <c r="AA37" i="59" s="1"/>
  <c r="AB37" i="59" s="1"/>
  <c r="X51" i="59"/>
  <c r="Z51" i="59" s="1"/>
  <c r="AA51" i="59" s="1"/>
  <c r="AB51" i="59" s="1"/>
  <c r="Y54" i="59"/>
  <c r="Y40" i="59"/>
  <c r="Y49" i="59"/>
  <c r="Y32" i="59"/>
  <c r="Y29" i="59"/>
  <c r="X10" i="59"/>
  <c r="Y45" i="59"/>
  <c r="Y11" i="59"/>
  <c r="Y50" i="59"/>
  <c r="Y58" i="59"/>
  <c r="Y57" i="59"/>
  <c r="X62" i="59"/>
  <c r="X14" i="59"/>
  <c r="X25" i="59"/>
  <c r="Y63" i="59"/>
  <c r="Y20" i="59"/>
  <c r="X33" i="59"/>
  <c r="Y24" i="59"/>
  <c r="Y9" i="59"/>
  <c r="Y66" i="59"/>
  <c r="Y61" i="59"/>
  <c r="X29" i="59"/>
  <c r="X39" i="59"/>
  <c r="Y17" i="59"/>
  <c r="X48" i="59"/>
  <c r="X17" i="59"/>
  <c r="X8" i="59"/>
  <c r="X13" i="59"/>
  <c r="Z13" i="59" s="1"/>
  <c r="AA13" i="59" s="1"/>
  <c r="AB13" i="59" s="1"/>
  <c r="X40" i="59"/>
  <c r="X59" i="59"/>
  <c r="Z59" i="59" s="1"/>
  <c r="AA59" i="59" s="1"/>
  <c r="AB59" i="59" s="1"/>
  <c r="X44" i="59"/>
  <c r="Z44" i="59" s="1"/>
  <c r="AA44" i="59" s="1"/>
  <c r="AB44" i="59" s="1"/>
  <c r="X19" i="59"/>
  <c r="Z19" i="59" s="1"/>
  <c r="AA19" i="59" s="1"/>
  <c r="AB19" i="59" s="1"/>
  <c r="Y21" i="59"/>
  <c r="Y14" i="59"/>
  <c r="X63" i="59"/>
  <c r="Z63" i="59" s="1"/>
  <c r="AA63" i="59" s="1"/>
  <c r="AB63" i="59" s="1"/>
  <c r="X61" i="59"/>
  <c r="X35" i="59"/>
  <c r="Y10" i="59"/>
  <c r="Y47" i="59"/>
  <c r="X49" i="59"/>
  <c r="Z49" i="59" s="1"/>
  <c r="AA49" i="59" s="1"/>
  <c r="AB49" i="59" s="1"/>
  <c r="X47" i="59"/>
  <c r="Y27" i="59"/>
  <c r="X12" i="59"/>
  <c r="Z12" i="59" s="1"/>
  <c r="Y8" i="59"/>
  <c r="X55" i="59"/>
  <c r="Y26" i="59"/>
  <c r="X9" i="59"/>
  <c r="Z9" i="59" s="1"/>
  <c r="AA9" i="59" s="1"/>
  <c r="AB9" i="59" s="1"/>
  <c r="X56" i="59"/>
  <c r="Z56" i="59" s="1"/>
  <c r="AA56" i="59" s="1"/>
  <c r="AB56" i="59" s="1"/>
  <c r="Y55" i="59"/>
  <c r="X21" i="59"/>
  <c r="Y62" i="59"/>
  <c r="X66" i="59"/>
  <c r="Z66" i="59" s="1"/>
  <c r="AA66" i="59" s="1"/>
  <c r="AB66" i="59" s="1"/>
  <c r="Z40" i="59" l="1"/>
  <c r="AA40" i="59" s="1"/>
  <c r="AB40" i="59" s="1"/>
  <c r="Z65" i="59"/>
  <c r="AA65" i="59" s="1"/>
  <c r="AB65" i="59" s="1"/>
  <c r="Z25" i="59"/>
  <c r="AA25" i="59" s="1"/>
  <c r="AB25" i="59" s="1"/>
  <c r="Z47" i="59"/>
  <c r="AA47" i="59" s="1"/>
  <c r="AB47" i="59" s="1"/>
  <c r="Z35" i="59"/>
  <c r="AA35" i="59" s="1"/>
  <c r="AB35" i="59" s="1"/>
  <c r="Z33" i="59"/>
  <c r="AA33" i="59" s="1"/>
  <c r="AB33" i="59" s="1"/>
  <c r="Z39" i="59"/>
  <c r="AA39" i="59" s="1"/>
  <c r="AB39" i="59" s="1"/>
  <c r="Z17" i="59"/>
  <c r="AA17" i="59" s="1"/>
  <c r="AB17" i="59" s="1"/>
  <c r="Z23" i="59"/>
  <c r="AA23" i="59" s="1"/>
  <c r="AB23" i="59" s="1"/>
  <c r="Z36" i="59"/>
  <c r="AA36" i="59" s="1"/>
  <c r="AB36" i="59" s="1"/>
  <c r="Z48" i="59"/>
  <c r="AA48" i="59" s="1"/>
  <c r="AB48" i="59" s="1"/>
  <c r="Z15" i="59"/>
  <c r="AA15" i="59" s="1"/>
  <c r="AB15" i="59" s="1"/>
  <c r="Z18" i="59"/>
  <c r="AA18" i="59" s="1"/>
  <c r="AB18" i="59" s="1"/>
  <c r="Z8" i="59"/>
  <c r="AA8" i="59" s="1"/>
  <c r="AB8" i="59" s="1"/>
  <c r="Z46" i="59"/>
  <c r="AA46" i="59" s="1"/>
  <c r="AB46" i="59" s="1"/>
  <c r="Z61" i="59"/>
  <c r="AA61" i="59" s="1"/>
  <c r="AB61" i="59" s="1"/>
  <c r="Z62" i="59"/>
  <c r="AA62" i="59" s="1"/>
  <c r="AB62" i="59" s="1"/>
  <c r="Z54" i="59"/>
  <c r="AA54" i="59" s="1"/>
  <c r="AB54" i="59" s="1"/>
  <c r="Z64" i="59"/>
  <c r="AA64" i="59" s="1"/>
  <c r="AB64" i="59" s="1"/>
  <c r="Z11" i="59"/>
  <c r="AA11" i="59" s="1"/>
  <c r="AB11" i="59" s="1"/>
  <c r="Z24" i="59"/>
  <c r="AA24" i="59" s="1"/>
  <c r="AB24" i="59" s="1"/>
  <c r="Z26" i="59"/>
  <c r="AA26" i="59" s="1"/>
  <c r="AB26" i="59" s="1"/>
  <c r="Z27" i="59"/>
  <c r="AA27" i="59" s="1"/>
  <c r="AB27" i="59" s="1"/>
  <c r="Z45" i="59"/>
  <c r="AA45" i="59" s="1"/>
  <c r="AB45" i="59" s="1"/>
  <c r="AA12" i="59"/>
  <c r="AB12" i="59" s="1"/>
  <c r="Z60" i="59"/>
  <c r="AA60" i="59" s="1"/>
  <c r="AB60" i="59" s="1"/>
  <c r="Z58" i="59"/>
  <c r="AA58" i="59" s="1"/>
  <c r="AB58" i="59" s="1"/>
  <c r="Z57" i="59"/>
  <c r="AA57" i="59" s="1"/>
  <c r="AB57" i="59" s="1"/>
  <c r="Z42" i="59"/>
  <c r="AA42" i="59" s="1"/>
  <c r="AB42" i="59" s="1"/>
  <c r="Z31" i="59"/>
  <c r="AA31" i="59" s="1"/>
  <c r="AB31" i="59" s="1"/>
  <c r="Z21" i="59"/>
  <c r="AA21" i="59" s="1"/>
  <c r="AB21" i="59" s="1"/>
  <c r="Z29" i="59"/>
  <c r="AA29" i="59" s="1"/>
  <c r="AB29" i="59" s="1"/>
  <c r="Z10" i="59"/>
  <c r="AA10" i="59" s="1"/>
  <c r="AB10" i="59" s="1"/>
  <c r="Z32" i="59"/>
  <c r="AA32" i="59" s="1"/>
  <c r="AB32" i="59" s="1"/>
  <c r="Z20" i="59"/>
  <c r="AA20" i="59" s="1"/>
  <c r="AB20" i="59" s="1"/>
  <c r="Z52" i="59"/>
  <c r="AA52" i="59" s="1"/>
  <c r="AB52" i="59" s="1"/>
  <c r="Z22" i="59"/>
  <c r="AA22" i="59" s="1"/>
  <c r="AB22" i="59" s="1"/>
  <c r="Z55" i="59"/>
  <c r="AA55" i="59" s="1"/>
  <c r="AB55" i="59" s="1"/>
  <c r="Z14" i="59"/>
  <c r="AA14" i="59" s="1"/>
  <c r="AB14" i="59" s="1"/>
  <c r="AA7" i="59"/>
  <c r="AB7" i="59" s="1"/>
  <c r="Z41" i="59"/>
  <c r="AA41" i="59" s="1"/>
  <c r="AB41" i="59" s="1"/>
  <c r="Z50" i="59"/>
  <c r="AA50" i="59" s="1"/>
  <c r="AB50" i="59" s="1"/>
  <c r="Z38" i="59"/>
  <c r="AA38" i="59" s="1"/>
  <c r="AB38" i="59" s="1"/>
  <c r="AA30" i="85" l="1"/>
  <c r="AA32" i="85"/>
  <c r="AA25" i="85"/>
  <c r="AA24" i="85"/>
  <c r="W24" i="85" s="1"/>
  <c r="C24" i="85" s="1"/>
  <c r="AA23" i="85"/>
  <c r="W23" i="85" s="1"/>
  <c r="C23" i="85" s="1"/>
  <c r="AA26" i="85"/>
  <c r="AA27" i="85"/>
  <c r="W27" i="85" s="1"/>
  <c r="C27" i="85" s="1"/>
  <c r="AA31" i="85"/>
  <c r="X31" i="85" s="1"/>
  <c r="D31" i="85" s="1"/>
  <c r="P31" i="85" s="1"/>
  <c r="D15" i="85" s="1"/>
  <c r="H15" i="85" s="1"/>
  <c r="AA33" i="85"/>
  <c r="W33" i="85" s="1"/>
  <c r="C33" i="85" s="1"/>
  <c r="W26" i="85"/>
  <c r="C26" i="85" s="1"/>
  <c r="X26" i="85"/>
  <c r="D26" i="85" s="1"/>
  <c r="P26" i="85" s="1"/>
  <c r="D10" i="85" s="1"/>
  <c r="H10" i="85" s="1"/>
  <c r="X25" i="85"/>
  <c r="D25" i="85" s="1"/>
  <c r="P25" i="85" s="1"/>
  <c r="D9" i="85" s="1"/>
  <c r="H9" i="85" s="1"/>
  <c r="W25" i="85"/>
  <c r="C25" i="85" s="1"/>
  <c r="W32" i="85"/>
  <c r="C32" i="85" s="1"/>
  <c r="X32" i="85"/>
  <c r="D32" i="85" s="1"/>
  <c r="P32" i="85" s="1"/>
  <c r="D16" i="85" s="1"/>
  <c r="H16" i="85" s="1"/>
  <c r="AA28" i="85"/>
  <c r="X30" i="85"/>
  <c r="D30" i="85" s="1"/>
  <c r="P30" i="85" s="1"/>
  <c r="D14" i="85" s="1"/>
  <c r="H14" i="85" s="1"/>
  <c r="W30" i="85"/>
  <c r="C30" i="85" s="1"/>
  <c r="AA29" i="85"/>
  <c r="X27" i="85" l="1"/>
  <c r="D27" i="85" s="1"/>
  <c r="P27" i="85" s="1"/>
  <c r="D11" i="85" s="1"/>
  <c r="H11" i="85" s="1"/>
  <c r="X23" i="85"/>
  <c r="D23" i="85" s="1"/>
  <c r="X33" i="85"/>
  <c r="D33" i="85" s="1"/>
  <c r="P33" i="85" s="1"/>
  <c r="D17" i="85" s="1"/>
  <c r="H17" i="85" s="1"/>
  <c r="X24" i="85"/>
  <c r="D24" i="85" s="1"/>
  <c r="P24" i="85" s="1"/>
  <c r="D8" i="85" s="1"/>
  <c r="H8" i="85" s="1"/>
  <c r="W31" i="85"/>
  <c r="C31" i="85" s="1"/>
  <c r="O31" i="85" s="1"/>
  <c r="C15" i="85" s="1"/>
  <c r="X29" i="85"/>
  <c r="D29" i="85" s="1"/>
  <c r="P29" i="85" s="1"/>
  <c r="D13" i="85" s="1"/>
  <c r="H13" i="85" s="1"/>
  <c r="W29" i="85"/>
  <c r="C29" i="85" s="1"/>
  <c r="O24" i="85"/>
  <c r="C8" i="85" s="1"/>
  <c r="O27" i="85"/>
  <c r="C11" i="85" s="1"/>
  <c r="E27" i="85"/>
  <c r="Q27" i="85" s="1"/>
  <c r="E30" i="85"/>
  <c r="Q30" i="85" s="1"/>
  <c r="O30" i="85"/>
  <c r="C14" i="85" s="1"/>
  <c r="O32" i="85"/>
  <c r="C16" i="85" s="1"/>
  <c r="E32" i="85"/>
  <c r="Q32" i="85" s="1"/>
  <c r="O23" i="85"/>
  <c r="E23" i="85"/>
  <c r="P23" i="85"/>
  <c r="O33" i="85"/>
  <c r="C17" i="85" s="1"/>
  <c r="E33" i="85"/>
  <c r="Q33" i="85" s="1"/>
  <c r="W28" i="85"/>
  <c r="C28" i="85" s="1"/>
  <c r="X28" i="85"/>
  <c r="D28" i="85" s="1"/>
  <c r="P28" i="85" s="1"/>
  <c r="D12" i="85" s="1"/>
  <c r="H12" i="85" s="1"/>
  <c r="E25" i="85"/>
  <c r="Q25" i="85" s="1"/>
  <c r="O25" i="85"/>
  <c r="C9" i="85" s="1"/>
  <c r="AA34" i="85"/>
  <c r="O26" i="85"/>
  <c r="C10" i="85" s="1"/>
  <c r="E26" i="85"/>
  <c r="Q26" i="85" s="1"/>
  <c r="E24" i="85" l="1"/>
  <c r="Q24" i="85" s="1"/>
  <c r="E31" i="85"/>
  <c r="Q31" i="85" s="1"/>
  <c r="C34" i="85"/>
  <c r="G15" i="85"/>
  <c r="I15" i="85" s="1"/>
  <c r="F15" i="85"/>
  <c r="G11" i="85"/>
  <c r="I11" i="85" s="1"/>
  <c r="F11" i="85"/>
  <c r="W34" i="85"/>
  <c r="X34" i="85"/>
  <c r="F17" i="85"/>
  <c r="G17" i="85"/>
  <c r="I17" i="85" s="1"/>
  <c r="Q23" i="85"/>
  <c r="G14" i="85"/>
  <c r="I14" i="85" s="1"/>
  <c r="F14" i="85"/>
  <c r="F8" i="85"/>
  <c r="G8" i="85"/>
  <c r="I8" i="85" s="1"/>
  <c r="G9" i="85"/>
  <c r="I9" i="85" s="1"/>
  <c r="F9" i="85"/>
  <c r="D34" i="85"/>
  <c r="C7" i="85"/>
  <c r="O28" i="85"/>
  <c r="C12" i="85" s="1"/>
  <c r="E28" i="85"/>
  <c r="Q28" i="85" s="1"/>
  <c r="D7" i="85"/>
  <c r="P34" i="85"/>
  <c r="O29" i="85"/>
  <c r="C13" i="85" s="1"/>
  <c r="E29" i="85"/>
  <c r="Q29" i="85" s="1"/>
  <c r="G10" i="85"/>
  <c r="I10" i="85" s="1"/>
  <c r="F10" i="85"/>
  <c r="F16" i="85"/>
  <c r="G16" i="85"/>
  <c r="I16" i="85" s="1"/>
  <c r="O34" i="85" l="1"/>
  <c r="G13" i="85"/>
  <c r="I13" i="85" s="1"/>
  <c r="F13" i="85"/>
  <c r="G12" i="85"/>
  <c r="I12" i="85" s="1"/>
  <c r="F12" i="85"/>
  <c r="C18" i="85"/>
  <c r="F7" i="85"/>
  <c r="G7" i="85"/>
  <c r="E34" i="85"/>
  <c r="D18" i="85"/>
  <c r="H7" i="85"/>
  <c r="H18" i="85" s="1"/>
  <c r="Q34" i="85"/>
  <c r="F18" i="85" l="1"/>
  <c r="G18" i="85"/>
  <c r="I7" i="85"/>
  <c r="I18" i="85" s="1"/>
</calcChain>
</file>

<file path=xl/sharedStrings.xml><?xml version="1.0" encoding="utf-8"?>
<sst xmlns="http://schemas.openxmlformats.org/spreadsheetml/2006/main" count="2832" uniqueCount="754">
  <si>
    <t>unit</t>
  </si>
  <si>
    <t>£m</t>
  </si>
  <si>
    <t>nr</t>
  </si>
  <si>
    <t>ANH</t>
  </si>
  <si>
    <t>NES</t>
  </si>
  <si>
    <t>NWT</t>
  </si>
  <si>
    <t>SRN</t>
  </si>
  <si>
    <t>SVT</t>
  </si>
  <si>
    <t>TMS</t>
  </si>
  <si>
    <t>WSX</t>
  </si>
  <si>
    <t>YKY</t>
  </si>
  <si>
    <t>SWB</t>
  </si>
  <si>
    <t>Company</t>
  </si>
  <si>
    <t>Model</t>
  </si>
  <si>
    <t>WSH</t>
  </si>
  <si>
    <t>2020-21</t>
  </si>
  <si>
    <t>2021-22</t>
  </si>
  <si>
    <t>2022-23</t>
  </si>
  <si>
    <t>2023-24</t>
  </si>
  <si>
    <t>2024-25</t>
  </si>
  <si>
    <t>Acronym</t>
  </si>
  <si>
    <t>Reference</t>
  </si>
  <si>
    <t>Unit</t>
  </si>
  <si>
    <t>Total</t>
  </si>
  <si>
    <t>Forecast cost drivers</t>
  </si>
  <si>
    <t>Frontier shift</t>
  </si>
  <si>
    <t>SWC1</t>
  </si>
  <si>
    <t>SWC2</t>
  </si>
  <si>
    <t>Sewer length</t>
  </si>
  <si>
    <t>Nr properties/sewer length</t>
  </si>
  <si>
    <t>Pumping capacity/sewer length</t>
  </si>
  <si>
    <t>SWT1</t>
  </si>
  <si>
    <t>SWT2</t>
  </si>
  <si>
    <t>Load</t>
  </si>
  <si>
    <t>Bioresources</t>
  </si>
  <si>
    <t>BR1</t>
  </si>
  <si>
    <t>BR2</t>
  </si>
  <si>
    <t>Sludge produced</t>
  </si>
  <si>
    <t>BRP1</t>
  </si>
  <si>
    <t>BRP2</t>
  </si>
  <si>
    <t>load</t>
  </si>
  <si>
    <t>slprod</t>
  </si>
  <si>
    <t>km</t>
  </si>
  <si>
    <t>Ofwat forecast data</t>
  </si>
  <si>
    <t>kgBOD/day</t>
  </si>
  <si>
    <t>ttds/ year</t>
  </si>
  <si>
    <t>properties</t>
  </si>
  <si>
    <t>pctnh3below3mg</t>
  </si>
  <si>
    <t>pctbands13</t>
  </si>
  <si>
    <t>Number of properties</t>
  </si>
  <si>
    <t>sewerlength</t>
  </si>
  <si>
    <t>sludgeprod</t>
  </si>
  <si>
    <t>density</t>
  </si>
  <si>
    <t>pumpingcapperlength</t>
  </si>
  <si>
    <t>wedensitywastewater</t>
  </si>
  <si>
    <t>swtwperpro</t>
  </si>
  <si>
    <t>% Load treated in bands 1-3</t>
  </si>
  <si>
    <t>% Load with ammonia &lt;3mg/l</t>
  </si>
  <si>
    <t>Weightyed average density</t>
  </si>
  <si>
    <t>Nr STW/properties</t>
  </si>
  <si>
    <t>nr/km2</t>
  </si>
  <si>
    <t>xy%</t>
  </si>
  <si>
    <t>Triangulation weights</t>
  </si>
  <si>
    <t>Weighted average density</t>
  </si>
  <si>
    <t>pctbands6</t>
  </si>
  <si>
    <t>% of load treated in band 6</t>
  </si>
  <si>
    <t>HDD</t>
  </si>
  <si>
    <t>Company code</t>
  </si>
  <si>
    <t>Financial year</t>
  </si>
  <si>
    <t>Business plan</t>
  </si>
  <si>
    <t>SVH</t>
  </si>
  <si>
    <t>Efficiency challenge parameters</t>
  </si>
  <si>
    <t>Historical</t>
  </si>
  <si>
    <t>Within sector catch-up - historical</t>
  </si>
  <si>
    <t>Within sector catch-up - forward looking</t>
  </si>
  <si>
    <t xml:space="preserve">Model weights </t>
  </si>
  <si>
    <t>Unique id</t>
  </si>
  <si>
    <t>Natural log</t>
  </si>
  <si>
    <t> kWh/km</t>
  </si>
  <si>
    <t>select &gt;&gt;</t>
  </si>
  <si>
    <t>Year</t>
  </si>
  <si>
    <t>SVE</t>
  </si>
  <si>
    <t>Worksheet</t>
  </si>
  <si>
    <t>Details of change</t>
  </si>
  <si>
    <t>Network +</t>
  </si>
  <si>
    <t>Wholesale wastewater</t>
  </si>
  <si>
    <t>Bottom up</t>
  </si>
  <si>
    <t>Mid level</t>
  </si>
  <si>
    <t>Our view (average)</t>
  </si>
  <si>
    <t>Efficiency score - business plan</t>
  </si>
  <si>
    <t>FL upper quartile</t>
  </si>
  <si>
    <t>Item description</t>
  </si>
  <si>
    <t>Transformed data for model</t>
  </si>
  <si>
    <t>Wholesale wastewater modelled base costs, £m (base year: 2017-18)</t>
  </si>
  <si>
    <t>Final AMP7 allowances</t>
  </si>
  <si>
    <t>Efficient costs (catch up)</t>
  </si>
  <si>
    <t>Modelled wholesale botex - triangulated</t>
  </si>
  <si>
    <t>Econometric models - estimated coefficients</t>
  </si>
  <si>
    <t>Dummy defined benefit pension deficit recovery per IN13/17 real</t>
  </si>
  <si>
    <t>WWN defined benefit pension deficit recovery per IN13/17 real</t>
  </si>
  <si>
    <t>BR defined benefit pension deficit recovery per IN13/17 real</t>
  </si>
  <si>
    <t>C_WWNPDR_PR19CA008</t>
  </si>
  <si>
    <t>C_BRPDR_PR19CA008</t>
  </si>
  <si>
    <t>C_DUMMYPDR_PR19CA008</t>
  </si>
  <si>
    <t>Base costs</t>
  </si>
  <si>
    <t>Total costs</t>
  </si>
  <si>
    <t>Enhancement Costs</t>
  </si>
  <si>
    <t>Sewage collection</t>
  </si>
  <si>
    <t>Sewage Treatment</t>
  </si>
  <si>
    <t>Bioresources plus</t>
  </si>
  <si>
    <t>Costs excluded from cost sharing</t>
  </si>
  <si>
    <t>Total costs excluded from costs sharing</t>
  </si>
  <si>
    <t>C_REALBOTEXSWT_PR19CA005</t>
  </si>
  <si>
    <t>C_REALBOTEXSWC_PR19CA005</t>
  </si>
  <si>
    <t>C_REALBOTEXSBRP_PR19CA005</t>
  </si>
  <si>
    <t>C_REALBOTEXSNPWW_PR19CA005</t>
  </si>
  <si>
    <t>C_REALBOTEXWWW_PR19CA005</t>
  </si>
  <si>
    <t>C_WWS1010SC_PR19CA005</t>
  </si>
  <si>
    <t>C_WWS1018SC_PR19CA005</t>
  </si>
  <si>
    <t>C_WWS1020SC_PR19CA005</t>
  </si>
  <si>
    <t>C_WWS1022SC_PR19CA005</t>
  </si>
  <si>
    <t>C_WWS1010ST_PR19CA005</t>
  </si>
  <si>
    <t>C_WWS1018ST_PR19CA005</t>
  </si>
  <si>
    <t>C_WWS1020ST_PR19CA005</t>
  </si>
  <si>
    <t>C_WWS1022ST_PR19CA005</t>
  </si>
  <si>
    <t>C_WWS1010STP_PR19CA005</t>
  </si>
  <si>
    <t>C_WWS1018STP_PR19CA005</t>
  </si>
  <si>
    <t>C_WWS1020STP_PR19CA005</t>
  </si>
  <si>
    <t>C_WWS1022STP_PR19CA005</t>
  </si>
  <si>
    <t>C_WWS1010SDT_PR19CA005</t>
  </si>
  <si>
    <t>C_WWS1018SDT_PR19CA005</t>
  </si>
  <si>
    <t>C_WWS1020SDT_PR19CA005</t>
  </si>
  <si>
    <t>C_WWS1022SDT_PR19CA005</t>
  </si>
  <si>
    <t>C_WWS1010SDD_PR19CA005</t>
  </si>
  <si>
    <t>C_WWS1018SDD_PR19CA005</t>
  </si>
  <si>
    <t>C_WWS1020SDD_PR19CA005</t>
  </si>
  <si>
    <t>C_WWS1022SDD_PR19CA005</t>
  </si>
  <si>
    <t>C_S3040TCAST_PR19CA005</t>
  </si>
  <si>
    <t>C_S3040TCASC_PR19CA005</t>
  </si>
  <si>
    <t>FM_WWW4_IN</t>
  </si>
  <si>
    <t>C_REALBOTEXBR_PR19CA005</t>
  </si>
  <si>
    <t>Bioresources Botex</t>
  </si>
  <si>
    <t>Sewage treatment Botex</t>
  </si>
  <si>
    <t>Sewage collection Botex</t>
  </si>
  <si>
    <t>Bioresources plus Botex</t>
  </si>
  <si>
    <t>Sewage collection -  Third party services</t>
  </si>
  <si>
    <t>Sewage collection -  Grants and contributions (price control)</t>
  </si>
  <si>
    <t>Sewage collection -  Pension deficit recovery payments</t>
  </si>
  <si>
    <t>Sewage treatment -  Third party services</t>
  </si>
  <si>
    <t>Sludge transport -  Third party services</t>
  </si>
  <si>
    <t>Sludge transport -  Grants and contributions (price control)</t>
  </si>
  <si>
    <t>Sludge transport -  Pension deficit recovery payments</t>
  </si>
  <si>
    <t>Sludge treatment -  Third party services</t>
  </si>
  <si>
    <t>Sludge treatment -  Grants and contributions (price control)</t>
  </si>
  <si>
    <t>Sludge treatment -  Pension deficit recovery payments</t>
  </si>
  <si>
    <t>Sludge disposal -  Third party services</t>
  </si>
  <si>
    <t>Sludge disposal -  Grants and contributions (price control)</t>
  </si>
  <si>
    <t>Sludge disposal -  Pension deficit recovery payments</t>
  </si>
  <si>
    <t>C_S3040BIORESOURCES_PR19CA005</t>
  </si>
  <si>
    <t>Bio-resources total - Totex including cash items</t>
  </si>
  <si>
    <t>Sewage treatment -  Total expenditure</t>
  </si>
  <si>
    <t>Sewage collection -  Total expenditure</t>
  </si>
  <si>
    <t>C_BM850NETPLUS_PR19CA005</t>
  </si>
  <si>
    <t>C_BC30945NETPLUS_PR19CA005</t>
  </si>
  <si>
    <t>C_CS00036NETPLUS_PR19CA005</t>
  </si>
  <si>
    <t>C_BM850BIORESOURCES_PR19CA005</t>
  </si>
  <si>
    <t>C_BC30945BIORESOURCES_PR19CA005</t>
  </si>
  <si>
    <t>C_CS00036BIORESOURCES_PR19CA005</t>
  </si>
  <si>
    <t>Wastewater network plus Botex</t>
  </si>
  <si>
    <t>Wholesale wastewater Botex</t>
  </si>
  <si>
    <t>Sewage treatment -  Grants and contributions (price control)</t>
  </si>
  <si>
    <t>Sewage treatment -  Pension deficit recovery payments</t>
  </si>
  <si>
    <t>Total Network plus wastewater - Total operating expenditure</t>
  </si>
  <si>
    <t>Total Network plus wastewater - Maintaining the long term capability of the assets - infra</t>
  </si>
  <si>
    <t>Total Network plus wastewater - Maintaining the long term capability of the assets - non-infra</t>
  </si>
  <si>
    <t>Bio-resources total - Total operating expenditure</t>
  </si>
  <si>
    <t>Bio-resources total - Maintaining the long term capability of the assets - infra</t>
  </si>
  <si>
    <t>Bio-resources total - Maintaining the long term capability of the assets - non-infra</t>
  </si>
  <si>
    <t>Difference</t>
  </si>
  <si>
    <t>Sewage collection (SWC)</t>
  </si>
  <si>
    <t>Sewage Treatment (SWT)</t>
  </si>
  <si>
    <t>Bioresources (BR)</t>
  </si>
  <si>
    <t>Bioresources plus (BRP)</t>
  </si>
  <si>
    <t>Upper quartile</t>
  </si>
  <si>
    <t>Network plus</t>
  </si>
  <si>
    <t>Top-down / bottom-up triangulation weights</t>
  </si>
  <si>
    <t>BRP minus Sewage Treatment</t>
  </si>
  <si>
    <t xml:space="preserve">Average of BR and BRP minus Sewage Treatment </t>
  </si>
  <si>
    <t>Efficient 
Bottom up</t>
  </si>
  <si>
    <t>Efficient 
Mid level</t>
  </si>
  <si>
    <t>Forward looking efficiency challenge - network plus</t>
  </si>
  <si>
    <t>Wastewater network plus</t>
  </si>
  <si>
    <t>Real input price inflation</t>
  </si>
  <si>
    <t>Net change</t>
  </si>
  <si>
    <t>Dummy controls</t>
  </si>
  <si>
    <t>Our view</t>
  </si>
  <si>
    <t>Ancillary calculation for modelled base costs</t>
  </si>
  <si>
    <t>Proportion of BP costs to bioresources</t>
  </si>
  <si>
    <t>Bioresources - CACs</t>
  </si>
  <si>
    <t>Wastewater network plus - CACs</t>
  </si>
  <si>
    <t>Modelled base costs net of enhancenment opex</t>
  </si>
  <si>
    <t>Unmodelled base costs (Traffic Managament Act)</t>
  </si>
  <si>
    <t>Unmodelled base costs (Local authority and cumulo rates )</t>
  </si>
  <si>
    <t>Unmodelled base costs (Industrial Emissions Directive)</t>
  </si>
  <si>
    <t>Third party services costs</t>
  </si>
  <si>
    <t>Other cash items</t>
  </si>
  <si>
    <t>Pension deficit recovery payments</t>
  </si>
  <si>
    <t>realbotexswc</t>
  </si>
  <si>
    <t>realbotexswt</t>
  </si>
  <si>
    <t>realbotexbr</t>
  </si>
  <si>
    <t>realbotexbrp</t>
  </si>
  <si>
    <t>realbotexwww</t>
  </si>
  <si>
    <t>realbotexnpww</t>
  </si>
  <si>
    <t>Submitted costs</t>
  </si>
  <si>
    <t>No. of obs</t>
  </si>
  <si>
    <t>Code</t>
  </si>
  <si>
    <t>ANH21</t>
  </si>
  <si>
    <t>ANH22</t>
  </si>
  <si>
    <t>ANH23</t>
  </si>
  <si>
    <t>ANH24</t>
  </si>
  <si>
    <t>ANH25</t>
  </si>
  <si>
    <t>NES21</t>
  </si>
  <si>
    <t>NES22</t>
  </si>
  <si>
    <t>NES23</t>
  </si>
  <si>
    <t>NES24</t>
  </si>
  <si>
    <t>NES25</t>
  </si>
  <si>
    <t>NWT21</t>
  </si>
  <si>
    <t>NWT22</t>
  </si>
  <si>
    <t>NWT23</t>
  </si>
  <si>
    <t>NWT24</t>
  </si>
  <si>
    <t>NWT25</t>
  </si>
  <si>
    <t>SRN21</t>
  </si>
  <si>
    <t>SRN22</t>
  </si>
  <si>
    <t>SRN23</t>
  </si>
  <si>
    <t>SRN24</t>
  </si>
  <si>
    <t>SRN25</t>
  </si>
  <si>
    <t>SWB21</t>
  </si>
  <si>
    <t>SWB22</t>
  </si>
  <si>
    <t>SWB23</t>
  </si>
  <si>
    <t>SWB24</t>
  </si>
  <si>
    <t>SWB25</t>
  </si>
  <si>
    <t>TMS21</t>
  </si>
  <si>
    <t>TMS22</t>
  </si>
  <si>
    <t>TMS23</t>
  </si>
  <si>
    <t>TMS24</t>
  </si>
  <si>
    <t>TMS25</t>
  </si>
  <si>
    <t>WSH21</t>
  </si>
  <si>
    <t>WSH22</t>
  </si>
  <si>
    <t>WSH23</t>
  </si>
  <si>
    <t>WSH24</t>
  </si>
  <si>
    <t>WSH25</t>
  </si>
  <si>
    <t>WSX21</t>
  </si>
  <si>
    <t>WSX22</t>
  </si>
  <si>
    <t>WSX23</t>
  </si>
  <si>
    <t>WSX24</t>
  </si>
  <si>
    <t>WSX25</t>
  </si>
  <si>
    <t>YKY21</t>
  </si>
  <si>
    <t>YKY22</t>
  </si>
  <si>
    <t>YKY23</t>
  </si>
  <si>
    <t>YKY24</t>
  </si>
  <si>
    <t>YKY25</t>
  </si>
  <si>
    <t>SVE21</t>
  </si>
  <si>
    <t>SVE22</t>
  </si>
  <si>
    <t>SVE23</t>
  </si>
  <si>
    <t>SVE24</t>
  </si>
  <si>
    <t>SVE25</t>
  </si>
  <si>
    <t>HDD21</t>
  </si>
  <si>
    <t>HDD22</t>
  </si>
  <si>
    <t>HDD23</t>
  </si>
  <si>
    <t>HDD24</t>
  </si>
  <si>
    <t>HDD25</t>
  </si>
  <si>
    <t>Total base costs (net of enhancement opex)</t>
  </si>
  <si>
    <t>Non s-185 diversion costs</t>
  </si>
  <si>
    <t xml:space="preserve"> Enhancement opex implicit allowance percent adjustment</t>
  </si>
  <si>
    <t>Average</t>
  </si>
  <si>
    <t>Base adjustments</t>
  </si>
  <si>
    <t>Efficient costs</t>
  </si>
  <si>
    <t xml:space="preserve">Totex for cost sharing </t>
  </si>
  <si>
    <t>Overall totex (for PAYG)</t>
  </si>
  <si>
    <t>Controls</t>
  </si>
  <si>
    <r>
      <t xml:space="preserve">
</t>
    </r>
    <r>
      <rPr>
        <u/>
        <sz val="11"/>
        <color theme="1"/>
        <rFont val="Arial"/>
        <family val="2"/>
      </rPr>
      <t>Objective</t>
    </r>
    <r>
      <rPr>
        <sz val="11"/>
        <color theme="1"/>
        <rFont val="Arial"/>
        <family val="2"/>
      </rPr>
      <t xml:space="preserve">
To calculate an efficient cost allowance for the wastewater network plus and the bioresources controls. 
</t>
    </r>
    <r>
      <rPr>
        <u/>
        <sz val="11"/>
        <color theme="1"/>
        <rFont val="Arial"/>
        <family val="2"/>
      </rPr>
      <t>Guide to model</t>
    </r>
    <r>
      <rPr>
        <sz val="11"/>
        <color theme="1"/>
        <rFont val="Arial"/>
        <family val="2"/>
      </rPr>
      <t xml:space="preserve">
Inputs: the model takes as inputs the coefficients from our econometric models, the forecasts of the cost drivers, the catch-up and frontier shift challenge and the weights assigned to our econometric models.
Base modelled costs are estimated in the “Modelled costs” worksheet by multiplying the coefficients by the forecast of costs drivers.   
       The coefficients are produced by the econometric models as reported in feeder model FM_WWW2 (see worksheet named “Coeffs”) ; and  
       Forecast of costs drivers are imported from feeder model FM_WWW3 (see worksheet named “Forecast drivers”).
Base modelled costs at different levels of aggregation are triangulated to estimate wholesale base modelled costs.
We apply the historical catch-up efficiency (produced by feeder model FM_WWW2) and frontier shift (as specified in our summary document) to obtain efficient costs.
Totex allowances are calculated in the “Final allowances” worksheet, 
       The wholesale wastewater modelled base allowance is apportioned into each price control (wastewater network plus and bioresources) based on information provided from the econometric models. 
       Information on other costs produced by other models is incorporated, namely unmodelled base costs, enhancement costs and cost adjustment claims. 
The "Controls" spreadsheet reports information on: weights given to each econometric model across different levels of aggregation, catch-up (including hypothetical forward looking) and frontier shift efficiency challenges.  
The model also calculates totex split by capex and opex in the tab named "Financial model inputs".</t>
    </r>
  </si>
  <si>
    <t>Set frontier shift to 1% to reflect CMA provisional findings</t>
  </si>
  <si>
    <t>The catch up efficiency challenge produced by feeder model 2 is based on wholesale triangulated totex. We apply the same challenge for both price controls.</t>
  </si>
  <si>
    <t>ANHC_REALBOTEXBR_PR19CA005</t>
  </si>
  <si>
    <t>ANHC_REALBOTEXSWT_PR19CA005</t>
  </si>
  <si>
    <t>ANHC_REALBOTEXSWC_PR19CA005</t>
  </si>
  <si>
    <t>ANHC_REALBOTEXSBRP_PR19CA005</t>
  </si>
  <si>
    <t>ANHC_REALBOTEXSNPWW_PR19CA005</t>
  </si>
  <si>
    <t>ANHC_REALBOTEXWWW_PR19CA005</t>
  </si>
  <si>
    <t>ANHC_WWS1010SC_PR19CA005</t>
  </si>
  <si>
    <t>ANHC_WWS1018SC_PR19CA005</t>
  </si>
  <si>
    <t>ANHC_WWS1020SC_PR19CA005</t>
  </si>
  <si>
    <t>ANHC_WWS1022SC_PR19CA005</t>
  </si>
  <si>
    <t>ANHC_WWS1010ST_PR19CA005</t>
  </si>
  <si>
    <t>ANHC_WWS1018ST_PR19CA005</t>
  </si>
  <si>
    <t>ANHC_WWS1020ST_PR19CA005</t>
  </si>
  <si>
    <t>ANHC_WWS1022ST_PR19CA005</t>
  </si>
  <si>
    <t>ANHC_WWS1010STP_PR19CA005</t>
  </si>
  <si>
    <t>ANHC_WWS1018STP_PR19CA005</t>
  </si>
  <si>
    <t>ANHC_WWS1020STP_PR19CA005</t>
  </si>
  <si>
    <t>ANHC_WWS1022STP_PR19CA005</t>
  </si>
  <si>
    <t>ANHC_WWS1010SDT_PR19CA005</t>
  </si>
  <si>
    <t>ANHC_WWS1018SDT_PR19CA005</t>
  </si>
  <si>
    <t>ANHC_WWS1020SDT_PR19CA005</t>
  </si>
  <si>
    <t>ANHC_WWS1022SDT_PR19CA005</t>
  </si>
  <si>
    <t>ANHC_WWS1010SDD_PR19CA005</t>
  </si>
  <si>
    <t>ANHC_WWS1018SDD_PR19CA005</t>
  </si>
  <si>
    <t>ANHC_WWS1020SDD_PR19CA005</t>
  </si>
  <si>
    <t>ANHC_WWS1022SDD_PR19CA005</t>
  </si>
  <si>
    <t>ANHC_S3040BIORESOURCES_PR19CA005</t>
  </si>
  <si>
    <t>ANHC_S3040TCAST_PR19CA005</t>
  </si>
  <si>
    <t>ANHC_S3040TCASC_PR19CA005</t>
  </si>
  <si>
    <t>ANHC_BM850NETPLUS_PR19CA005</t>
  </si>
  <si>
    <t>ANHC_BC30945NETPLUS_PR19CA005</t>
  </si>
  <si>
    <t>ANHC_CS00036NETPLUS_PR19CA005</t>
  </si>
  <si>
    <t>ANHC_BM850BIORESOURCES_PR19CA005</t>
  </si>
  <si>
    <t>ANHC_BC30945BIORESOURCES_PR19CA005</t>
  </si>
  <si>
    <t>ANHC_CS00036BIORESOURCES_PR19CA005</t>
  </si>
  <si>
    <t>WSHC_REALBOTEXBR_PR19CA005</t>
  </si>
  <si>
    <t>WSHC_REALBOTEXSWT_PR19CA005</t>
  </si>
  <si>
    <t>WSHC_REALBOTEXSWC_PR19CA005</t>
  </si>
  <si>
    <t>WSHC_REALBOTEXSBRP_PR19CA005</t>
  </si>
  <si>
    <t>WSHC_REALBOTEXSNPWW_PR19CA005</t>
  </si>
  <si>
    <t>WSHC_REALBOTEXWWW_PR19CA005</t>
  </si>
  <si>
    <t>WSHC_WWS1010SC_PR19CA005</t>
  </si>
  <si>
    <t>WSHC_WWS1018SC_PR19CA005</t>
  </si>
  <si>
    <t>WSHC_WWS1020SC_PR19CA005</t>
  </si>
  <si>
    <t>WSHC_WWS1022SC_PR19CA005</t>
  </si>
  <si>
    <t>WSHC_WWS1010ST_PR19CA005</t>
  </si>
  <si>
    <t>WSHC_WWS1018ST_PR19CA005</t>
  </si>
  <si>
    <t>WSHC_WWS1020ST_PR19CA005</t>
  </si>
  <si>
    <t>WSHC_WWS1022ST_PR19CA005</t>
  </si>
  <si>
    <t>WSHC_WWS1010STP_PR19CA005</t>
  </si>
  <si>
    <t>WSHC_WWS1018STP_PR19CA005</t>
  </si>
  <si>
    <t>WSHC_WWS1020STP_PR19CA005</t>
  </si>
  <si>
    <t>WSHC_WWS1022STP_PR19CA005</t>
  </si>
  <si>
    <t>WSHC_WWS1010SDT_PR19CA005</t>
  </si>
  <si>
    <t>WSHC_WWS1018SDT_PR19CA005</t>
  </si>
  <si>
    <t>WSHC_WWS1020SDT_PR19CA005</t>
  </si>
  <si>
    <t>WSHC_WWS1022SDT_PR19CA005</t>
  </si>
  <si>
    <t>WSHC_WWS1010SDD_PR19CA005</t>
  </si>
  <si>
    <t>WSHC_WWS1018SDD_PR19CA005</t>
  </si>
  <si>
    <t>WSHC_WWS1020SDD_PR19CA005</t>
  </si>
  <si>
    <t>WSHC_WWS1022SDD_PR19CA005</t>
  </si>
  <si>
    <t>WSHC_S3040BIORESOURCES_PR19CA005</t>
  </si>
  <si>
    <t>WSHC_S3040TCAST_PR19CA005</t>
  </si>
  <si>
    <t>WSHC_S3040TCASC_PR19CA005</t>
  </si>
  <si>
    <t>WSHC_BM850NETPLUS_PR19CA005</t>
  </si>
  <si>
    <t>WSHC_BC30945NETPLUS_PR19CA005</t>
  </si>
  <si>
    <t>WSHC_CS00036NETPLUS_PR19CA005</t>
  </si>
  <si>
    <t>WSHC_BM850BIORESOURCES_PR19CA005</t>
  </si>
  <si>
    <t>WSHC_BC30945BIORESOURCES_PR19CA005</t>
  </si>
  <si>
    <t>WSHC_CS00036BIORESOURCES_PR19CA005</t>
  </si>
  <si>
    <t>NESC_REALBOTEXBR_PR19CA005</t>
  </si>
  <si>
    <t>NESC_REALBOTEXSWT_PR19CA005</t>
  </si>
  <si>
    <t>NESC_REALBOTEXSWC_PR19CA005</t>
  </si>
  <si>
    <t>NESC_REALBOTEXSBRP_PR19CA005</t>
  </si>
  <si>
    <t>NESC_REALBOTEXSNPWW_PR19CA005</t>
  </si>
  <si>
    <t>NESC_REALBOTEXWWW_PR19CA005</t>
  </si>
  <si>
    <t>NESC_WWS1010SC_PR19CA005</t>
  </si>
  <si>
    <t>NESC_WWS1018SC_PR19CA005</t>
  </si>
  <si>
    <t>NESC_WWS1020SC_PR19CA005</t>
  </si>
  <si>
    <t>NESC_WWS1022SC_PR19CA005</t>
  </si>
  <si>
    <t>NESC_WWS1010ST_PR19CA005</t>
  </si>
  <si>
    <t>NESC_WWS1018ST_PR19CA005</t>
  </si>
  <si>
    <t>NESC_WWS1020ST_PR19CA005</t>
  </si>
  <si>
    <t>NESC_WWS1022ST_PR19CA005</t>
  </si>
  <si>
    <t>NESC_WWS1010STP_PR19CA005</t>
  </si>
  <si>
    <t>NESC_WWS1018STP_PR19CA005</t>
  </si>
  <si>
    <t>NESC_WWS1020STP_PR19CA005</t>
  </si>
  <si>
    <t>NESC_WWS1022STP_PR19CA005</t>
  </si>
  <si>
    <t>NESC_WWS1010SDT_PR19CA005</t>
  </si>
  <si>
    <t>NESC_WWS1018SDT_PR19CA005</t>
  </si>
  <si>
    <t>NESC_WWS1020SDT_PR19CA005</t>
  </si>
  <si>
    <t>NESC_WWS1022SDT_PR19CA005</t>
  </si>
  <si>
    <t>NESC_WWS1010SDD_PR19CA005</t>
  </si>
  <si>
    <t>NESC_WWS1018SDD_PR19CA005</t>
  </si>
  <si>
    <t>NESC_WWS1020SDD_PR19CA005</t>
  </si>
  <si>
    <t>NESC_WWS1022SDD_PR19CA005</t>
  </si>
  <si>
    <t>NESC_S3040BIORESOURCES_PR19CA005</t>
  </si>
  <si>
    <t>NESC_S3040TCAST_PR19CA005</t>
  </si>
  <si>
    <t>NESC_S3040TCASC_PR19CA005</t>
  </si>
  <si>
    <t>NESC_BM850NETPLUS_PR19CA005</t>
  </si>
  <si>
    <t>NESC_BC30945NETPLUS_PR19CA005</t>
  </si>
  <si>
    <t>NESC_CS00036NETPLUS_PR19CA005</t>
  </si>
  <si>
    <t>NESC_BM850BIORESOURCES_PR19CA005</t>
  </si>
  <si>
    <t>NESC_BC30945BIORESOURCES_PR19CA005</t>
  </si>
  <si>
    <t>NESC_CS00036BIORESOURCES_PR19CA005</t>
  </si>
  <si>
    <t>SVEC_REALBOTEXBR_PR19CA005</t>
  </si>
  <si>
    <t>SVEC_REALBOTEXSWT_PR19CA005</t>
  </si>
  <si>
    <t>SVEC_REALBOTEXSWC_PR19CA005</t>
  </si>
  <si>
    <t>SVEC_REALBOTEXSBRP_PR19CA005</t>
  </si>
  <si>
    <t>SVEC_REALBOTEXSNPWW_PR19CA005</t>
  </si>
  <si>
    <t>SVEC_REALBOTEXWWW_PR19CA005</t>
  </si>
  <si>
    <t>SVEC_WWS1010SC_PR19CA005</t>
  </si>
  <si>
    <t>SVEC_WWS1018SC_PR19CA005</t>
  </si>
  <si>
    <t>SVEC_WWS1020SC_PR19CA005</t>
  </si>
  <si>
    <t>SVEC_WWS1022SC_PR19CA005</t>
  </si>
  <si>
    <t>SVEC_WWS1010ST_PR19CA005</t>
  </si>
  <si>
    <t>SVEC_WWS1018ST_PR19CA005</t>
  </si>
  <si>
    <t>SVEC_WWS1020ST_PR19CA005</t>
  </si>
  <si>
    <t>SVEC_WWS1022ST_PR19CA005</t>
  </si>
  <si>
    <t>SVEC_WWS1010STP_PR19CA005</t>
  </si>
  <si>
    <t>SVEC_WWS1018STP_PR19CA005</t>
  </si>
  <si>
    <t>SVEC_WWS1020STP_PR19CA005</t>
  </si>
  <si>
    <t>SVEC_WWS1022STP_PR19CA005</t>
  </si>
  <si>
    <t>SVEC_WWS1010SDT_PR19CA005</t>
  </si>
  <si>
    <t>SVEC_WWS1018SDT_PR19CA005</t>
  </si>
  <si>
    <t>SVEC_WWS1020SDT_PR19CA005</t>
  </si>
  <si>
    <t>SVEC_WWS1022SDT_PR19CA005</t>
  </si>
  <si>
    <t>SVEC_WWS1010SDD_PR19CA005</t>
  </si>
  <si>
    <t>SVEC_WWS1018SDD_PR19CA005</t>
  </si>
  <si>
    <t>SVEC_WWS1020SDD_PR19CA005</t>
  </si>
  <si>
    <t>SVEC_WWS1022SDD_PR19CA005</t>
  </si>
  <si>
    <t>SVEC_S3040BIORESOURCES_PR19CA005</t>
  </si>
  <si>
    <t>SVEC_S3040TCAST_PR19CA005</t>
  </si>
  <si>
    <t>SVEC_S3040TCASC_PR19CA005</t>
  </si>
  <si>
    <t>SVEC_BM850NETPLUS_PR19CA005</t>
  </si>
  <si>
    <t>SVEC_BC30945NETPLUS_PR19CA005</t>
  </si>
  <si>
    <t>SVEC_CS00036NETPLUS_PR19CA005</t>
  </si>
  <si>
    <t>SVEC_BM850BIORESOURCES_PR19CA005</t>
  </si>
  <si>
    <t>SVEC_BC30945BIORESOURCES_PR19CA005</t>
  </si>
  <si>
    <t>SVEC_CS00036BIORESOURCES_PR19CA005</t>
  </si>
  <si>
    <t>SVTC_REALBOTEXBR_PR19CA005</t>
  </si>
  <si>
    <t>SVTC_REALBOTEXSWT_PR19CA005</t>
  </si>
  <si>
    <t>SVTC_REALBOTEXSWC_PR19CA005</t>
  </si>
  <si>
    <t>SVTC_REALBOTEXSBRP_PR19CA005</t>
  </si>
  <si>
    <t>SVTC_REALBOTEXSNPWW_PR19CA005</t>
  </si>
  <si>
    <t>SVTC_REALBOTEXWWW_PR19CA005</t>
  </si>
  <si>
    <t>SVTC_WWS1010SC_PR19CA005</t>
  </si>
  <si>
    <t>SVTC_WWS1018SC_PR19CA005</t>
  </si>
  <si>
    <t>SVTC_WWS1020SC_PR19CA005</t>
  </si>
  <si>
    <t>SVTC_WWS1022SC_PR19CA005</t>
  </si>
  <si>
    <t>SVTC_WWS1010ST_PR19CA005</t>
  </si>
  <si>
    <t>SVTC_WWS1018ST_PR19CA005</t>
  </si>
  <si>
    <t>SVTC_WWS1020ST_PR19CA005</t>
  </si>
  <si>
    <t>SVTC_WWS1022ST_PR19CA005</t>
  </si>
  <si>
    <t>SVTC_WWS1010STP_PR19CA005</t>
  </si>
  <si>
    <t>SVTC_WWS1018STP_PR19CA005</t>
  </si>
  <si>
    <t>SVTC_WWS1020STP_PR19CA005</t>
  </si>
  <si>
    <t>SVTC_WWS1022STP_PR19CA005</t>
  </si>
  <si>
    <t>SVTC_WWS1010SDT_PR19CA005</t>
  </si>
  <si>
    <t>SVTC_WWS1018SDT_PR19CA005</t>
  </si>
  <si>
    <t>SVTC_WWS1020SDT_PR19CA005</t>
  </si>
  <si>
    <t>SVTC_WWS1022SDT_PR19CA005</t>
  </si>
  <si>
    <t>SVTC_WWS1010SDD_PR19CA005</t>
  </si>
  <si>
    <t>SVTC_WWS1018SDD_PR19CA005</t>
  </si>
  <si>
    <t>SVTC_WWS1020SDD_PR19CA005</t>
  </si>
  <si>
    <t>SVTC_WWS1022SDD_PR19CA005</t>
  </si>
  <si>
    <t>SVTC_S3040BIORESOURCES_PR19CA005</t>
  </si>
  <si>
    <t>SVTC_S3040TCAST_PR19CA005</t>
  </si>
  <si>
    <t>SVTC_S3040TCASC_PR19CA005</t>
  </si>
  <si>
    <t>SVTC_BM850NETPLUS_PR19CA005</t>
  </si>
  <si>
    <t>SVTC_BC30945NETPLUS_PR19CA005</t>
  </si>
  <si>
    <t>SVTC_CS00036NETPLUS_PR19CA005</t>
  </si>
  <si>
    <t>SVTC_BM850BIORESOURCES_PR19CA005</t>
  </si>
  <si>
    <t>SVTC_BC30945BIORESOURCES_PR19CA005</t>
  </si>
  <si>
    <t>SVTC_CS00036BIORESOURCES_PR19CA005</t>
  </si>
  <si>
    <t>SWBC_REALBOTEXBR_PR19CA005</t>
  </si>
  <si>
    <t>SWBC_REALBOTEXSWT_PR19CA005</t>
  </si>
  <si>
    <t>SWBC_REALBOTEXSWC_PR19CA005</t>
  </si>
  <si>
    <t>SWBC_REALBOTEXSBRP_PR19CA005</t>
  </si>
  <si>
    <t>SWBC_REALBOTEXSNPWW_PR19CA005</t>
  </si>
  <si>
    <t>SWBC_REALBOTEXWWW_PR19CA005</t>
  </si>
  <si>
    <t>SWBC_WWS1010SC_PR19CA005</t>
  </si>
  <si>
    <t>SWBC_WWS1018SC_PR19CA005</t>
  </si>
  <si>
    <t>SWBC_WWS1020SC_PR19CA005</t>
  </si>
  <si>
    <t>SWBC_WWS1022SC_PR19CA005</t>
  </si>
  <si>
    <t>SWBC_WWS1010ST_PR19CA005</t>
  </si>
  <si>
    <t>SWBC_WWS1018ST_PR19CA005</t>
  </si>
  <si>
    <t>SWBC_WWS1020ST_PR19CA005</t>
  </si>
  <si>
    <t>SWBC_WWS1022ST_PR19CA005</t>
  </si>
  <si>
    <t>SWBC_WWS1010STP_PR19CA005</t>
  </si>
  <si>
    <t>SWBC_WWS1018STP_PR19CA005</t>
  </si>
  <si>
    <t>SWBC_WWS1020STP_PR19CA005</t>
  </si>
  <si>
    <t>SWBC_WWS1022STP_PR19CA005</t>
  </si>
  <si>
    <t>SWBC_WWS1010SDT_PR19CA005</t>
  </si>
  <si>
    <t>SWBC_WWS1018SDT_PR19CA005</t>
  </si>
  <si>
    <t>SWBC_WWS1020SDT_PR19CA005</t>
  </si>
  <si>
    <t>SWBC_WWS1022SDT_PR19CA005</t>
  </si>
  <si>
    <t>SWBC_WWS1010SDD_PR19CA005</t>
  </si>
  <si>
    <t>SWBC_WWS1018SDD_PR19CA005</t>
  </si>
  <si>
    <t>SWBC_WWS1020SDD_PR19CA005</t>
  </si>
  <si>
    <t>SWBC_WWS1022SDD_PR19CA005</t>
  </si>
  <si>
    <t>SWBC_S3040BIORESOURCES_PR19CA005</t>
  </si>
  <si>
    <t>SWBC_S3040TCAST_PR19CA005</t>
  </si>
  <si>
    <t>SWBC_S3040TCASC_PR19CA005</t>
  </si>
  <si>
    <t>SWBC_BM850NETPLUS_PR19CA005</t>
  </si>
  <si>
    <t>SWBC_BC30945NETPLUS_PR19CA005</t>
  </si>
  <si>
    <t>SWBC_CS00036NETPLUS_PR19CA005</t>
  </si>
  <si>
    <t>SWBC_BM850BIORESOURCES_PR19CA005</t>
  </si>
  <si>
    <t>SWBC_BC30945BIORESOURCES_PR19CA005</t>
  </si>
  <si>
    <t>SWBC_CS00036BIORESOURCES_PR19CA005</t>
  </si>
  <si>
    <t>SRNC_REALBOTEXBR_PR19CA005</t>
  </si>
  <si>
    <t>SRNC_REALBOTEXSWT_PR19CA005</t>
  </si>
  <si>
    <t>SRNC_REALBOTEXSWC_PR19CA005</t>
  </si>
  <si>
    <t>SRNC_REALBOTEXSBRP_PR19CA005</t>
  </si>
  <si>
    <t>SRNC_REALBOTEXSNPWW_PR19CA005</t>
  </si>
  <si>
    <t>SRNC_REALBOTEXWWW_PR19CA005</t>
  </si>
  <si>
    <t>SRNC_WWS1010SC_PR19CA005</t>
  </si>
  <si>
    <t>SRNC_WWS1018SC_PR19CA005</t>
  </si>
  <si>
    <t>SRNC_WWS1020SC_PR19CA005</t>
  </si>
  <si>
    <t>SRNC_WWS1022SC_PR19CA005</t>
  </si>
  <si>
    <t>SRNC_WWS1010ST_PR19CA005</t>
  </si>
  <si>
    <t>SRNC_WWS1018ST_PR19CA005</t>
  </si>
  <si>
    <t>SRNC_WWS1020ST_PR19CA005</t>
  </si>
  <si>
    <t>SRNC_WWS1022ST_PR19CA005</t>
  </si>
  <si>
    <t>SRNC_WWS1010STP_PR19CA005</t>
  </si>
  <si>
    <t>SRNC_WWS1018STP_PR19CA005</t>
  </si>
  <si>
    <t>SRNC_WWS1020STP_PR19CA005</t>
  </si>
  <si>
    <t>SRNC_WWS1022STP_PR19CA005</t>
  </si>
  <si>
    <t>SRNC_WWS1010SDT_PR19CA005</t>
  </si>
  <si>
    <t>SRNC_WWS1018SDT_PR19CA005</t>
  </si>
  <si>
    <t>SRNC_WWS1020SDT_PR19CA005</t>
  </si>
  <si>
    <t>SRNC_WWS1022SDT_PR19CA005</t>
  </si>
  <si>
    <t>SRNC_WWS1010SDD_PR19CA005</t>
  </si>
  <si>
    <t>SRNC_WWS1018SDD_PR19CA005</t>
  </si>
  <si>
    <t>SRNC_WWS1020SDD_PR19CA005</t>
  </si>
  <si>
    <t>SRNC_WWS1022SDD_PR19CA005</t>
  </si>
  <si>
    <t>SRNC_S3040BIORESOURCES_PR19CA005</t>
  </si>
  <si>
    <t>SRNC_S3040TCAST_PR19CA005</t>
  </si>
  <si>
    <t>SRNC_S3040TCASC_PR19CA005</t>
  </si>
  <si>
    <t>SRNC_BM850NETPLUS_PR19CA005</t>
  </si>
  <si>
    <t>SRNC_BC30945NETPLUS_PR19CA005</t>
  </si>
  <si>
    <t>SRNC_CS00036NETPLUS_PR19CA005</t>
  </si>
  <si>
    <t>SRNC_BM850BIORESOURCES_PR19CA005</t>
  </si>
  <si>
    <t>SRNC_BC30945BIORESOURCES_PR19CA005</t>
  </si>
  <si>
    <t>SRNC_CS00036BIORESOURCES_PR19CA005</t>
  </si>
  <si>
    <t>TMSC_REALBOTEXBR_PR19CA005</t>
  </si>
  <si>
    <t>TMSC_REALBOTEXSWT_PR19CA005</t>
  </si>
  <si>
    <t>TMSC_REALBOTEXSWC_PR19CA005</t>
  </si>
  <si>
    <t>TMSC_REALBOTEXSBRP_PR19CA005</t>
  </si>
  <si>
    <t>TMSC_REALBOTEXSNPWW_PR19CA005</t>
  </si>
  <si>
    <t>TMSC_REALBOTEXWWW_PR19CA005</t>
  </si>
  <si>
    <t>TMSC_WWS1010SC_PR19CA005</t>
  </si>
  <si>
    <t>TMSC_WWS1018SC_PR19CA005</t>
  </si>
  <si>
    <t>TMSC_WWS1020SC_PR19CA005</t>
  </si>
  <si>
    <t>TMSC_WWS1022SC_PR19CA005</t>
  </si>
  <si>
    <t>TMSC_WWS1010ST_PR19CA005</t>
  </si>
  <si>
    <t>TMSC_WWS1018ST_PR19CA005</t>
  </si>
  <si>
    <t>TMSC_WWS1020ST_PR19CA005</t>
  </si>
  <si>
    <t>TMSC_WWS1022ST_PR19CA005</t>
  </si>
  <si>
    <t>TMSC_WWS1010STP_PR19CA005</t>
  </si>
  <si>
    <t>TMSC_WWS1018STP_PR19CA005</t>
  </si>
  <si>
    <t>TMSC_WWS1020STP_PR19CA005</t>
  </si>
  <si>
    <t>TMSC_WWS1022STP_PR19CA005</t>
  </si>
  <si>
    <t>TMSC_WWS1010SDT_PR19CA005</t>
  </si>
  <si>
    <t>TMSC_WWS1018SDT_PR19CA005</t>
  </si>
  <si>
    <t>TMSC_WWS1020SDT_PR19CA005</t>
  </si>
  <si>
    <t>TMSC_WWS1022SDT_PR19CA005</t>
  </si>
  <si>
    <t>TMSC_WWS1010SDD_PR19CA005</t>
  </si>
  <si>
    <t>TMSC_WWS1018SDD_PR19CA005</t>
  </si>
  <si>
    <t>TMSC_WWS1020SDD_PR19CA005</t>
  </si>
  <si>
    <t>TMSC_WWS1022SDD_PR19CA005</t>
  </si>
  <si>
    <t>TMSC_S3040BIORESOURCES_PR19CA005</t>
  </si>
  <si>
    <t>TMSC_S3040TCAST_PR19CA005</t>
  </si>
  <si>
    <t>TMSC_S3040TCASC_PR19CA005</t>
  </si>
  <si>
    <t>TMSC_BM850NETPLUS_PR19CA005</t>
  </si>
  <si>
    <t>TMSC_BC30945NETPLUS_PR19CA005</t>
  </si>
  <si>
    <t>TMSC_CS00036NETPLUS_PR19CA005</t>
  </si>
  <si>
    <t>TMSC_BM850BIORESOURCES_PR19CA005</t>
  </si>
  <si>
    <t>TMSC_BC30945BIORESOURCES_PR19CA005</t>
  </si>
  <si>
    <t>TMSC_CS00036BIORESOURCES_PR19CA005</t>
  </si>
  <si>
    <t>NWTC_REALBOTEXBR_PR19CA005</t>
  </si>
  <si>
    <t>NWTC_REALBOTEXSWT_PR19CA005</t>
  </si>
  <si>
    <t>NWTC_REALBOTEXSWC_PR19CA005</t>
  </si>
  <si>
    <t>NWTC_REALBOTEXSBRP_PR19CA005</t>
  </si>
  <si>
    <t>NWTC_REALBOTEXSNPWW_PR19CA005</t>
  </si>
  <si>
    <t>NWTC_REALBOTEXWWW_PR19CA005</t>
  </si>
  <si>
    <t>NWTC_WWS1010SC_PR19CA005</t>
  </si>
  <si>
    <t>NWTC_WWS1018SC_PR19CA005</t>
  </si>
  <si>
    <t>NWTC_WWS1020SC_PR19CA005</t>
  </si>
  <si>
    <t>NWTC_WWS1022SC_PR19CA005</t>
  </si>
  <si>
    <t>NWTC_WWS1010ST_PR19CA005</t>
  </si>
  <si>
    <t>NWTC_WWS1018ST_PR19CA005</t>
  </si>
  <si>
    <t>NWTC_WWS1020ST_PR19CA005</t>
  </si>
  <si>
    <t>NWTC_WWS1022ST_PR19CA005</t>
  </si>
  <si>
    <t>NWTC_WWS1010STP_PR19CA005</t>
  </si>
  <si>
    <t>NWTC_WWS1018STP_PR19CA005</t>
  </si>
  <si>
    <t>NWTC_WWS1020STP_PR19CA005</t>
  </si>
  <si>
    <t>NWTC_WWS1022STP_PR19CA005</t>
  </si>
  <si>
    <t>NWTC_WWS1010SDT_PR19CA005</t>
  </si>
  <si>
    <t>NWTC_WWS1018SDT_PR19CA005</t>
  </si>
  <si>
    <t>NWTC_WWS1020SDT_PR19CA005</t>
  </si>
  <si>
    <t>NWTC_WWS1022SDT_PR19CA005</t>
  </si>
  <si>
    <t>NWTC_WWS1010SDD_PR19CA005</t>
  </si>
  <si>
    <t>NWTC_WWS1018SDD_PR19CA005</t>
  </si>
  <si>
    <t>NWTC_WWS1020SDD_PR19CA005</t>
  </si>
  <si>
    <t>NWTC_WWS1022SDD_PR19CA005</t>
  </si>
  <si>
    <t>NWTC_S3040BIORESOURCES_PR19CA005</t>
  </si>
  <si>
    <t>NWTC_S3040TCAST_PR19CA005</t>
  </si>
  <si>
    <t>NWTC_S3040TCASC_PR19CA005</t>
  </si>
  <si>
    <t>NWTC_BM850NETPLUS_PR19CA005</t>
  </si>
  <si>
    <t>NWTC_BC30945NETPLUS_PR19CA005</t>
  </si>
  <si>
    <t>NWTC_CS00036NETPLUS_PR19CA005</t>
  </si>
  <si>
    <t>NWTC_BM850BIORESOURCES_PR19CA005</t>
  </si>
  <si>
    <t>NWTC_BC30945BIORESOURCES_PR19CA005</t>
  </si>
  <si>
    <t>NWTC_CS00036BIORESOURCES_PR19CA005</t>
  </si>
  <si>
    <t>WSXC_REALBOTEXBR_PR19CA005</t>
  </si>
  <si>
    <t>WSXC_REALBOTEXSWT_PR19CA005</t>
  </si>
  <si>
    <t>WSXC_REALBOTEXSWC_PR19CA005</t>
  </si>
  <si>
    <t>WSXC_REALBOTEXSBRP_PR19CA005</t>
  </si>
  <si>
    <t>WSXC_REALBOTEXSNPWW_PR19CA005</t>
  </si>
  <si>
    <t>WSXC_REALBOTEXWWW_PR19CA005</t>
  </si>
  <si>
    <t>WSXC_WWS1010SC_PR19CA005</t>
  </si>
  <si>
    <t>WSXC_WWS1018SC_PR19CA005</t>
  </si>
  <si>
    <t>WSXC_WWS1020SC_PR19CA005</t>
  </si>
  <si>
    <t>WSXC_WWS1022SC_PR19CA005</t>
  </si>
  <si>
    <t>WSXC_WWS1010ST_PR19CA005</t>
  </si>
  <si>
    <t>WSXC_WWS1018ST_PR19CA005</t>
  </si>
  <si>
    <t>WSXC_WWS1020ST_PR19CA005</t>
  </si>
  <si>
    <t>WSXC_WWS1022ST_PR19CA005</t>
  </si>
  <si>
    <t>WSXC_WWS1010STP_PR19CA005</t>
  </si>
  <si>
    <t>WSXC_WWS1018STP_PR19CA005</t>
  </si>
  <si>
    <t>WSXC_WWS1020STP_PR19CA005</t>
  </si>
  <si>
    <t>WSXC_WWS1022STP_PR19CA005</t>
  </si>
  <si>
    <t>WSXC_WWS1010SDT_PR19CA005</t>
  </si>
  <si>
    <t>WSXC_WWS1018SDT_PR19CA005</t>
  </si>
  <si>
    <t>WSXC_WWS1020SDT_PR19CA005</t>
  </si>
  <si>
    <t>WSXC_WWS1022SDT_PR19CA005</t>
  </si>
  <si>
    <t>WSXC_WWS1010SDD_PR19CA005</t>
  </si>
  <si>
    <t>WSXC_WWS1018SDD_PR19CA005</t>
  </si>
  <si>
    <t>WSXC_WWS1020SDD_PR19CA005</t>
  </si>
  <si>
    <t>WSXC_WWS1022SDD_PR19CA005</t>
  </si>
  <si>
    <t>WSXC_S3040BIORESOURCES_PR19CA005</t>
  </si>
  <si>
    <t>WSXC_S3040TCAST_PR19CA005</t>
  </si>
  <si>
    <t>WSXC_S3040TCASC_PR19CA005</t>
  </si>
  <si>
    <t>WSXC_BM850NETPLUS_PR19CA005</t>
  </si>
  <si>
    <t>WSXC_BC30945NETPLUS_PR19CA005</t>
  </si>
  <si>
    <t>WSXC_CS00036NETPLUS_PR19CA005</t>
  </si>
  <si>
    <t>WSXC_BM850BIORESOURCES_PR19CA005</t>
  </si>
  <si>
    <t>WSXC_BC30945BIORESOURCES_PR19CA005</t>
  </si>
  <si>
    <t>WSXC_CS00036BIORESOURCES_PR19CA005</t>
  </si>
  <si>
    <t>YKYC_REALBOTEXBR_PR19CA005</t>
  </si>
  <si>
    <t>YKYC_REALBOTEXSWT_PR19CA005</t>
  </si>
  <si>
    <t>YKYC_REALBOTEXSWC_PR19CA005</t>
  </si>
  <si>
    <t>YKYC_REALBOTEXSBRP_PR19CA005</t>
  </si>
  <si>
    <t>YKYC_REALBOTEXSNPWW_PR19CA005</t>
  </si>
  <si>
    <t>YKYC_REALBOTEXWWW_PR19CA005</t>
  </si>
  <si>
    <t>YKYC_WWS1010SC_PR19CA005</t>
  </si>
  <si>
    <t>YKYC_WWS1018SC_PR19CA005</t>
  </si>
  <si>
    <t>YKYC_WWS1020SC_PR19CA005</t>
  </si>
  <si>
    <t>YKYC_WWS1022SC_PR19CA005</t>
  </si>
  <si>
    <t>YKYC_WWS1010ST_PR19CA005</t>
  </si>
  <si>
    <t>YKYC_WWS1018ST_PR19CA005</t>
  </si>
  <si>
    <t>YKYC_WWS1020ST_PR19CA005</t>
  </si>
  <si>
    <t>YKYC_WWS1022ST_PR19CA005</t>
  </si>
  <si>
    <t>YKYC_WWS1010STP_PR19CA005</t>
  </si>
  <si>
    <t>YKYC_WWS1018STP_PR19CA005</t>
  </si>
  <si>
    <t>YKYC_WWS1020STP_PR19CA005</t>
  </si>
  <si>
    <t>YKYC_WWS1022STP_PR19CA005</t>
  </si>
  <si>
    <t>YKYC_WWS1010SDT_PR19CA005</t>
  </si>
  <si>
    <t>YKYC_WWS1018SDT_PR19CA005</t>
  </si>
  <si>
    <t>YKYC_WWS1020SDT_PR19CA005</t>
  </si>
  <si>
    <t>YKYC_WWS1022SDT_PR19CA005</t>
  </si>
  <si>
    <t>YKYC_WWS1010SDD_PR19CA005</t>
  </si>
  <si>
    <t>YKYC_WWS1018SDD_PR19CA005</t>
  </si>
  <si>
    <t>YKYC_WWS1020SDD_PR19CA005</t>
  </si>
  <si>
    <t>YKYC_WWS1022SDD_PR19CA005</t>
  </si>
  <si>
    <t>YKYC_S3040BIORESOURCES_PR19CA005</t>
  </si>
  <si>
    <t>YKYC_S3040TCAST_PR19CA005</t>
  </si>
  <si>
    <t>YKYC_S3040TCASC_PR19CA005</t>
  </si>
  <si>
    <t>YKYC_BM850NETPLUS_PR19CA005</t>
  </si>
  <si>
    <t>YKYC_BC30945NETPLUS_PR19CA005</t>
  </si>
  <si>
    <t>YKYC_CS00036NETPLUS_PR19CA005</t>
  </si>
  <si>
    <t>YKYC_BM850BIORESOURCES_PR19CA005</t>
  </si>
  <si>
    <t>YKYC_BC30945BIORESOURCES_PR19CA005</t>
  </si>
  <si>
    <t>YKYC_CS00036BIORESOURCES_PR19CA005</t>
  </si>
  <si>
    <t>SVHC_REALBOTEXBR_PR19CA005</t>
  </si>
  <si>
    <t>SVHC_REALBOTEXSWT_PR19CA005</t>
  </si>
  <si>
    <t>SVHC_REALBOTEXSWC_PR19CA005</t>
  </si>
  <si>
    <t>SVHC_REALBOTEXSBRP_PR19CA005</t>
  </si>
  <si>
    <t>SVHC_REALBOTEXSNPWW_PR19CA005</t>
  </si>
  <si>
    <t>SVHC_REALBOTEXWWW_PR19CA005</t>
  </si>
  <si>
    <t>SVHC_WWS1010SC_PR19CA005</t>
  </si>
  <si>
    <t>SVHC_WWS1018SC_PR19CA005</t>
  </si>
  <si>
    <t>SVHC_WWS1020SC_PR19CA005</t>
  </si>
  <si>
    <t>SVHC_WWS1022SC_PR19CA005</t>
  </si>
  <si>
    <t>SVHC_WWS1010ST_PR19CA005</t>
  </si>
  <si>
    <t>SVHC_WWS1018ST_PR19CA005</t>
  </si>
  <si>
    <t>SVHC_WWS1020ST_PR19CA005</t>
  </si>
  <si>
    <t>SVHC_WWS1022ST_PR19CA005</t>
  </si>
  <si>
    <t>SVHC_WWS1010STP_PR19CA005</t>
  </si>
  <si>
    <t>SVHC_WWS1018STP_PR19CA005</t>
  </si>
  <si>
    <t>SVHC_WWS1020STP_PR19CA005</t>
  </si>
  <si>
    <t>SVHC_WWS1022STP_PR19CA005</t>
  </si>
  <si>
    <t>SVHC_WWS1010SDT_PR19CA005</t>
  </si>
  <si>
    <t>SVHC_WWS1018SDT_PR19CA005</t>
  </si>
  <si>
    <t>SVHC_WWS1020SDT_PR19CA005</t>
  </si>
  <si>
    <t>SVHC_WWS1022SDT_PR19CA005</t>
  </si>
  <si>
    <t>SVHC_WWS1010SDD_PR19CA005</t>
  </si>
  <si>
    <t>SVHC_WWS1018SDD_PR19CA005</t>
  </si>
  <si>
    <t>SVHC_WWS1020SDD_PR19CA005</t>
  </si>
  <si>
    <t>SVHC_WWS1022SDD_PR19CA005</t>
  </si>
  <si>
    <t>SVHC_S3040BIORESOURCES_PR19CA005</t>
  </si>
  <si>
    <t>SVHC_S3040TCAST_PR19CA005</t>
  </si>
  <si>
    <t>SVHC_S3040TCASC_PR19CA005</t>
  </si>
  <si>
    <t>SVHC_BM850NETPLUS_PR19CA005</t>
  </si>
  <si>
    <t>SVHC_BC30945NETPLUS_PR19CA005</t>
  </si>
  <si>
    <t>SVHC_CS00036NETPLUS_PR19CA005</t>
  </si>
  <si>
    <t>SVHC_BM850BIORESOURCES_PR19CA005</t>
  </si>
  <si>
    <t>SVHC_BC30945BIORESOURCES_PR19CA005</t>
  </si>
  <si>
    <t>SVHC_CS00036BIORESOURCES_PR19CA005</t>
  </si>
  <si>
    <t>HDDC_REALBOTEXBR_PR19CA005</t>
  </si>
  <si>
    <t>HDDC_REALBOTEXSWT_PR19CA005</t>
  </si>
  <si>
    <t>HDDC_REALBOTEXSWC_PR19CA005</t>
  </si>
  <si>
    <t>HDDC_REALBOTEXSBRP_PR19CA005</t>
  </si>
  <si>
    <t>HDDC_REALBOTEXSNPWW_PR19CA005</t>
  </si>
  <si>
    <t>HDDC_REALBOTEXWWW_PR19CA005</t>
  </si>
  <si>
    <t>HDDC_WWS1010SC_PR19CA005</t>
  </si>
  <si>
    <t>HDDC_WWS1018SC_PR19CA005</t>
  </si>
  <si>
    <t>HDDC_WWS1020SC_PR19CA005</t>
  </si>
  <si>
    <t>HDDC_WWS1022SC_PR19CA005</t>
  </si>
  <si>
    <t>HDDC_WWS1010ST_PR19CA005</t>
  </si>
  <si>
    <t>HDDC_WWS1018ST_PR19CA005</t>
  </si>
  <si>
    <t>HDDC_WWS1020ST_PR19CA005</t>
  </si>
  <si>
    <t>HDDC_WWS1022ST_PR19CA005</t>
  </si>
  <si>
    <t>HDDC_WWS1010STP_PR19CA005</t>
  </si>
  <si>
    <t>HDDC_WWS1018STP_PR19CA005</t>
  </si>
  <si>
    <t>HDDC_WWS1020STP_PR19CA005</t>
  </si>
  <si>
    <t>HDDC_WWS1022STP_PR19CA005</t>
  </si>
  <si>
    <t>HDDC_WWS1010SDT_PR19CA005</t>
  </si>
  <si>
    <t>HDDC_WWS1018SDT_PR19CA005</t>
  </si>
  <si>
    <t>HDDC_WWS1020SDT_PR19CA005</t>
  </si>
  <si>
    <t>HDDC_WWS1022SDT_PR19CA005</t>
  </si>
  <si>
    <t>HDDC_WWS1010SDD_PR19CA005</t>
  </si>
  <si>
    <t>HDDC_WWS1018SDD_PR19CA005</t>
  </si>
  <si>
    <t>HDDC_WWS1020SDD_PR19CA005</t>
  </si>
  <si>
    <t>HDDC_WWS1022SDD_PR19CA005</t>
  </si>
  <si>
    <t>HDDC_S3040BIORESOURCES_PR19CA005</t>
  </si>
  <si>
    <t>HDDC_S3040TCAST_PR19CA005</t>
  </si>
  <si>
    <t>HDDC_S3040TCASC_PR19CA005</t>
  </si>
  <si>
    <t>HDDC_BM850NETPLUS_PR19CA005</t>
  </si>
  <si>
    <t>HDDC_BC30945NETPLUS_PR19CA005</t>
  </si>
  <si>
    <t>HDDC_CS00036NETPLUS_PR19CA005</t>
  </si>
  <si>
    <t>HDDC_BM850BIORESOURCES_PR19CA005</t>
  </si>
  <si>
    <t>HDDC_BC30945BIORESOURCES_PR19CA005</t>
  </si>
  <si>
    <t>HDDC_CS00036BIORESOURCES_PR19CA005</t>
  </si>
  <si>
    <t>Final allowances</t>
  </si>
  <si>
    <t>Imported updated growth adjustment (with 19-20)</t>
  </si>
  <si>
    <t>Apply FS from 2020-21 (CMA consultation)</t>
  </si>
  <si>
    <t>Updated workbook to pick up SVH as continuation of SVT (new coefficients)</t>
  </si>
  <si>
    <t>Changes log- updated for CMA FD</t>
  </si>
  <si>
    <t>Model coeffs</t>
  </si>
  <si>
    <t>Added row to import squared density term</t>
  </si>
  <si>
    <t>wedensitywastewater2</t>
  </si>
  <si>
    <t>Squared weighted average density</t>
  </si>
  <si>
    <t>Forecast drivers</t>
  </si>
  <si>
    <t>Added col N for squared density term</t>
  </si>
  <si>
    <t>Modelled costs</t>
  </si>
  <si>
    <t>Changed formula of SWC2 to include squared density term</t>
  </si>
  <si>
    <t>CMA Final determination</t>
  </si>
  <si>
    <t>Version 17 March 2021</t>
  </si>
  <si>
    <t>AREAS GREYED OUT ARE NOT UPDATED TO REFLECT CMA FINAL DETERMINATION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</si>
</sst>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 #,##0.00_-;_-* &quot;-&quot;??_-;_-@_-"/>
    <numFmt numFmtId="164" formatCode="_(* #,##0.00_);_(* \(#,##0.00\);_(* &quot;-&quot;??_);_(@_)"/>
    <numFmt numFmtId="165" formatCode="_-* #,##0_-;\-* #,##0_-;_-* &quot;-&quot;??_-;_-@_-"/>
    <numFmt numFmtId="166" formatCode="#,##0.0000"/>
    <numFmt numFmtId="167" formatCode="#,##0_);\(#,##0\);&quot;-  &quot;;&quot; &quot;@&quot; &quot;"/>
    <numFmt numFmtId="168" formatCode="0.0"/>
    <numFmt numFmtId="169" formatCode="0.000"/>
    <numFmt numFmtId="170" formatCode="0.0%"/>
    <numFmt numFmtId="171" formatCode="#,##0.00_ ;\-#,##0.00\ "/>
    <numFmt numFmtId="172" formatCode="_(* #,##0.0000_);_(* \(#,##0.0000\);_(* &quot;-&quot;??_);_(@_)"/>
    <numFmt numFmtId="173" formatCode="_-* #,##0.0_-;\-* #,##0.0_-;_-* &quot;-&quot;??_-;_-@_-"/>
    <numFmt numFmtId="174" formatCode="_(* #,##0_);_(* \(#,##0\);_(* &quot;-&quot;??_);_(@_)"/>
    <numFmt numFmtId="175" formatCode="_(* #,##0.000_);_(* \(#,##0.000\);_(* &quot;-&quot;??_);_(@_)"/>
    <numFmt numFmtId="176" formatCode="_(* #,##0.0_);_(* \(#,##0.0\);_(* &quot;-&quot;??_);_(@_)"/>
    <numFmt numFmtId="177" formatCode="#,##0.0"/>
    <numFmt numFmtId="178" formatCode="0.0000"/>
    <numFmt numFmtId="179" formatCode="0.000000%"/>
  </numFmts>
  <fonts count="21" x14ac:knownFonts="1">
    <font>
      <sz val="11"/>
      <color theme="1"/>
      <name val="Arial"/>
      <family val="2"/>
    </font>
    <font>
      <sz val="11"/>
      <color theme="1"/>
      <name val="Arial"/>
      <family val="2"/>
    </font>
    <font>
      <sz val="11"/>
      <color rgb="FFFF0000"/>
      <name val="Arial"/>
      <family val="2"/>
    </font>
    <font>
      <sz val="11"/>
      <color theme="1"/>
      <name val="Arial"/>
      <family val="2"/>
      <scheme val="minor"/>
    </font>
    <font>
      <sz val="10"/>
      <name val="Arial"/>
      <family val="2"/>
    </font>
    <font>
      <sz val="11"/>
      <color theme="1"/>
      <name val="Calibri"/>
      <family val="2"/>
    </font>
    <font>
      <sz val="10"/>
      <name val="Calibri"/>
      <family val="2"/>
    </font>
    <font>
      <sz val="10"/>
      <color theme="1"/>
      <name val="Calibri"/>
      <family val="2"/>
    </font>
    <font>
      <b/>
      <sz val="10"/>
      <name val="Calibri"/>
      <family val="2"/>
    </font>
    <font>
      <b/>
      <sz val="10"/>
      <color theme="1"/>
      <name val="Calibri"/>
      <family val="2"/>
    </font>
    <font>
      <b/>
      <sz val="10"/>
      <color theme="3"/>
      <name val="Calibri"/>
      <family val="2"/>
    </font>
    <font>
      <sz val="11"/>
      <color indexed="8"/>
      <name val="Arial"/>
      <family val="2"/>
      <scheme val="minor"/>
    </font>
    <font>
      <sz val="10"/>
      <color theme="0" tint="-0.499984740745262"/>
      <name val="Calibri"/>
      <family val="2"/>
    </font>
    <font>
      <b/>
      <sz val="12"/>
      <color theme="3"/>
      <name val="Calibri"/>
      <family val="2"/>
    </font>
    <font>
      <sz val="10"/>
      <color theme="3"/>
      <name val="Calibri"/>
      <family val="2"/>
    </font>
    <font>
      <b/>
      <sz val="9"/>
      <color theme="3"/>
      <name val="Arial"/>
      <family val="2"/>
    </font>
    <font>
      <u/>
      <sz val="11"/>
      <color theme="1"/>
      <name val="Arial"/>
      <family val="2"/>
    </font>
    <font>
      <sz val="10"/>
      <color theme="1"/>
      <name val="Arial"/>
      <family val="2"/>
      <scheme val="minor"/>
    </font>
    <font>
      <b/>
      <sz val="14"/>
      <color theme="0"/>
      <name val="Arial"/>
      <family val="2"/>
    </font>
    <font>
      <b/>
      <sz val="12"/>
      <color theme="0" tint="-0.499984740745262"/>
      <name val="Calibri"/>
      <family val="2"/>
    </font>
    <font>
      <b/>
      <sz val="10"/>
      <color theme="0" tint="-0.499984740745262"/>
      <name val="Calibri"/>
      <family val="2"/>
    </font>
  </fonts>
  <fills count="19">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CFFCC"/>
        <bgColor indexed="64"/>
      </patternFill>
    </fill>
    <fill>
      <patternFill patternType="solid">
        <fgColor theme="6" tint="0.39997558519241921"/>
        <bgColor indexed="64"/>
      </patternFill>
    </fill>
    <fill>
      <patternFill patternType="solid">
        <fgColor theme="2" tint="-4.9989318521683403E-2"/>
        <bgColor indexed="64"/>
      </patternFill>
    </fill>
    <fill>
      <patternFill patternType="solid">
        <fgColor theme="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4">
    <xf numFmtId="0" fontId="0" fillId="0" borderId="0"/>
    <xf numFmtId="164" fontId="1" fillId="0" borderId="0" applyFont="0" applyFill="0" applyBorder="0" applyAlignment="0" applyProtection="0"/>
    <xf numFmtId="0" fontId="3" fillId="0" borderId="0"/>
    <xf numFmtId="167" fontId="1" fillId="0" borderId="0" applyFont="0" applyFill="0" applyBorder="0" applyProtection="0">
      <alignment vertical="top"/>
    </xf>
    <xf numFmtId="0" fontId="4" fillId="0" borderId="0"/>
    <xf numFmtId="0" fontId="1" fillId="0" borderId="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0" fontId="11" fillId="0" borderId="0"/>
    <xf numFmtId="0" fontId="11" fillId="0" borderId="0"/>
    <xf numFmtId="0" fontId="1" fillId="0" borderId="0"/>
    <xf numFmtId="167" fontId="4" fillId="0" borderId="0" applyFont="0" applyFill="0" applyBorder="0" applyProtection="0">
      <alignment vertical="top"/>
    </xf>
  </cellStyleXfs>
  <cellXfs count="297">
    <xf numFmtId="0" fontId="0" fillId="0" borderId="0" xfId="0"/>
    <xf numFmtId="0" fontId="2" fillId="0" borderId="0" xfId="0" applyFont="1"/>
    <xf numFmtId="0" fontId="5" fillId="0" borderId="0" xfId="0" applyFont="1"/>
    <xf numFmtId="0" fontId="7" fillId="0" borderId="1" xfId="0" applyFont="1" applyFill="1" applyBorder="1" applyAlignment="1">
      <alignment horizontal="center" vertical="center" wrapText="1"/>
    </xf>
    <xf numFmtId="0" fontId="7" fillId="2" borderId="1" xfId="0" applyFont="1" applyFill="1" applyBorder="1" applyAlignment="1">
      <alignment vertical="center"/>
    </xf>
    <xf numFmtId="0" fontId="7" fillId="2" borderId="1" xfId="0" applyFont="1" applyFill="1" applyBorder="1" applyAlignment="1">
      <alignment horizontal="center" vertical="center" wrapText="1"/>
    </xf>
    <xf numFmtId="0" fontId="7" fillId="0" borderId="1" xfId="0" applyFont="1" applyFill="1" applyBorder="1" applyAlignment="1">
      <alignment vertical="center"/>
    </xf>
    <xf numFmtId="0" fontId="7" fillId="0" borderId="1" xfId="0" applyFont="1" applyBorder="1" applyAlignment="1">
      <alignment vertical="center"/>
    </xf>
    <xf numFmtId="0" fontId="7" fillId="0" borderId="0" xfId="0" applyFont="1"/>
    <xf numFmtId="0" fontId="8" fillId="8" borderId="5" xfId="0" applyFont="1" applyFill="1" applyBorder="1" applyAlignment="1">
      <alignment horizontal="center" vertical="center" wrapText="1"/>
    </xf>
    <xf numFmtId="0" fontId="7" fillId="0" borderId="0" xfId="0" applyFont="1" applyAlignment="1">
      <alignment vertical="center"/>
    </xf>
    <xf numFmtId="0" fontId="7" fillId="9" borderId="2" xfId="0" applyFont="1" applyFill="1" applyBorder="1" applyAlignment="1">
      <alignment vertical="center"/>
    </xf>
    <xf numFmtId="0" fontId="7" fillId="7" borderId="2" xfId="0" applyFont="1" applyFill="1" applyBorder="1" applyAlignment="1">
      <alignment vertical="center"/>
    </xf>
    <xf numFmtId="0" fontId="9" fillId="0" borderId="0" xfId="0" applyFont="1" applyFill="1"/>
    <xf numFmtId="0" fontId="7" fillId="0" borderId="0" xfId="0" applyFont="1" applyFill="1"/>
    <xf numFmtId="0" fontId="7" fillId="0" borderId="2" xfId="0" applyFont="1" applyFill="1" applyBorder="1"/>
    <xf numFmtId="0" fontId="7" fillId="0" borderId="3" xfId="0" applyFont="1" applyFill="1" applyBorder="1"/>
    <xf numFmtId="0" fontId="7" fillId="0" borderId="4" xfId="0" applyFont="1" applyFill="1" applyBorder="1"/>
    <xf numFmtId="0" fontId="7" fillId="0" borderId="1" xfId="0" applyFont="1" applyFill="1" applyBorder="1"/>
    <xf numFmtId="0" fontId="7" fillId="0" borderId="1" xfId="0" applyFont="1" applyBorder="1" applyAlignment="1">
      <alignment horizontal="center" wrapText="1"/>
    </xf>
    <xf numFmtId="0" fontId="7" fillId="0" borderId="0" xfId="0" applyFont="1" applyFill="1" applyBorder="1"/>
    <xf numFmtId="170" fontId="7" fillId="0" borderId="0" xfId="8" applyNumberFormat="1" applyFont="1" applyFill="1" applyBorder="1"/>
    <xf numFmtId="0" fontId="7" fillId="0" borderId="0" xfId="0" applyFont="1" applyFill="1" applyBorder="1" applyAlignment="1">
      <alignment horizontal="center" wrapText="1"/>
    </xf>
    <xf numFmtId="0" fontId="8" fillId="8" borderId="1" xfId="0" applyFont="1" applyFill="1" applyBorder="1" applyAlignment="1">
      <alignment horizontal="center" vertical="center" wrapText="1"/>
    </xf>
    <xf numFmtId="0" fontId="7" fillId="0" borderId="1" xfId="0" applyFont="1" applyBorder="1" applyAlignment="1">
      <alignment horizontal="centerContinuous" vertical="center"/>
    </xf>
    <xf numFmtId="0" fontId="10" fillId="0" borderId="0" xfId="0" applyFont="1" applyFill="1" applyBorder="1" applyAlignment="1">
      <alignment horizontal="centerContinuous"/>
    </xf>
    <xf numFmtId="0" fontId="7" fillId="0" borderId="0" xfId="0" applyFont="1" applyFill="1" applyAlignment="1">
      <alignment horizontal="center"/>
    </xf>
    <xf numFmtId="0" fontId="7" fillId="0" borderId="0" xfId="0" applyFont="1" applyAlignment="1">
      <alignment horizontal="center"/>
    </xf>
    <xf numFmtId="0" fontId="7" fillId="3" borderId="1" xfId="0" applyFont="1" applyFill="1" applyBorder="1" applyAlignment="1">
      <alignment horizontal="center" vertical="center" wrapText="1"/>
    </xf>
    <xf numFmtId="0" fontId="7" fillId="2" borderId="2" xfId="0" applyFont="1" applyFill="1" applyBorder="1" applyAlignment="1">
      <alignment vertical="center"/>
    </xf>
    <xf numFmtId="0" fontId="7" fillId="0" borderId="0" xfId="0" applyFont="1" applyFill="1" applyBorder="1" applyAlignment="1">
      <alignment horizontal="center"/>
    </xf>
    <xf numFmtId="0" fontId="7" fillId="9" borderId="1" xfId="0" applyFont="1" applyFill="1" applyBorder="1" applyAlignment="1">
      <alignment vertical="center"/>
    </xf>
    <xf numFmtId="0" fontId="7" fillId="7" borderId="1" xfId="0"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0" applyFont="1" applyAlignment="1">
      <alignment horizontal="centerContinuous" vertical="center"/>
    </xf>
    <xf numFmtId="9" fontId="12" fillId="0" borderId="0" xfId="0" applyNumberFormat="1" applyFont="1" applyFill="1" applyBorder="1" applyAlignment="1">
      <alignment horizontal="center" vertical="center" wrapText="1"/>
    </xf>
    <xf numFmtId="165" fontId="7" fillId="9" borderId="1" xfId="1" applyNumberFormat="1" applyFont="1" applyFill="1" applyBorder="1" applyAlignment="1">
      <alignment vertical="center"/>
    </xf>
    <xf numFmtId="173" fontId="7" fillId="7" borderId="1" xfId="1" applyNumberFormat="1" applyFont="1" applyFill="1" applyBorder="1" applyAlignment="1">
      <alignment vertical="center"/>
    </xf>
    <xf numFmtId="165" fontId="7" fillId="3" borderId="1" xfId="1" applyNumberFormat="1" applyFont="1" applyFill="1" applyBorder="1" applyAlignment="1">
      <alignment vertical="center"/>
    </xf>
    <xf numFmtId="165" fontId="7" fillId="7" borderId="1" xfId="1" applyNumberFormat="1" applyFont="1" applyFill="1" applyBorder="1" applyAlignment="1">
      <alignment vertical="center"/>
    </xf>
    <xf numFmtId="173" fontId="7" fillId="7" borderId="1" xfId="1" applyNumberFormat="1" applyFont="1" applyFill="1" applyBorder="1" applyAlignment="1">
      <alignment horizontal="left" vertical="center"/>
    </xf>
    <xf numFmtId="165" fontId="7" fillId="2" borderId="1" xfId="1" applyNumberFormat="1" applyFont="1" applyFill="1" applyBorder="1" applyAlignment="1">
      <alignment horizontal="left" vertical="center"/>
    </xf>
    <xf numFmtId="165" fontId="7" fillId="2" borderId="1" xfId="1" applyNumberFormat="1" applyFont="1" applyFill="1" applyBorder="1" applyAlignment="1">
      <alignment vertical="center"/>
    </xf>
    <xf numFmtId="165" fontId="7" fillId="9" borderId="1" xfId="1" applyNumberFormat="1" applyFont="1" applyFill="1" applyBorder="1" applyAlignment="1">
      <alignment horizontal="left" vertical="center"/>
    </xf>
    <xf numFmtId="170" fontId="7" fillId="0" borderId="0" xfId="0" applyNumberFormat="1" applyFont="1" applyFill="1" applyBorder="1"/>
    <xf numFmtId="0" fontId="6"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6" fillId="3" borderId="1" xfId="0" applyFont="1" applyFill="1" applyBorder="1" applyAlignment="1">
      <alignment vertical="center" wrapText="1"/>
    </xf>
    <xf numFmtId="0" fontId="7" fillId="3" borderId="1" xfId="0" applyFont="1" applyFill="1" applyBorder="1" applyAlignment="1">
      <alignment horizontal="center" vertical="center"/>
    </xf>
    <xf numFmtId="4" fontId="7" fillId="7" borderId="1" xfId="8" applyNumberFormat="1" applyFont="1" applyFill="1" applyBorder="1" applyAlignment="1">
      <alignment vertical="center"/>
    </xf>
    <xf numFmtId="2" fontId="7" fillId="7" borderId="1" xfId="8" applyNumberFormat="1" applyFont="1" applyFill="1" applyBorder="1" applyAlignment="1">
      <alignment vertical="center"/>
    </xf>
    <xf numFmtId="169" fontId="7" fillId="7" borderId="1" xfId="8" applyNumberFormat="1" applyFont="1" applyFill="1" applyBorder="1" applyAlignment="1">
      <alignment vertical="center"/>
    </xf>
    <xf numFmtId="0" fontId="7" fillId="0" borderId="0" xfId="0" applyFont="1" applyAlignment="1">
      <alignment vertical="top" wrapText="1"/>
    </xf>
    <xf numFmtId="0" fontId="9" fillId="0" borderId="1" xfId="0" applyFont="1" applyBorder="1"/>
    <xf numFmtId="0" fontId="7" fillId="2" borderId="1" xfId="0" applyFont="1" applyFill="1" applyBorder="1"/>
    <xf numFmtId="166" fontId="7" fillId="3" borderId="1" xfId="0" quotePrefix="1" applyNumberFormat="1" applyFont="1" applyFill="1" applyBorder="1"/>
    <xf numFmtId="0" fontId="13" fillId="0" borderId="0" xfId="0" applyFont="1" applyFill="1" applyBorder="1"/>
    <xf numFmtId="174" fontId="7" fillId="0" borderId="0" xfId="1" applyNumberFormat="1" applyFont="1"/>
    <xf numFmtId="174" fontId="7" fillId="0" borderId="0" xfId="1" applyNumberFormat="1" applyFont="1" applyBorder="1"/>
    <xf numFmtId="0" fontId="10" fillId="0" borderId="1" xfId="0" applyFont="1" applyFill="1" applyBorder="1" applyAlignment="1">
      <alignment horizontal="centerContinuous"/>
    </xf>
    <xf numFmtId="0" fontId="7" fillId="0" borderId="1" xfId="0" applyFont="1" applyBorder="1" applyAlignment="1">
      <alignment horizontal="center" vertical="center" wrapText="1"/>
    </xf>
    <xf numFmtId="9" fontId="7" fillId="2" borderId="1" xfId="8"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0" borderId="0" xfId="0" applyFont="1" applyBorder="1"/>
    <xf numFmtId="0" fontId="9" fillId="0" borderId="0" xfId="0" applyFont="1"/>
    <xf numFmtId="174" fontId="7" fillId="0" borderId="5" xfId="1" applyNumberFormat="1" applyFont="1" applyFill="1" applyBorder="1" applyAlignment="1">
      <alignment vertical="center"/>
    </xf>
    <xf numFmtId="171" fontId="7" fillId="0" borderId="1" xfId="1" applyNumberFormat="1" applyFont="1" applyBorder="1" applyAlignment="1">
      <alignment horizontal="center" wrapText="1"/>
    </xf>
    <xf numFmtId="168" fontId="9" fillId="0" borderId="1" xfId="0" applyNumberFormat="1" applyFont="1" applyBorder="1"/>
    <xf numFmtId="174" fontId="9" fillId="0" borderId="1" xfId="1" applyNumberFormat="1" applyFont="1" applyBorder="1"/>
    <xf numFmtId="0" fontId="9" fillId="0" borderId="2" xfId="0" applyFont="1" applyFill="1" applyBorder="1"/>
    <xf numFmtId="0" fontId="9" fillId="0" borderId="3" xfId="0" applyFont="1" applyBorder="1"/>
    <xf numFmtId="175" fontId="9" fillId="0" borderId="4" xfId="1" applyNumberFormat="1" applyFont="1" applyBorder="1" applyAlignment="1">
      <alignment wrapText="1"/>
    </xf>
    <xf numFmtId="172" fontId="7" fillId="2" borderId="1" xfId="9" applyNumberFormat="1" applyFont="1" applyFill="1" applyBorder="1"/>
    <xf numFmtId="9" fontId="7" fillId="2" borderId="1" xfId="8" applyFont="1" applyFill="1" applyBorder="1" applyAlignment="1">
      <alignment horizontal="center" vertical="center"/>
    </xf>
    <xf numFmtId="0" fontId="7" fillId="0" borderId="3" xfId="0" applyFont="1" applyBorder="1" applyAlignment="1">
      <alignment horizontal="centerContinuous"/>
    </xf>
    <xf numFmtId="0" fontId="7" fillId="0" borderId="4" xfId="0" applyFont="1" applyBorder="1" applyAlignment="1">
      <alignment horizontal="centerContinuous"/>
    </xf>
    <xf numFmtId="0" fontId="7" fillId="0" borderId="4" xfId="0" applyFont="1" applyFill="1" applyBorder="1" applyAlignment="1">
      <alignment vertical="center"/>
    </xf>
    <xf numFmtId="4" fontId="7" fillId="0" borderId="1" xfId="8" applyNumberFormat="1" applyFont="1" applyFill="1" applyBorder="1" applyAlignment="1">
      <alignment vertical="center"/>
    </xf>
    <xf numFmtId="2" fontId="7" fillId="0" borderId="1" xfId="8" applyNumberFormat="1" applyFont="1" applyFill="1" applyBorder="1" applyAlignment="1">
      <alignment vertical="center"/>
    </xf>
    <xf numFmtId="169" fontId="7" fillId="0" borderId="1" xfId="8" applyNumberFormat="1" applyFont="1" applyFill="1" applyBorder="1" applyAlignment="1">
      <alignment vertical="center"/>
    </xf>
    <xf numFmtId="165" fontId="9" fillId="3" borderId="1" xfId="1" applyNumberFormat="1" applyFont="1" applyFill="1" applyBorder="1" applyAlignment="1">
      <alignment vertical="center"/>
    </xf>
    <xf numFmtId="165" fontId="9" fillId="9" borderId="1" xfId="1" applyNumberFormat="1" applyFont="1" applyFill="1" applyBorder="1" applyAlignment="1">
      <alignment vertical="center"/>
    </xf>
    <xf numFmtId="165" fontId="9" fillId="7" borderId="1" xfId="1" applyNumberFormat="1" applyFont="1" applyFill="1" applyBorder="1" applyAlignment="1">
      <alignment vertical="center"/>
    </xf>
    <xf numFmtId="173" fontId="9" fillId="7" borderId="1" xfId="1" applyNumberFormat="1" applyFont="1" applyFill="1" applyBorder="1" applyAlignment="1">
      <alignment vertical="center"/>
    </xf>
    <xf numFmtId="0" fontId="13" fillId="0" borderId="0" xfId="0" applyFont="1"/>
    <xf numFmtId="0" fontId="7" fillId="5" borderId="1" xfId="0" applyFont="1" applyFill="1" applyBorder="1" applyAlignment="1">
      <alignment horizontal="center"/>
    </xf>
    <xf numFmtId="0" fontId="10" fillId="0" borderId="1" xfId="0" applyFont="1" applyFill="1" applyBorder="1" applyAlignment="1">
      <alignment horizontal="centerContinuous" vertical="center"/>
    </xf>
    <xf numFmtId="2" fontId="7"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2" fontId="7" fillId="2" borderId="1" xfId="0" applyNumberFormat="1" applyFont="1" applyFill="1" applyBorder="1" applyAlignment="1">
      <alignment vertical="center" wrapText="1"/>
    </xf>
    <xf numFmtId="2" fontId="7" fillId="2" borderId="1" xfId="0" applyNumberFormat="1" applyFont="1" applyFill="1" applyBorder="1" applyAlignment="1">
      <alignment horizontal="left" vertical="center" wrapText="1"/>
    </xf>
    <xf numFmtId="2" fontId="6" fillId="2" borderId="1" xfId="0" applyNumberFormat="1" applyFont="1" applyFill="1" applyBorder="1" applyAlignment="1">
      <alignment horizontal="left" vertical="center" wrapText="1"/>
    </xf>
    <xf numFmtId="2" fontId="7" fillId="2" borderId="1" xfId="0" applyNumberFormat="1" applyFont="1" applyFill="1" applyBorder="1" applyAlignment="1">
      <alignment horizontal="center" vertical="center"/>
    </xf>
    <xf numFmtId="2" fontId="7" fillId="2" borderId="1" xfId="0" applyNumberFormat="1" applyFont="1" applyFill="1" applyBorder="1" applyAlignment="1">
      <alignment vertical="center"/>
    </xf>
    <xf numFmtId="174" fontId="7" fillId="0" borderId="0" xfId="0" applyNumberFormat="1" applyFont="1" applyFill="1" applyBorder="1"/>
    <xf numFmtId="0" fontId="9" fillId="0" borderId="0" xfId="0" applyFont="1" applyBorder="1"/>
    <xf numFmtId="174" fontId="9" fillId="0" borderId="0" xfId="1" applyNumberFormat="1" applyFont="1" applyBorder="1"/>
    <xf numFmtId="176" fontId="9" fillId="0" borderId="0" xfId="1" applyNumberFormat="1" applyFont="1" applyBorder="1"/>
    <xf numFmtId="174" fontId="9" fillId="0" borderId="0" xfId="0" applyNumberFormat="1" applyFont="1" applyBorder="1"/>
    <xf numFmtId="0" fontId="10" fillId="0" borderId="1" xfId="0" applyFont="1" applyBorder="1" applyAlignment="1">
      <alignment horizontal="centerContinuous" vertical="center"/>
    </xf>
    <xf numFmtId="0" fontId="10" fillId="5" borderId="1" xfId="0" applyFont="1" applyFill="1" applyBorder="1" applyAlignment="1">
      <alignment horizontal="centerContinuous" vertical="center"/>
    </xf>
    <xf numFmtId="0" fontId="10" fillId="5" borderId="3" xfId="0" applyFont="1" applyFill="1" applyBorder="1" applyAlignment="1">
      <alignment horizontal="centerContinuous" vertical="center"/>
    </xf>
    <xf numFmtId="166" fontId="7" fillId="0" borderId="0" xfId="0" quotePrefix="1" applyNumberFormat="1" applyFont="1" applyFill="1" applyBorder="1"/>
    <xf numFmtId="0" fontId="7" fillId="0" borderId="0" xfId="0" quotePrefix="1" applyFont="1" applyFill="1" applyBorder="1"/>
    <xf numFmtId="173" fontId="7" fillId="0" borderId="0" xfId="0" applyNumberFormat="1" applyFont="1"/>
    <xf numFmtId="1" fontId="7" fillId="3" borderId="1" xfId="0" applyNumberFormat="1" applyFont="1" applyFill="1" applyBorder="1"/>
    <xf numFmtId="174" fontId="7" fillId="0" borderId="0" xfId="0" applyNumberFormat="1" applyFont="1"/>
    <xf numFmtId="0" fontId="9" fillId="0" borderId="1" xfId="0" applyFont="1" applyBorder="1" applyAlignment="1">
      <alignment horizontal="centerContinuous" vertical="center"/>
    </xf>
    <xf numFmtId="0" fontId="10" fillId="0" borderId="2" xfId="0" applyFont="1" applyBorder="1" applyAlignment="1">
      <alignment horizontal="centerContinuous" vertical="center"/>
    </xf>
    <xf numFmtId="0" fontId="0" fillId="4" borderId="0" xfId="0" applyFill="1"/>
    <xf numFmtId="0" fontId="15" fillId="4" borderId="0" xfId="2" applyFont="1" applyFill="1"/>
    <xf numFmtId="0" fontId="0" fillId="4" borderId="0" xfId="0" applyFill="1" applyBorder="1"/>
    <xf numFmtId="0" fontId="15" fillId="0" borderId="0" xfId="2" applyFont="1" applyBorder="1"/>
    <xf numFmtId="0" fontId="0" fillId="4" borderId="0" xfId="0" applyFill="1" applyBorder="1" applyAlignment="1">
      <alignment vertical="center" wrapText="1"/>
    </xf>
    <xf numFmtId="0" fontId="7" fillId="0" borderId="1" xfId="0" applyFont="1" applyFill="1" applyBorder="1" applyAlignment="1">
      <alignment vertical="center" wrapText="1"/>
    </xf>
    <xf numFmtId="0" fontId="7" fillId="0" borderId="5" xfId="0" applyFont="1" applyFill="1" applyBorder="1" applyAlignment="1">
      <alignment horizontal="left" vertical="center"/>
    </xf>
    <xf numFmtId="0" fontId="7" fillId="0" borderId="2" xfId="0" applyFont="1" applyFill="1" applyBorder="1" applyAlignment="1"/>
    <xf numFmtId="0" fontId="7" fillId="0" borderId="3" xfId="0" applyFont="1" applyFill="1" applyBorder="1" applyAlignment="1"/>
    <xf numFmtId="174" fontId="7" fillId="0" borderId="1" xfId="0" applyNumberFormat="1" applyFont="1" applyBorder="1" applyAlignment="1">
      <alignment vertical="center"/>
    </xf>
    <xf numFmtId="0" fontId="9" fillId="0" borderId="1" xfId="0" applyFont="1" applyBorder="1" applyAlignment="1">
      <alignment vertical="center"/>
    </xf>
    <xf numFmtId="174" fontId="9" fillId="0" borderId="1" xfId="1" applyNumberFormat="1" applyFont="1" applyBorder="1" applyAlignment="1">
      <alignment vertical="center"/>
    </xf>
    <xf numFmtId="174" fontId="9" fillId="0" borderId="1" xfId="0" applyNumberFormat="1" applyFont="1" applyBorder="1" applyAlignment="1">
      <alignment vertical="center"/>
    </xf>
    <xf numFmtId="3" fontId="7" fillId="0" borderId="1" xfId="1" applyNumberFormat="1" applyFont="1" applyBorder="1" applyAlignment="1">
      <alignment vertical="center"/>
    </xf>
    <xf numFmtId="3" fontId="9" fillId="0" borderId="1" xfId="1" applyNumberFormat="1" applyFont="1" applyBorder="1" applyAlignment="1">
      <alignment vertical="center"/>
    </xf>
    <xf numFmtId="174" fontId="7" fillId="0" borderId="0" xfId="0" applyNumberFormat="1" applyFont="1" applyAlignment="1">
      <alignment vertical="center"/>
    </xf>
    <xf numFmtId="0" fontId="13" fillId="0" borderId="0" xfId="0" applyFont="1" applyAlignment="1">
      <alignment vertical="center"/>
    </xf>
    <xf numFmtId="0" fontId="7" fillId="0" borderId="1" xfId="0" applyFont="1" applyBorder="1" applyAlignment="1">
      <alignment horizontal="centerContinuous" wrapText="1"/>
    </xf>
    <xf numFmtId="0" fontId="7" fillId="0" borderId="1" xfId="0" applyFont="1" applyBorder="1" applyAlignment="1">
      <alignment horizontal="centerContinuous" vertical="center" wrapText="1"/>
    </xf>
    <xf numFmtId="164" fontId="9" fillId="0" borderId="1" xfId="1" applyFont="1" applyBorder="1" applyAlignment="1">
      <alignment horizontal="center"/>
    </xf>
    <xf numFmtId="0" fontId="7" fillId="0" borderId="0" xfId="0" applyFont="1" applyFill="1" applyBorder="1" applyAlignment="1">
      <alignment horizontal="center" vertical="center" wrapText="1"/>
    </xf>
    <xf numFmtId="3" fontId="7" fillId="0" borderId="0" xfId="1" applyNumberFormat="1" applyFont="1" applyFill="1" applyBorder="1" applyAlignment="1">
      <alignment vertical="center"/>
    </xf>
    <xf numFmtId="3" fontId="9" fillId="0" borderId="0" xfId="1" applyNumberFormat="1" applyFont="1" applyFill="1" applyBorder="1" applyAlignment="1">
      <alignment vertical="center"/>
    </xf>
    <xf numFmtId="43" fontId="7" fillId="0" borderId="0" xfId="0" applyNumberFormat="1" applyFont="1"/>
    <xf numFmtId="177" fontId="7" fillId="0" borderId="0" xfId="0" applyNumberFormat="1" applyFont="1"/>
    <xf numFmtId="43" fontId="7" fillId="0" borderId="0" xfId="0" applyNumberFormat="1" applyFont="1" applyAlignment="1">
      <alignment vertical="center"/>
    </xf>
    <xf numFmtId="178" fontId="7" fillId="0" borderId="1" xfId="0" applyNumberFormat="1" applyFont="1" applyFill="1" applyBorder="1"/>
    <xf numFmtId="178" fontId="7" fillId="7" borderId="1" xfId="0" applyNumberFormat="1" applyFont="1" applyFill="1" applyBorder="1"/>
    <xf numFmtId="0" fontId="7" fillId="0" borderId="0" xfId="0" applyFont="1" applyFill="1" applyBorder="1" applyAlignment="1">
      <alignment vertical="center" wrapText="1"/>
    </xf>
    <xf numFmtId="0" fontId="14" fillId="0" borderId="0" xfId="0" applyFont="1" applyAlignment="1">
      <alignment vertical="center" wrapText="1"/>
    </xf>
    <xf numFmtId="3" fontId="9" fillId="8" borderId="1" xfId="0" applyNumberFormat="1" applyFont="1" applyFill="1" applyBorder="1" applyAlignment="1">
      <alignment horizontal="centerContinuous" vertical="center"/>
    </xf>
    <xf numFmtId="3" fontId="7" fillId="2" borderId="1" xfId="0" applyNumberFormat="1" applyFont="1" applyFill="1" applyBorder="1" applyAlignment="1">
      <alignment horizontal="center" vertical="center" wrapText="1"/>
    </xf>
    <xf numFmtId="3" fontId="7" fillId="8" borderId="1" xfId="0" applyNumberFormat="1" applyFont="1" applyFill="1" applyBorder="1" applyAlignment="1">
      <alignment horizontal="centerContinuous" vertical="center"/>
    </xf>
    <xf numFmtId="3" fontId="9" fillId="10" borderId="1" xfId="0" applyNumberFormat="1" applyFont="1" applyFill="1" applyBorder="1" applyAlignment="1">
      <alignment horizontal="centerContinuous" vertical="center"/>
    </xf>
    <xf numFmtId="9" fontId="7" fillId="0" borderId="1" xfId="8" applyFont="1" applyBorder="1" applyAlignment="1">
      <alignment vertical="center"/>
    </xf>
    <xf numFmtId="0" fontId="7" fillId="2" borderId="2" xfId="0" applyFont="1" applyFill="1" applyBorder="1" applyAlignment="1">
      <alignment horizontal="center" vertical="center" wrapText="1"/>
    </xf>
    <xf numFmtId="0" fontId="7" fillId="0" borderId="2" xfId="0" applyFont="1" applyBorder="1" applyAlignment="1">
      <alignment vertical="center"/>
    </xf>
    <xf numFmtId="0" fontId="9" fillId="0" borderId="2" xfId="0" applyFont="1" applyBorder="1" applyAlignment="1">
      <alignment vertical="center"/>
    </xf>
    <xf numFmtId="3" fontId="9" fillId="3" borderId="1" xfId="0" applyNumberFormat="1" applyFont="1" applyFill="1" applyBorder="1" applyAlignment="1">
      <alignment horizontal="centerContinuous" vertical="center"/>
    </xf>
    <xf numFmtId="3" fontId="9" fillId="10" borderId="1" xfId="0" applyNumberFormat="1" applyFont="1" applyFill="1" applyBorder="1" applyAlignment="1">
      <alignment horizontal="centerContinuous" vertical="center" wrapText="1"/>
    </xf>
    <xf numFmtId="3" fontId="9" fillId="12" borderId="13" xfId="0" applyNumberFormat="1" applyFont="1" applyFill="1" applyBorder="1" applyAlignment="1">
      <alignment horizontal="centerContinuous" vertical="center"/>
    </xf>
    <xf numFmtId="3" fontId="9" fillId="12" borderId="14" xfId="0" applyNumberFormat="1" applyFont="1" applyFill="1" applyBorder="1" applyAlignment="1">
      <alignment horizontal="centerContinuous" vertical="center"/>
    </xf>
    <xf numFmtId="3" fontId="9" fillId="12" borderId="15" xfId="0" applyNumberFormat="1" applyFont="1" applyFill="1" applyBorder="1" applyAlignment="1">
      <alignment horizontal="centerContinuous" vertical="center"/>
    </xf>
    <xf numFmtId="3" fontId="9" fillId="9" borderId="1" xfId="0" applyNumberFormat="1" applyFont="1" applyFill="1" applyBorder="1" applyAlignment="1">
      <alignment horizontal="centerContinuous" vertical="center"/>
    </xf>
    <xf numFmtId="3" fontId="9" fillId="11" borderId="1" xfId="0" applyNumberFormat="1" applyFont="1" applyFill="1" applyBorder="1" applyAlignment="1">
      <alignment horizontal="centerContinuous" vertical="center"/>
    </xf>
    <xf numFmtId="3" fontId="7" fillId="0" borderId="0" xfId="0" applyNumberFormat="1" applyFont="1" applyAlignment="1">
      <alignment vertical="center"/>
    </xf>
    <xf numFmtId="3" fontId="9" fillId="14" borderId="1" xfId="0" applyNumberFormat="1" applyFont="1" applyFill="1" applyBorder="1" applyAlignment="1">
      <alignment horizontal="centerContinuous" vertical="center" wrapText="1"/>
    </xf>
    <xf numFmtId="3" fontId="7" fillId="14" borderId="1" xfId="0" applyNumberFormat="1" applyFont="1" applyFill="1" applyBorder="1" applyAlignment="1">
      <alignment horizontal="centerContinuous" vertical="center"/>
    </xf>
    <xf numFmtId="0" fontId="13" fillId="0" borderId="0" xfId="0" applyFont="1" applyAlignment="1">
      <alignment vertical="center" wrapText="1"/>
    </xf>
    <xf numFmtId="0" fontId="7" fillId="10" borderId="1" xfId="0" applyFont="1" applyFill="1" applyBorder="1" applyAlignment="1">
      <alignment horizontal="centerContinuous" vertical="center"/>
    </xf>
    <xf numFmtId="3" fontId="7" fillId="0" borderId="1" xfId="1" applyNumberFormat="1" applyFont="1" applyFill="1" applyBorder="1" applyAlignment="1">
      <alignment vertical="center"/>
    </xf>
    <xf numFmtId="3" fontId="7" fillId="0" borderId="1" xfId="0" applyNumberFormat="1" applyFont="1" applyFill="1" applyBorder="1" applyAlignment="1">
      <alignment vertical="center"/>
    </xf>
    <xf numFmtId="3" fontId="7" fillId="0" borderId="11" xfId="0" applyNumberFormat="1" applyFont="1" applyFill="1" applyBorder="1" applyAlignment="1">
      <alignment vertical="center"/>
    </xf>
    <xf numFmtId="3" fontId="7" fillId="0" borderId="12" xfId="0" applyNumberFormat="1" applyFont="1" applyFill="1" applyBorder="1" applyAlignment="1">
      <alignment vertical="center"/>
    </xf>
    <xf numFmtId="3" fontId="7" fillId="0" borderId="0" xfId="0" applyNumberFormat="1" applyFont="1" applyBorder="1" applyAlignment="1">
      <alignment horizontal="centerContinuous" vertical="center" wrapText="1"/>
    </xf>
    <xf numFmtId="3" fontId="9" fillId="0" borderId="0" xfId="0" applyNumberFormat="1" applyFont="1" applyBorder="1" applyAlignment="1">
      <alignment horizontal="centerContinuous"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174" fontId="7" fillId="0" borderId="12" xfId="1" applyNumberFormat="1" applyFont="1" applyBorder="1" applyAlignment="1">
      <alignment vertical="center"/>
    </xf>
    <xf numFmtId="3" fontId="9" fillId="0" borderId="16" xfId="1" applyNumberFormat="1" applyFont="1" applyBorder="1" applyAlignment="1">
      <alignment vertical="center"/>
    </xf>
    <xf numFmtId="3" fontId="9" fillId="0" borderId="17" xfId="1" applyNumberFormat="1" applyFont="1" applyBorder="1" applyAlignment="1">
      <alignment vertical="center"/>
    </xf>
    <xf numFmtId="3" fontId="9" fillId="0" borderId="18" xfId="1" applyNumberFormat="1" applyFont="1" applyBorder="1" applyAlignment="1">
      <alignment vertical="center"/>
    </xf>
    <xf numFmtId="164" fontId="7" fillId="0" borderId="1" xfId="1" applyFont="1" applyFill="1" applyBorder="1" applyAlignment="1">
      <alignment vertical="center"/>
    </xf>
    <xf numFmtId="174" fontId="7" fillId="0" borderId="1" xfId="1" applyNumberFormat="1" applyFont="1" applyFill="1" applyBorder="1" applyAlignment="1">
      <alignment vertical="center"/>
    </xf>
    <xf numFmtId="174" fontId="7" fillId="0" borderId="2" xfId="1" applyNumberFormat="1" applyFont="1" applyFill="1" applyBorder="1" applyAlignment="1">
      <alignment vertical="center"/>
    </xf>
    <xf numFmtId="174" fontId="9" fillId="0" borderId="2" xfId="1" applyNumberFormat="1" applyFont="1" applyBorder="1" applyAlignment="1">
      <alignment vertical="center"/>
    </xf>
    <xf numFmtId="174" fontId="9" fillId="0" borderId="16" xfId="1" applyNumberFormat="1" applyFont="1" applyBorder="1" applyAlignment="1">
      <alignment vertical="center"/>
    </xf>
    <xf numFmtId="174" fontId="9" fillId="0" borderId="17" xfId="1" applyNumberFormat="1" applyFont="1" applyBorder="1" applyAlignment="1">
      <alignment vertical="center"/>
    </xf>
    <xf numFmtId="174" fontId="9" fillId="0" borderId="18" xfId="1" applyNumberFormat="1" applyFont="1" applyBorder="1" applyAlignment="1">
      <alignment vertical="center"/>
    </xf>
    <xf numFmtId="3" fontId="9" fillId="8" borderId="19" xfId="0" applyNumberFormat="1" applyFont="1" applyFill="1" applyBorder="1" applyAlignment="1">
      <alignment horizontal="centerContinuous" vertical="center"/>
    </xf>
    <xf numFmtId="3" fontId="9" fillId="8" borderId="20" xfId="0" applyNumberFormat="1" applyFont="1" applyFill="1" applyBorder="1" applyAlignment="1">
      <alignment horizontal="centerContinuous" vertical="center"/>
    </xf>
    <xf numFmtId="165" fontId="7" fillId="0" borderId="1" xfId="0" applyNumberFormat="1" applyFont="1" applyBorder="1" applyAlignment="1">
      <alignment vertical="center"/>
    </xf>
    <xf numFmtId="3" fontId="9" fillId="0" borderId="0" xfId="0" applyNumberFormat="1" applyFont="1" applyFill="1" applyBorder="1" applyAlignment="1">
      <alignment horizontal="centerContinuous" vertical="center" wrapText="1"/>
    </xf>
    <xf numFmtId="3" fontId="9" fillId="0" borderId="0" xfId="0" applyNumberFormat="1" applyFont="1" applyFill="1" applyBorder="1" applyAlignment="1">
      <alignment horizontal="centerContinuous" vertical="center"/>
    </xf>
    <xf numFmtId="3" fontId="9" fillId="0" borderId="0" xfId="8" applyNumberFormat="1" applyFont="1" applyFill="1" applyBorder="1" applyAlignment="1">
      <alignment horizontal="centerContinuous" vertical="center"/>
    </xf>
    <xf numFmtId="174" fontId="7" fillId="0" borderId="0" xfId="0" applyNumberFormat="1" applyFont="1" applyFill="1" applyBorder="1" applyAlignment="1">
      <alignment vertical="center"/>
    </xf>
    <xf numFmtId="174" fontId="9" fillId="0" borderId="0" xfId="1" applyNumberFormat="1" applyFont="1" applyFill="1" applyBorder="1" applyAlignment="1">
      <alignment vertical="center"/>
    </xf>
    <xf numFmtId="0" fontId="7" fillId="8" borderId="21" xfId="0" applyFont="1" applyFill="1" applyBorder="1" applyAlignment="1">
      <alignment horizontal="centerContinuous" vertical="center"/>
    </xf>
    <xf numFmtId="0" fontId="7" fillId="8" borderId="1" xfId="0" applyFont="1" applyFill="1" applyBorder="1" applyAlignment="1">
      <alignment vertical="center"/>
    </xf>
    <xf numFmtId="0" fontId="7" fillId="8" borderId="1" xfId="0" applyFont="1" applyFill="1" applyBorder="1"/>
    <xf numFmtId="0" fontId="7" fillId="8" borderId="1" xfId="0" applyFont="1" applyFill="1" applyBorder="1" applyAlignment="1">
      <alignment vertical="center" wrapText="1"/>
    </xf>
    <xf numFmtId="174" fontId="7" fillId="8" borderId="1" xfId="1" applyNumberFormat="1" applyFont="1" applyFill="1" applyBorder="1"/>
    <xf numFmtId="0" fontId="7" fillId="8" borderId="1" xfId="0" applyFont="1" applyFill="1" applyBorder="1" applyAlignment="1">
      <alignment horizontal="centerContinuous" vertical="center"/>
    </xf>
    <xf numFmtId="165" fontId="7" fillId="8" borderId="1" xfId="1" applyNumberFormat="1" applyFont="1" applyFill="1" applyBorder="1" applyAlignment="1">
      <alignment vertical="center"/>
    </xf>
    <xf numFmtId="174" fontId="7" fillId="0" borderId="11" xfId="1" applyNumberFormat="1" applyFont="1" applyFill="1" applyBorder="1" applyAlignment="1">
      <alignment vertical="center"/>
    </xf>
    <xf numFmtId="0" fontId="17" fillId="0" borderId="0" xfId="0" applyFont="1"/>
    <xf numFmtId="0" fontId="17" fillId="2" borderId="24" xfId="0" applyFont="1" applyFill="1" applyBorder="1" applyAlignment="1">
      <alignment horizont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7" fillId="15" borderId="1" xfId="0" applyFont="1" applyFill="1" applyBorder="1" applyAlignment="1">
      <alignment horizontal="center" vertical="center" wrapText="1"/>
    </xf>
    <xf numFmtId="2" fontId="7" fillId="0" borderId="1" xfId="0" applyNumberFormat="1" applyFont="1" applyBorder="1" applyAlignment="1">
      <alignment vertical="center"/>
    </xf>
    <xf numFmtId="173" fontId="7" fillId="0" borderId="0" xfId="0" applyNumberFormat="1" applyFont="1" applyFill="1"/>
    <xf numFmtId="165" fontId="7" fillId="0" borderId="0" xfId="0" applyNumberFormat="1" applyFont="1" applyFill="1"/>
    <xf numFmtId="3" fontId="9" fillId="16" borderId="1" xfId="0" applyNumberFormat="1" applyFont="1" applyFill="1" applyBorder="1" applyAlignment="1">
      <alignment horizontal="centerContinuous" vertical="center"/>
    </xf>
    <xf numFmtId="170" fontId="7" fillId="0" borderId="1" xfId="8" applyNumberFormat="1" applyFont="1" applyBorder="1" applyAlignment="1">
      <alignment vertical="center"/>
    </xf>
    <xf numFmtId="3" fontId="9" fillId="3" borderId="1" xfId="0" applyNumberFormat="1" applyFont="1" applyFill="1" applyBorder="1" applyAlignment="1">
      <alignment horizontal="centerContinuous" vertical="center" wrapText="1"/>
    </xf>
    <xf numFmtId="174" fontId="7" fillId="0" borderId="0" xfId="1" applyNumberFormat="1" applyFont="1" applyFill="1" applyBorder="1" applyAlignment="1">
      <alignment vertical="center"/>
    </xf>
    <xf numFmtId="174" fontId="9" fillId="0" borderId="0" xfId="0" applyNumberFormat="1" applyFont="1" applyFill="1" applyBorder="1" applyAlignment="1">
      <alignment vertical="center"/>
    </xf>
    <xf numFmtId="10" fontId="7" fillId="0" borderId="0" xfId="8" applyNumberFormat="1" applyFont="1" applyAlignment="1">
      <alignment vertical="center"/>
    </xf>
    <xf numFmtId="0" fontId="7" fillId="17" borderId="1" xfId="0" applyFont="1" applyFill="1" applyBorder="1" applyAlignment="1">
      <alignment vertical="center"/>
    </xf>
    <xf numFmtId="10" fontId="7" fillId="0" borderId="1" xfId="0" applyNumberFormat="1" applyFont="1" applyFill="1" applyBorder="1" applyAlignment="1">
      <alignment vertical="center" wrapText="1"/>
    </xf>
    <xf numFmtId="10" fontId="7" fillId="0" borderId="1" xfId="0" applyNumberFormat="1" applyFont="1" applyFill="1" applyBorder="1" applyAlignment="1">
      <alignment vertical="center"/>
    </xf>
    <xf numFmtId="10" fontId="7" fillId="17" borderId="1" xfId="0" applyNumberFormat="1" applyFont="1" applyFill="1" applyBorder="1" applyAlignment="1">
      <alignment vertical="center"/>
    </xf>
    <xf numFmtId="3" fontId="7" fillId="3" borderId="1" xfId="0" applyNumberFormat="1" applyFont="1" applyFill="1" applyBorder="1" applyAlignment="1">
      <alignment horizontal="centerContinuous" vertical="center" wrapText="1"/>
    </xf>
    <xf numFmtId="4" fontId="7" fillId="0" borderId="1" xfId="0" applyNumberFormat="1" applyFont="1" applyFill="1" applyBorder="1"/>
    <xf numFmtId="4" fontId="7" fillId="0" borderId="1" xfId="1" applyNumberFormat="1" applyFont="1" applyFill="1" applyBorder="1"/>
    <xf numFmtId="4" fontId="7" fillId="7" borderId="1" xfId="0" applyNumberFormat="1" applyFont="1" applyFill="1" applyBorder="1"/>
    <xf numFmtId="4" fontId="7" fillId="7" borderId="1" xfId="1" applyNumberFormat="1" applyFont="1" applyFill="1" applyBorder="1"/>
    <xf numFmtId="174" fontId="9" fillId="0" borderId="1" xfId="1" applyNumberFormat="1" applyFont="1" applyFill="1" applyBorder="1" applyAlignment="1">
      <alignment vertical="center"/>
    </xf>
    <xf numFmtId="174" fontId="9" fillId="0" borderId="2" xfId="1" applyNumberFormat="1" applyFont="1" applyFill="1" applyBorder="1" applyAlignment="1">
      <alignment vertical="center"/>
    </xf>
    <xf numFmtId="172" fontId="7" fillId="0" borderId="0" xfId="0" applyNumberFormat="1" applyFont="1" applyFill="1" applyBorder="1" applyAlignment="1">
      <alignment vertical="center"/>
    </xf>
    <xf numFmtId="10" fontId="7" fillId="6" borderId="1" xfId="0" applyNumberFormat="1" applyFont="1" applyFill="1" applyBorder="1" applyAlignment="1">
      <alignment vertical="center" wrapText="1"/>
    </xf>
    <xf numFmtId="179" fontId="7" fillId="0" borderId="0" xfId="8" applyNumberFormat="1" applyFont="1" applyFill="1" applyBorder="1"/>
    <xf numFmtId="174" fontId="7" fillId="6" borderId="1" xfId="1" applyNumberFormat="1" applyFont="1" applyFill="1" applyBorder="1" applyAlignment="1">
      <alignment vertical="center"/>
    </xf>
    <xf numFmtId="0" fontId="0" fillId="18" borderId="0" xfId="0" applyFill="1"/>
    <xf numFmtId="0" fontId="18" fillId="18" borderId="0" xfId="2" applyFont="1" applyFill="1"/>
    <xf numFmtId="0" fontId="0" fillId="2" borderId="1" xfId="0" applyFill="1" applyBorder="1"/>
    <xf numFmtId="0" fontId="0" fillId="4" borderId="1" xfId="0" applyFill="1" applyBorder="1"/>
    <xf numFmtId="0" fontId="0" fillId="4" borderId="1" xfId="0" applyFill="1" applyBorder="1" applyAlignment="1">
      <alignment wrapText="1"/>
    </xf>
    <xf numFmtId="0" fontId="0" fillId="4" borderId="1" xfId="0" applyFill="1" applyBorder="1" applyAlignment="1">
      <alignment vertical="top"/>
    </xf>
    <xf numFmtId="0" fontId="6" fillId="0" borderId="1" xfId="0" applyFont="1" applyFill="1" applyBorder="1" applyAlignment="1">
      <alignment horizontal="center" vertical="center" wrapText="1"/>
    </xf>
    <xf numFmtId="0" fontId="0" fillId="6" borderId="1" xfId="0" applyFill="1" applyBorder="1"/>
    <xf numFmtId="0" fontId="7" fillId="6" borderId="1" xfId="0" applyFont="1" applyFill="1" applyBorder="1"/>
    <xf numFmtId="166" fontId="7" fillId="6" borderId="1" xfId="0" quotePrefix="1" applyNumberFormat="1" applyFont="1" applyFill="1" applyBorder="1"/>
    <xf numFmtId="0" fontId="7" fillId="6" borderId="1" xfId="0" applyFont="1" applyFill="1" applyBorder="1" applyAlignment="1">
      <alignment horizontal="center" vertical="center" wrapText="1"/>
    </xf>
    <xf numFmtId="0" fontId="7" fillId="6" borderId="1" xfId="0" applyFont="1" applyFill="1" applyBorder="1" applyAlignment="1">
      <alignment vertical="center" wrapText="1"/>
    </xf>
    <xf numFmtId="0" fontId="7" fillId="6" borderId="1" xfId="0" applyFont="1" applyFill="1" applyBorder="1" applyAlignment="1">
      <alignment horizontal="center" vertical="center"/>
    </xf>
    <xf numFmtId="169" fontId="7" fillId="6" borderId="1" xfId="8" applyNumberFormat="1" applyFont="1" applyFill="1" applyBorder="1" applyAlignment="1">
      <alignment vertical="center"/>
    </xf>
    <xf numFmtId="0" fontId="0" fillId="5" borderId="13" xfId="0" applyFill="1" applyBorder="1" applyAlignment="1">
      <alignment horizontal="left" vertical="top" wrapText="1"/>
    </xf>
    <xf numFmtId="0" fontId="0" fillId="5" borderId="14" xfId="0" applyFill="1" applyBorder="1" applyAlignment="1">
      <alignment horizontal="left" vertical="top" wrapText="1"/>
    </xf>
    <xf numFmtId="0" fontId="0" fillId="5" borderId="15" xfId="0" applyFill="1" applyBorder="1" applyAlignment="1">
      <alignment horizontal="left" vertical="top" wrapText="1"/>
    </xf>
    <xf numFmtId="0" fontId="0" fillId="5" borderId="25" xfId="0" applyFill="1" applyBorder="1" applyAlignment="1">
      <alignment horizontal="left" vertical="top" wrapText="1"/>
    </xf>
    <xf numFmtId="0" fontId="0" fillId="5" borderId="0" xfId="0" applyFill="1" applyBorder="1" applyAlignment="1">
      <alignment horizontal="left" vertical="top" wrapText="1"/>
    </xf>
    <xf numFmtId="0" fontId="0" fillId="5" borderId="26" xfId="0" applyFill="1" applyBorder="1" applyAlignment="1">
      <alignment horizontal="left" vertical="top" wrapText="1"/>
    </xf>
    <xf numFmtId="0" fontId="0" fillId="5" borderId="27" xfId="0" applyFill="1" applyBorder="1" applyAlignment="1">
      <alignment horizontal="left" vertical="top" wrapText="1"/>
    </xf>
    <xf numFmtId="0" fontId="0" fillId="5" borderId="28" xfId="0" applyFill="1" applyBorder="1" applyAlignment="1">
      <alignment horizontal="left" vertical="top" wrapText="1"/>
    </xf>
    <xf numFmtId="0" fontId="0" fillId="5" borderId="29" xfId="0" applyFill="1" applyBorder="1" applyAlignment="1">
      <alignment horizontal="left" vertical="top" wrapText="1"/>
    </xf>
    <xf numFmtId="0" fontId="7" fillId="3" borderId="1" xfId="0" applyFont="1" applyFill="1" applyBorder="1" applyAlignment="1">
      <alignment horizontal="left" vertical="center" wrapText="1"/>
    </xf>
    <xf numFmtId="0" fontId="19" fillId="0" borderId="0" xfId="0" applyFont="1" applyAlignment="1">
      <alignment vertical="center"/>
    </xf>
    <xf numFmtId="3" fontId="20" fillId="8" borderId="8" xfId="0" applyNumberFormat="1" applyFont="1" applyFill="1" applyBorder="1" applyAlignment="1">
      <alignment horizontal="centerContinuous" vertical="center"/>
    </xf>
    <xf numFmtId="3" fontId="20" fillId="8" borderId="9" xfId="0" applyNumberFormat="1" applyFont="1" applyFill="1" applyBorder="1" applyAlignment="1">
      <alignment horizontal="centerContinuous" vertical="center"/>
    </xf>
    <xf numFmtId="3" fontId="12" fillId="8" borderId="14" xfId="0" applyNumberFormat="1" applyFont="1" applyFill="1" applyBorder="1" applyAlignment="1">
      <alignment horizontal="centerContinuous" vertical="center"/>
    </xf>
    <xf numFmtId="3" fontId="20" fillId="8" borderId="8" xfId="0" applyNumberFormat="1" applyFont="1" applyFill="1" applyBorder="1" applyAlignment="1">
      <alignment horizontal="centerContinuous" vertical="center" wrapText="1"/>
    </xf>
    <xf numFmtId="3" fontId="20" fillId="8" borderId="9" xfId="8" applyNumberFormat="1" applyFont="1" applyFill="1" applyBorder="1" applyAlignment="1">
      <alignment horizontal="centerContinuous" vertical="center"/>
    </xf>
    <xf numFmtId="3" fontId="20" fillId="8" borderId="10" xfId="0" applyNumberFormat="1" applyFont="1" applyFill="1" applyBorder="1" applyAlignment="1">
      <alignment horizontal="centerContinuous" vertical="center"/>
    </xf>
    <xf numFmtId="0" fontId="12" fillId="0" borderId="0" xfId="0" applyFont="1" applyAlignment="1">
      <alignment vertical="center" wrapText="1"/>
    </xf>
    <xf numFmtId="3" fontId="20" fillId="8" borderId="1" xfId="0" applyNumberFormat="1" applyFont="1" applyFill="1" applyBorder="1" applyAlignment="1">
      <alignment horizontal="centerContinuous" vertical="center"/>
    </xf>
    <xf numFmtId="3" fontId="20" fillId="8" borderId="12" xfId="0" applyNumberFormat="1" applyFont="1" applyFill="1" applyBorder="1" applyAlignment="1">
      <alignment horizontal="centerContinuous" vertical="center"/>
    </xf>
    <xf numFmtId="3" fontId="20" fillId="8" borderId="23" xfId="0" applyNumberFormat="1" applyFont="1" applyFill="1" applyBorder="1" applyAlignment="1">
      <alignment horizontal="centerContinuous" vertical="center"/>
    </xf>
    <xf numFmtId="3" fontId="20" fillId="8" borderId="3" xfId="0" applyNumberFormat="1" applyFont="1" applyFill="1" applyBorder="1" applyAlignment="1">
      <alignment horizontal="centerContinuous" vertical="center"/>
    </xf>
    <xf numFmtId="3" fontId="20" fillId="8" borderId="22" xfId="0" applyNumberFormat="1" applyFont="1" applyFill="1" applyBorder="1" applyAlignment="1">
      <alignment horizontal="centerContinuous" vertical="center"/>
    </xf>
    <xf numFmtId="0" fontId="12"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0" borderId="2" xfId="0" applyFont="1" applyBorder="1" applyAlignment="1">
      <alignment vertical="center"/>
    </xf>
    <xf numFmtId="174" fontId="12" fillId="0" borderId="1" xfId="1" applyNumberFormat="1" applyFont="1" applyBorder="1" applyAlignment="1">
      <alignment vertical="center"/>
    </xf>
    <xf numFmtId="43" fontId="12" fillId="0" borderId="1" xfId="1" applyNumberFormat="1" applyFont="1" applyBorder="1" applyAlignment="1">
      <alignment vertical="center"/>
    </xf>
    <xf numFmtId="165" fontId="12" fillId="0" borderId="12" xfId="1" applyNumberFormat="1" applyFont="1" applyBorder="1" applyAlignment="1">
      <alignment vertical="center"/>
    </xf>
    <xf numFmtId="174" fontId="12" fillId="0" borderId="11" xfId="0" applyNumberFormat="1" applyFont="1" applyBorder="1" applyAlignment="1">
      <alignment vertical="center"/>
    </xf>
    <xf numFmtId="174" fontId="12" fillId="0" borderId="1" xfId="0" applyNumberFormat="1" applyFont="1" applyBorder="1" applyAlignment="1">
      <alignment vertical="center"/>
    </xf>
    <xf numFmtId="174" fontId="12" fillId="0" borderId="12" xfId="0" applyNumberFormat="1" applyFont="1" applyBorder="1" applyAlignment="1">
      <alignment vertical="center"/>
    </xf>
    <xf numFmtId="0" fontId="20" fillId="0" borderId="2" xfId="0" applyFont="1" applyBorder="1" applyAlignment="1">
      <alignment vertical="center"/>
    </xf>
    <xf numFmtId="174" fontId="20" fillId="0" borderId="17" xfId="1" applyNumberFormat="1" applyFont="1" applyBorder="1" applyAlignment="1">
      <alignment vertical="center"/>
    </xf>
    <xf numFmtId="165" fontId="20" fillId="0" borderId="18" xfId="1" applyNumberFormat="1" applyFont="1" applyBorder="1" applyAlignment="1">
      <alignment vertical="center"/>
    </xf>
    <xf numFmtId="174" fontId="20" fillId="0" borderId="16" xfId="1" applyNumberFormat="1" applyFont="1" applyBorder="1" applyAlignment="1">
      <alignment vertical="center"/>
    </xf>
    <xf numFmtId="174" fontId="20" fillId="0" borderId="18" xfId="1" applyNumberFormat="1" applyFont="1" applyBorder="1" applyAlignment="1">
      <alignment vertical="center"/>
    </xf>
    <xf numFmtId="3" fontId="20" fillId="11" borderId="2" xfId="0" applyNumberFormat="1" applyFont="1" applyFill="1" applyBorder="1" applyAlignment="1">
      <alignment horizontal="centerContinuous" vertical="center" wrapText="1"/>
    </xf>
    <xf numFmtId="3" fontId="20" fillId="11" borderId="3" xfId="0" applyNumberFormat="1" applyFont="1" applyFill="1" applyBorder="1" applyAlignment="1">
      <alignment horizontal="centerContinuous" vertical="center"/>
    </xf>
    <xf numFmtId="3" fontId="20" fillId="13" borderId="2" xfId="0" applyNumberFormat="1" applyFont="1" applyFill="1" applyBorder="1" applyAlignment="1">
      <alignment horizontal="centerContinuous" vertical="center" wrapText="1"/>
    </xf>
    <xf numFmtId="3" fontId="20" fillId="13" borderId="3" xfId="0" applyNumberFormat="1" applyFont="1" applyFill="1" applyBorder="1" applyAlignment="1">
      <alignment horizontal="centerContinuous" vertical="center"/>
    </xf>
    <xf numFmtId="3" fontId="20" fillId="9" borderId="2" xfId="0" applyNumberFormat="1" applyFont="1" applyFill="1" applyBorder="1" applyAlignment="1">
      <alignment horizontal="centerContinuous" vertical="center" wrapText="1"/>
    </xf>
    <xf numFmtId="3" fontId="20" fillId="9" borderId="3" xfId="0" applyNumberFormat="1" applyFont="1" applyFill="1" applyBorder="1" applyAlignment="1">
      <alignment horizontal="centerContinuous" vertical="center"/>
    </xf>
    <xf numFmtId="164" fontId="12" fillId="0" borderId="1" xfId="1" applyFont="1" applyBorder="1" applyAlignment="1">
      <alignment vertical="center"/>
    </xf>
    <xf numFmtId="3" fontId="12" fillId="0" borderId="1" xfId="1" applyNumberFormat="1" applyFont="1" applyFill="1" applyBorder="1" applyAlignment="1">
      <alignment vertical="center"/>
    </xf>
    <xf numFmtId="1" fontId="12" fillId="0" borderId="1" xfId="1" applyNumberFormat="1" applyFont="1" applyFill="1" applyBorder="1" applyAlignment="1">
      <alignment vertical="center"/>
    </xf>
    <xf numFmtId="174" fontId="12" fillId="0" borderId="1" xfId="0" applyNumberFormat="1" applyFont="1" applyFill="1" applyBorder="1" applyAlignment="1">
      <alignment vertical="center"/>
    </xf>
    <xf numFmtId="174" fontId="12" fillId="0" borderId="1" xfId="1" applyNumberFormat="1" applyFont="1" applyFill="1" applyBorder="1" applyAlignment="1">
      <alignment vertical="center"/>
    </xf>
    <xf numFmtId="174" fontId="12" fillId="0" borderId="2" xfId="0" applyNumberFormat="1" applyFont="1" applyFill="1" applyBorder="1" applyAlignment="1">
      <alignment vertical="center"/>
    </xf>
    <xf numFmtId="174" fontId="20" fillId="0" borderId="1" xfId="0" applyNumberFormat="1" applyFont="1" applyBorder="1" applyAlignment="1">
      <alignment vertical="center"/>
    </xf>
    <xf numFmtId="3" fontId="20" fillId="0" borderId="1" xfId="1" applyNumberFormat="1" applyFont="1" applyBorder="1" applyAlignment="1">
      <alignment vertical="center"/>
    </xf>
    <xf numFmtId="174" fontId="20" fillId="0" borderId="1" xfId="1" applyNumberFormat="1" applyFont="1" applyBorder="1" applyAlignment="1">
      <alignment vertical="center"/>
    </xf>
    <xf numFmtId="3" fontId="20" fillId="0" borderId="2" xfId="1" applyNumberFormat="1" applyFont="1" applyBorder="1" applyAlignment="1">
      <alignment vertical="center"/>
    </xf>
    <xf numFmtId="3" fontId="12" fillId="2" borderId="1" xfId="0" applyNumberFormat="1" applyFont="1" applyFill="1" applyBorder="1" applyAlignment="1">
      <alignment horizontal="center" vertical="center" wrapText="1"/>
    </xf>
    <xf numFmtId="0" fontId="7" fillId="6" borderId="0" xfId="0" applyFont="1" applyFill="1"/>
  </cellXfs>
  <cellStyles count="14">
    <cellStyle name="Comma" xfId="1" builtinId="3"/>
    <cellStyle name="Comma 2" xfId="9"/>
    <cellStyle name="Normal" xfId="0" builtinId="0"/>
    <cellStyle name="Normal 12" xfId="7"/>
    <cellStyle name="Normal 2" xfId="2"/>
    <cellStyle name="Normal 2 2" xfId="4"/>
    <cellStyle name="Normal 2 3" xfId="10"/>
    <cellStyle name="Normal 2 4" xfId="11"/>
    <cellStyle name="Normal 2 4 2" xfId="12"/>
    <cellStyle name="Normal 20" xfId="3"/>
    <cellStyle name="Normal 30" xfId="13"/>
    <cellStyle name="Normal 7 5" xfId="5"/>
    <cellStyle name="Normal 7 7" xfId="6"/>
    <cellStyle name="Percent" xfId="8" builtinId="5"/>
  </cellStyles>
  <dxfs count="13">
    <dxf>
      <font>
        <color rgb="FF006100"/>
      </font>
      <fill>
        <patternFill>
          <bgColor rgb="FFC6EFCE"/>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ill>
        <patternFill>
          <bgColor theme="0" tint="-0.14996795556505021"/>
        </patternFill>
      </fill>
    </dxf>
    <dxf>
      <fill>
        <patternFill>
          <bgColor theme="0" tint="-0.14996795556505021"/>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s>
  <tableStyles count="0" defaultTableStyle="TableStyleMedium2" defaultPivotStyle="PivotStyleLight16"/>
  <colors>
    <mruColors>
      <color rgb="FFCC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OFWSHARE/Cost%20assessment/PR19/Update%20PR19%20models%20with%202019-20%20data/Base%20adjustment%20model%20-%20with%20201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M_WWW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M_WWW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M_WWW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 val="List of enhancement lines"/>
      <sheetName val="Table_5_3_&amp;_5_4"/>
      <sheetName val="Table_5_8"/>
      <sheetName val="Change_Log"/>
      <sheetName val="Picklist_Ranges"/>
      <sheetName val="Headcount"/>
      <sheetName val="HC_Reporting_Categories"/>
      <sheetName val="Report"/>
      <sheetName val="Drop Down Options"/>
      <sheetName val="Instructions"/>
      <sheetName val="Lookups"/>
      <sheetName val="ATCCList"/>
      <sheetName val="CCG&amp;CSU CCList"/>
      <sheetName val="Key"/>
      <sheetName val="Fin Perf Ranking"/>
      <sheetName val="lookup"/>
      <sheetName val="LIST"/>
      <sheetName val="Summary"/>
      <sheetName val="APPENDIX N(ii)"/>
      <sheetName val="Theme mapping"/>
      <sheetName val="Sheet1"/>
      <sheetName val="themes"/>
      <sheetName val="PIVOT"/>
      <sheetName val="Month 2 data"/>
      <sheetName val="Month 3 Data"/>
      <sheetName val="Sheet4"/>
      <sheetName val="Sheet2"/>
      <sheetName val="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log"/>
      <sheetName val="CMA cover"/>
      <sheetName val="Cover"/>
      <sheetName val="Controls"/>
      <sheetName val="Growth adj &gt;&gt;"/>
      <sheetName val="New conn 19-20"/>
      <sheetName val="F_inputs"/>
      <sheetName val="Inputs"/>
      <sheetName val="Data"/>
      <sheetName val="Forecast properties"/>
      <sheetName val="Growth adj"/>
      <sheetName val="Modelling adj &gt;&gt;"/>
      <sheetName val="Analysis"/>
      <sheetName val="Modelling adj"/>
      <sheetName val="Out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C4">
            <v>0</v>
          </cell>
          <cell r="F4">
            <v>0</v>
          </cell>
          <cell r="G4">
            <v>18.74633547321487</v>
          </cell>
        </row>
        <row r="5">
          <cell r="F5">
            <v>0</v>
          </cell>
          <cell r="G5">
            <v>2.3138721718470132E-2</v>
          </cell>
        </row>
        <row r="6">
          <cell r="F6">
            <v>0</v>
          </cell>
          <cell r="G6">
            <v>-27.432982442008552</v>
          </cell>
        </row>
        <row r="7">
          <cell r="F7">
            <v>0</v>
          </cell>
          <cell r="G7">
            <v>-40.653660362770424</v>
          </cell>
        </row>
        <row r="8">
          <cell r="F8">
            <v>0</v>
          </cell>
          <cell r="G8">
            <v>2.4753127639345154</v>
          </cell>
        </row>
        <row r="9">
          <cell r="F9">
            <v>0</v>
          </cell>
          <cell r="G9">
            <v>11.40025562795655</v>
          </cell>
        </row>
        <row r="10">
          <cell r="F10">
            <v>0</v>
          </cell>
          <cell r="G10">
            <v>12.915231116536333</v>
          </cell>
        </row>
        <row r="11">
          <cell r="F11">
            <v>0</v>
          </cell>
          <cell r="G11">
            <v>-8.3782473601784186</v>
          </cell>
        </row>
        <row r="12">
          <cell r="F12">
            <v>0</v>
          </cell>
          <cell r="G12">
            <v>-14.63736527402823</v>
          </cell>
        </row>
        <row r="13">
          <cell r="F13">
            <v>0</v>
          </cell>
          <cell r="G13">
            <v>4.6531655022788545</v>
          </cell>
        </row>
        <row r="14">
          <cell r="F14">
            <v>0</v>
          </cell>
          <cell r="G14">
            <v>-30.402577901761621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 val="Event 12 with ERO changes"/>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s&gt;&gt;"/>
      <sheetName val="Controls"/>
      <sheetName val="Model coeffs"/>
      <sheetName val="Inputs"/>
      <sheetName val="Actual costs"/>
      <sheetName val="Drivers"/>
      <sheetName val="Outputs&gt;&gt;"/>
      <sheetName val="Modelled costs"/>
      <sheetName val="Efficiency"/>
      <sheetName val="Interface"/>
    </sheetNames>
    <sheetDataSet>
      <sheetData sheetId="0" refreshError="1"/>
      <sheetData sheetId="1" refreshError="1"/>
      <sheetData sheetId="2" refreshError="1"/>
      <sheetData sheetId="3">
        <row r="3">
          <cell r="D3" t="str">
            <v>re1</v>
          </cell>
          <cell r="E3" t="str">
            <v>re2</v>
          </cell>
          <cell r="F3" t="str">
            <v>re3</v>
          </cell>
          <cell r="G3" t="str">
            <v>re4</v>
          </cell>
          <cell r="H3" t="str">
            <v>re5</v>
          </cell>
          <cell r="I3" t="str">
            <v>re6</v>
          </cell>
          <cell r="J3" t="str">
            <v>re7</v>
          </cell>
          <cell r="K3" t="str">
            <v>re8</v>
          </cell>
        </row>
        <row r="4">
          <cell r="B4" t="str">
            <v>Variable code</v>
          </cell>
          <cell r="C4" t="str">
            <v>Full variable name</v>
          </cell>
          <cell r="D4" t="str">
            <v>SWC1</v>
          </cell>
          <cell r="E4" t="str">
            <v>SWC2</v>
          </cell>
          <cell r="F4" t="str">
            <v>SWT1</v>
          </cell>
          <cell r="G4" t="str">
            <v>SWT2</v>
          </cell>
          <cell r="H4" t="str">
            <v>BR1</v>
          </cell>
          <cell r="I4" t="str">
            <v>BR2</v>
          </cell>
          <cell r="J4" t="str">
            <v>BRP1</v>
          </cell>
          <cell r="K4" t="str">
            <v>BRP2</v>
          </cell>
        </row>
        <row r="5">
          <cell r="B5" t="str">
            <v>lnsewerlength</v>
          </cell>
          <cell r="C5" t="str">
            <v>Sewer length</v>
          </cell>
          <cell r="D5">
            <v>0.83868290000000001</v>
          </cell>
          <cell r="E5">
            <v>0.82989179999999996</v>
          </cell>
          <cell r="F5" t="str">
            <v/>
          </cell>
          <cell r="G5" t="str">
            <v/>
          </cell>
          <cell r="H5" t="str">
            <v/>
          </cell>
          <cell r="I5" t="str">
            <v/>
          </cell>
          <cell r="J5" t="str">
            <v/>
          </cell>
          <cell r="K5" t="str">
            <v/>
          </cell>
        </row>
        <row r="6">
          <cell r="B6" t="str">
            <v>lnpumpingcapperlength</v>
          </cell>
          <cell r="C6" t="str">
            <v>Pumping capacity/sewer length</v>
          </cell>
          <cell r="D6">
            <v>0.29101690000000002</v>
          </cell>
          <cell r="E6">
            <v>0.50086160000000002</v>
          </cell>
          <cell r="F6" t="str">
            <v/>
          </cell>
          <cell r="G6" t="str">
            <v/>
          </cell>
          <cell r="H6" t="str">
            <v/>
          </cell>
          <cell r="I6" t="str">
            <v/>
          </cell>
          <cell r="J6" t="str">
            <v/>
          </cell>
          <cell r="K6" t="str">
            <v/>
          </cell>
        </row>
        <row r="7">
          <cell r="B7" t="str">
            <v>lndensity</v>
          </cell>
          <cell r="C7" t="str">
            <v>Nr properties/sewer length</v>
          </cell>
          <cell r="D7">
            <v>0.97578569999999998</v>
          </cell>
          <cell r="E7" t="str">
            <v/>
          </cell>
          <cell r="F7" t="str">
            <v/>
          </cell>
          <cell r="G7" t="str">
            <v/>
          </cell>
          <cell r="H7" t="str">
            <v/>
          </cell>
          <cell r="I7" t="str">
            <v/>
          </cell>
          <cell r="J7" t="str">
            <v/>
          </cell>
          <cell r="K7" t="str">
            <v/>
          </cell>
        </row>
        <row r="8">
          <cell r="B8" t="str">
            <v>lnwedensitywastewater</v>
          </cell>
          <cell r="C8" t="str">
            <v>Weighted average density</v>
          </cell>
          <cell r="D8" t="str">
            <v/>
          </cell>
          <cell r="E8">
            <v>-2.6827939999999999</v>
          </cell>
          <cell r="F8" t="str">
            <v/>
          </cell>
          <cell r="G8" t="str">
            <v/>
          </cell>
          <cell r="H8">
            <v>-0.34811019999999998</v>
          </cell>
          <cell r="I8" t="str">
            <v/>
          </cell>
          <cell r="J8" t="str">
            <v/>
          </cell>
          <cell r="K8" t="str">
            <v/>
          </cell>
        </row>
        <row r="9">
          <cell r="B9" t="str">
            <v>lnwedensitywastewater2</v>
          </cell>
          <cell r="C9" t="str">
            <v>Weighted average density squared</v>
          </cell>
          <cell r="D9" t="str">
            <v/>
          </cell>
          <cell r="E9">
            <v>0.19361700000000001</v>
          </cell>
          <cell r="F9" t="str">
            <v/>
          </cell>
          <cell r="G9" t="str">
            <v/>
          </cell>
          <cell r="H9" t="str">
            <v/>
          </cell>
          <cell r="I9" t="str">
            <v/>
          </cell>
          <cell r="J9" t="str">
            <v/>
          </cell>
          <cell r="K9" t="str">
            <v/>
          </cell>
        </row>
        <row r="10">
          <cell r="B10" t="str">
            <v>lnload</v>
          </cell>
          <cell r="C10" t="str">
            <v>Load</v>
          </cell>
          <cell r="D10" t="str">
            <v/>
          </cell>
          <cell r="E10" t="str">
            <v/>
          </cell>
          <cell r="F10">
            <v>0.77918220000000005</v>
          </cell>
          <cell r="G10">
            <v>0.78116209999999997</v>
          </cell>
          <cell r="H10" t="str">
            <v/>
          </cell>
          <cell r="I10" t="str">
            <v/>
          </cell>
          <cell r="J10">
            <v>0.76831380000000005</v>
          </cell>
          <cell r="K10">
            <v>0.78184370000000003</v>
          </cell>
        </row>
        <row r="11">
          <cell r="B11" t="str">
            <v>pctbands13</v>
          </cell>
          <cell r="C11" t="str">
            <v>% load treated in bands 1-3</v>
          </cell>
          <cell r="D11" t="str">
            <v/>
          </cell>
          <cell r="E11" t="str">
            <v/>
          </cell>
          <cell r="F11">
            <v>4.1532800000000002E-2</v>
          </cell>
          <cell r="G11" t="str">
            <v/>
          </cell>
          <cell r="H11">
            <v>5.3903399999999997E-2</v>
          </cell>
          <cell r="I11" t="str">
            <v/>
          </cell>
          <cell r="J11">
            <v>3.4313900000000001E-2</v>
          </cell>
          <cell r="K11" t="str">
            <v/>
          </cell>
        </row>
        <row r="12">
          <cell r="B12" t="str">
            <v>pctnh3below3mg</v>
          </cell>
          <cell r="C12" t="str">
            <v>% load with ammonia&lt;3mg/l</v>
          </cell>
          <cell r="D12" t="str">
            <v/>
          </cell>
          <cell r="E12" t="str">
            <v/>
          </cell>
          <cell r="F12">
            <v>3.5541000000000001E-3</v>
          </cell>
          <cell r="G12">
            <v>3.8406E-3</v>
          </cell>
          <cell r="H12" t="str">
            <v/>
          </cell>
          <cell r="I12" t="str">
            <v/>
          </cell>
          <cell r="J12">
            <v>4.1952999999999999E-3</v>
          </cell>
          <cell r="K12">
            <v>4.4898999999999998E-3</v>
          </cell>
        </row>
        <row r="13">
          <cell r="B13" t="str">
            <v>pctbands6</v>
          </cell>
          <cell r="C13" t="str">
            <v>% load treated in band 6</v>
          </cell>
          <cell r="D13" t="str">
            <v/>
          </cell>
          <cell r="E13" t="str">
            <v/>
          </cell>
          <cell r="F13" t="str">
            <v/>
          </cell>
          <cell r="G13">
            <v>-1.23444E-2</v>
          </cell>
          <cell r="H13" t="str">
            <v/>
          </cell>
          <cell r="I13" t="str">
            <v/>
          </cell>
          <cell r="J13" t="str">
            <v/>
          </cell>
          <cell r="K13">
            <v>-1.1506199999999999E-2</v>
          </cell>
        </row>
        <row r="14">
          <cell r="B14" t="str">
            <v>lnsludgeprod</v>
          </cell>
          <cell r="C14" t="str">
            <v>Sludge produced</v>
          </cell>
          <cell r="D14" t="str">
            <v/>
          </cell>
          <cell r="E14" t="str">
            <v/>
          </cell>
          <cell r="F14" t="str">
            <v/>
          </cell>
          <cell r="G14" t="str">
            <v/>
          </cell>
          <cell r="H14">
            <v>1.293981</v>
          </cell>
          <cell r="I14">
            <v>1.31263</v>
          </cell>
          <cell r="J14" t="str">
            <v/>
          </cell>
          <cell r="K14" t="str">
            <v/>
          </cell>
        </row>
        <row r="15">
          <cell r="B15" t="str">
            <v>lnswtwperpro</v>
          </cell>
          <cell r="C15" t="str">
            <v>Nr STW/nr properties</v>
          </cell>
          <cell r="D15" t="str">
            <v/>
          </cell>
          <cell r="E15" t="str">
            <v/>
          </cell>
          <cell r="F15" t="str">
            <v/>
          </cell>
          <cell r="G15" t="str">
            <v/>
          </cell>
          <cell r="H15" t="str">
            <v/>
          </cell>
          <cell r="I15">
            <v>0.44668780000000002</v>
          </cell>
          <cell r="J15" t="str">
            <v/>
          </cell>
          <cell r="K15" t="str">
            <v/>
          </cell>
        </row>
        <row r="16">
          <cell r="B16" t="str">
            <v>_cons</v>
          </cell>
          <cell r="C16" t="str">
            <v>Constant</v>
          </cell>
          <cell r="D16">
            <v>-8.0302620000000005</v>
          </cell>
          <cell r="E16">
            <v>4.8452809999999999</v>
          </cell>
          <cell r="F16">
            <v>-5.2112189999999998</v>
          </cell>
          <cell r="G16">
            <v>-4.1175540000000002</v>
          </cell>
          <cell r="H16">
            <v>-8.1441399999999997E-2</v>
          </cell>
          <cell r="I16">
            <v>1.181832</v>
          </cell>
          <cell r="J16">
            <v>-4.7657499999999997</v>
          </cell>
          <cell r="K16">
            <v>-3.9122479999999999</v>
          </cell>
        </row>
      </sheetData>
      <sheetData sheetId="4" refreshError="1"/>
      <sheetData sheetId="5" refreshError="1"/>
      <sheetData sheetId="6" refreshError="1"/>
      <sheetData sheetId="7" refreshError="1"/>
      <sheetData sheetId="8" refreshError="1"/>
      <sheetData sheetId="9">
        <row r="19">
          <cell r="K19">
            <v>0.5</v>
          </cell>
          <cell r="L19">
            <v>0.5</v>
          </cell>
          <cell r="M19">
            <v>0.5</v>
          </cell>
          <cell r="N19">
            <v>0.5</v>
          </cell>
          <cell r="O19">
            <v>0.5</v>
          </cell>
          <cell r="P19">
            <v>0.5</v>
          </cell>
          <cell r="Q19">
            <v>0.5</v>
          </cell>
          <cell r="R19">
            <v>0.5</v>
          </cell>
          <cell r="X19">
            <v>0.5</v>
          </cell>
          <cell r="Y19">
            <v>0.5</v>
          </cell>
        </row>
      </sheetData>
      <sheetData sheetId="10">
        <row r="5">
          <cell r="B5">
            <v>0.97802770836601216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tata dataset - before override"/>
      <sheetName val="Override tab explanation"/>
      <sheetName val="Stata dataset - override"/>
      <sheetName val="Stata dataset - wastewater"/>
      <sheetName val="Interface_nominal"/>
      <sheetName val="Unit conversion"/>
      <sheetName val="Interface_real"/>
      <sheetName val="F_Out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codecombine</v>
          </cell>
          <cell r="B1" t="str">
            <v>companycode</v>
          </cell>
          <cell r="C1" t="str">
            <v>financialyear</v>
          </cell>
          <cell r="D1" t="str">
            <v>mergingcode</v>
          </cell>
          <cell r="E1" t="str">
            <v>merging code combine</v>
          </cell>
          <cell r="F1" t="str">
            <v>C_CD0014W_PR19CA001</v>
          </cell>
          <cell r="G1" t="str">
            <v>C_WWS1001SC_PR19CA005</v>
          </cell>
          <cell r="H1" t="str">
            <v>C_WWS1002SC_PR19CA005</v>
          </cell>
          <cell r="I1" t="str">
            <v>C_WWS1003SC_PR19CA005</v>
          </cell>
          <cell r="J1" t="str">
            <v>C_WWS1004SC_PR19CA005</v>
          </cell>
          <cell r="K1" t="str">
            <v>C_WWS1005SC_PR19CA005</v>
          </cell>
          <cell r="L1" t="str">
            <v>C_WWS1006SC_PR19CA005</v>
          </cell>
          <cell r="M1" t="str">
            <v>C_WWS1007SC_PR19CA005</v>
          </cell>
          <cell r="N1" t="str">
            <v>C_WWS1008SC_PR19CA005</v>
          </cell>
          <cell r="O1" t="str">
            <v>C_WWS1009SC_PR19CA005</v>
          </cell>
          <cell r="P1" t="str">
            <v>C_WWS1010SC_PR19CA005</v>
          </cell>
          <cell r="Q1" t="str">
            <v>C_WWS1011SC_PR19CA005</v>
          </cell>
          <cell r="R1" t="str">
            <v>C_WWS1012SC_PR19CA005</v>
          </cell>
          <cell r="S1" t="str">
            <v>C_WWS1013SC_PR19CA005</v>
          </cell>
          <cell r="T1" t="str">
            <v>C_WWS1014SC_PR19CA005</v>
          </cell>
          <cell r="U1" t="str">
            <v>C_WWS1015SC_PR19CA005</v>
          </cell>
          <cell r="V1" t="str">
            <v>C_WWS1016SC_PR19CA005</v>
          </cell>
          <cell r="W1" t="str">
            <v>C_WWS1017SC_PR19CA005</v>
          </cell>
          <cell r="X1" t="str">
            <v>C_WWS1018SC_PR19CA005</v>
          </cell>
          <cell r="Y1" t="str">
            <v>C_WWS1019SC_PR19CA005</v>
          </cell>
          <cell r="Z1" t="str">
            <v>C_WWS1020SC_PR19CA005</v>
          </cell>
          <cell r="AA1" t="str">
            <v>C_WWS1025SC_PR19CA005</v>
          </cell>
          <cell r="AB1" t="str">
            <v>C_WWS1026SC_PR19CA005</v>
          </cell>
          <cell r="AC1" t="str">
            <v>C_WWS1027SC_PR19CA005</v>
          </cell>
          <cell r="AD1" t="str">
            <v>C_WWS1021SC_PR19CA005</v>
          </cell>
          <cell r="AE1" t="str">
            <v>C_WWS1022SC_PR19CA005</v>
          </cell>
          <cell r="AF1" t="str">
            <v>C_WWS1023SC_PR19CA005</v>
          </cell>
          <cell r="AG1" t="str">
            <v>C_WWS1024SC_PR19CA005</v>
          </cell>
          <cell r="AH1" t="str">
            <v>C_S3040TCASC_PR19CA005</v>
          </cell>
          <cell r="AI1" t="str">
            <v>C_WWS1001ST_PR19CA005</v>
          </cell>
          <cell r="AJ1" t="str">
            <v>C_WWS1002ST_PR19CA005</v>
          </cell>
          <cell r="AK1" t="str">
            <v>C_WWS1003ST_PR19CA005</v>
          </cell>
          <cell r="AL1" t="str">
            <v>C_WWS1004ST_PR19CA005</v>
          </cell>
          <cell r="AM1" t="str">
            <v>C_WWS1005ST_PR19CA005</v>
          </cell>
          <cell r="AN1" t="str">
            <v>C_WWS1006ST_PR19CA005</v>
          </cell>
          <cell r="AO1" t="str">
            <v>C_WWS1007ST_PR19CA005</v>
          </cell>
          <cell r="AP1" t="str">
            <v>C_WWS1008ST_PR19CA005</v>
          </cell>
          <cell r="AQ1" t="str">
            <v>C_WWS1009ST_PR19CA005</v>
          </cell>
          <cell r="AR1" t="str">
            <v>C_WWS1010ST_PR19CA005</v>
          </cell>
          <cell r="AS1" t="str">
            <v>C_WWS1011ST_PR19CA005</v>
          </cell>
          <cell r="AT1" t="str">
            <v>C_WWS1012ST_PR19CA005</v>
          </cell>
          <cell r="AU1" t="str">
            <v>C_WWS1013ST_PR19CA005</v>
          </cell>
          <cell r="AV1" t="str">
            <v>C_WWS1014ST_PR19CA005</v>
          </cell>
          <cell r="AW1" t="str">
            <v>C_WWS1015ST_PR19CA005</v>
          </cell>
          <cell r="AX1" t="str">
            <v>C_WWS1016ST_PR19CA005</v>
          </cell>
          <cell r="AY1" t="str">
            <v>C_WWS1017ST_PR19CA005</v>
          </cell>
          <cell r="AZ1" t="str">
            <v>C_WWS1018ST_PR19CA005</v>
          </cell>
          <cell r="BA1" t="str">
            <v>C_WWS1019ST_PR19CA005</v>
          </cell>
          <cell r="BB1" t="str">
            <v>C_WWS1020ST_PR19CA005</v>
          </cell>
          <cell r="BC1" t="str">
            <v>C_WWS1025ST_PR19CA005</v>
          </cell>
          <cell r="BD1" t="str">
            <v>C_WWS1026ST_PR19CA005</v>
          </cell>
          <cell r="BE1" t="str">
            <v>C_WWS1027ST_PR19CA005</v>
          </cell>
          <cell r="BF1" t="str">
            <v>C_WWS1021ST_PR19CA005</v>
          </cell>
          <cell r="BG1" t="str">
            <v>C_WWS1022ST_PR19CA005</v>
          </cell>
          <cell r="BH1" t="str">
            <v>C_WWS1023ST_PR19CA005</v>
          </cell>
          <cell r="BI1" t="str">
            <v>C_WWS1024ST_PR19CA005</v>
          </cell>
          <cell r="BJ1" t="str">
            <v>C_S3040TCAST_PR19CA005</v>
          </cell>
          <cell r="BK1" t="str">
            <v>C_WWS1001STP_PR19CA005</v>
          </cell>
          <cell r="BL1" t="str">
            <v>C_WWS1002STP_PR19CA005</v>
          </cell>
          <cell r="BM1" t="str">
            <v>C_WWS1003STP_PR19CA005</v>
          </cell>
          <cell r="BN1" t="str">
            <v>C_WWS1004STP_PR19CA005</v>
          </cell>
          <cell r="BO1" t="str">
            <v>C_WWS1005STP_PR19CA005</v>
          </cell>
          <cell r="BP1" t="str">
            <v>C_WWS1006STP_PR19CA005</v>
          </cell>
          <cell r="BQ1" t="str">
            <v>C_WWS1007STP_PR19CA005</v>
          </cell>
          <cell r="BR1" t="str">
            <v>C_WWS1008STP_PR19CA005</v>
          </cell>
          <cell r="BS1" t="str">
            <v>C_WWS1009STP_PR19CA005</v>
          </cell>
          <cell r="BT1" t="str">
            <v>C_WWS1010STP_PR19CA005</v>
          </cell>
          <cell r="BU1" t="str">
            <v>C_WWS1011STP_PR19CA005</v>
          </cell>
          <cell r="BV1" t="str">
            <v>C_WWS1012STP_PR19CA005</v>
          </cell>
          <cell r="BW1" t="str">
            <v>C_WWS1013STP_PR19CA005</v>
          </cell>
          <cell r="BX1" t="str">
            <v>C_WWS1014STP_PR19CA005</v>
          </cell>
          <cell r="BY1" t="str">
            <v>C_WWS1015STP_PR19CA005</v>
          </cell>
          <cell r="BZ1" t="str">
            <v>C_WWS1016STP_PR19CA005</v>
          </cell>
          <cell r="CA1" t="str">
            <v>C_WWS1017STP_PR19CA005</v>
          </cell>
          <cell r="CB1" t="str">
            <v>C_WWS1018STP_PR19CA005</v>
          </cell>
          <cell r="CC1" t="str">
            <v>C_WWS1019STP_PR19CA005</v>
          </cell>
          <cell r="CD1" t="str">
            <v>C_WWS1020STP_PR19CA005</v>
          </cell>
          <cell r="CE1" t="str">
            <v>C_WWS1025STP_PR19CA005</v>
          </cell>
          <cell r="CF1" t="str">
            <v>C_WWS1026STP_PR19CA005</v>
          </cell>
          <cell r="CG1" t="str">
            <v>C_WWS1027STP_PR19CA005</v>
          </cell>
          <cell r="CH1" t="str">
            <v>C_WWS1021STP_PR19CA005</v>
          </cell>
          <cell r="CI1" t="str">
            <v>C_WWS1022STP_PR19CA005</v>
          </cell>
          <cell r="CJ1" t="str">
            <v>C_WWS1023STP_PR19CA005</v>
          </cell>
          <cell r="CK1" t="str">
            <v>C_WWS1024STP_PR19CA005</v>
          </cell>
          <cell r="CL1" t="str">
            <v>C_S3040TCASTP_PR19CA005</v>
          </cell>
          <cell r="CM1" t="str">
            <v>C_WWS1001SDT_PR19CA005</v>
          </cell>
          <cell r="CN1" t="str">
            <v>C_WWS1002SDT_PR19CA005</v>
          </cell>
          <cell r="CO1" t="str">
            <v>C_WWS1003SDT_PR19CA005</v>
          </cell>
          <cell r="CP1" t="str">
            <v>C_WWS1004SDT_PR19CA005</v>
          </cell>
          <cell r="CQ1" t="str">
            <v>C_WWS1005SDT_PR19CA005</v>
          </cell>
          <cell r="CR1" t="str">
            <v>C_WWS1006SDT_PR19CA005</v>
          </cell>
          <cell r="CS1" t="str">
            <v>C_WWS1007SDT_PR19CA005</v>
          </cell>
          <cell r="CT1" t="str">
            <v>C_WWS1008SDT_PR19CA005</v>
          </cell>
          <cell r="CU1" t="str">
            <v>C_WWS1009SDT_PR19CA005</v>
          </cell>
          <cell r="CV1" t="str">
            <v>C_WWS1010SDT_PR19CA005</v>
          </cell>
          <cell r="CW1" t="str">
            <v>C_WWS1011SDT_PR19CA005</v>
          </cell>
          <cell r="CX1" t="str">
            <v>C_WWS1012SDT_PR19CA005</v>
          </cell>
          <cell r="CY1" t="str">
            <v>C_WWS1013SDT_PR19CA005</v>
          </cell>
          <cell r="CZ1" t="str">
            <v>C_WWS1014SDT_PR19CA005</v>
          </cell>
          <cell r="DA1" t="str">
            <v>C_WWS1015SDT_PR19CA005</v>
          </cell>
          <cell r="DB1" t="str">
            <v>C_WWS1016SDT_PR19CA005</v>
          </cell>
          <cell r="DC1" t="str">
            <v>C_WWS1017SDT_PR19CA005</v>
          </cell>
          <cell r="DD1" t="str">
            <v>C_WWS1018SDT_PR19CA005</v>
          </cell>
          <cell r="DE1" t="str">
            <v>C_WWS1019SDT_PR19CA005</v>
          </cell>
          <cell r="DF1" t="str">
            <v>C_WWS1020SDT_PR19CA005</v>
          </cell>
          <cell r="DG1" t="str">
            <v>C_WWS1025SDT_PR19CA005</v>
          </cell>
          <cell r="DH1" t="str">
            <v>C_WWS1026SDT_PR19CA005</v>
          </cell>
          <cell r="DI1" t="str">
            <v>C_WWS1027SDT_PR19CA005</v>
          </cell>
          <cell r="DJ1" t="str">
            <v>C_WWS1021SDT_PR19CA005</v>
          </cell>
          <cell r="DK1" t="str">
            <v>C_WWS1022SDT_PR19CA005</v>
          </cell>
          <cell r="DL1" t="str">
            <v>C_WWS1023SDT_PR19CA005</v>
          </cell>
          <cell r="DM1" t="str">
            <v>C_WWS1024SDT_PR19CA005</v>
          </cell>
          <cell r="DN1" t="str">
            <v>C_S3040TCASDT_PR19CA005</v>
          </cell>
          <cell r="DO1" t="str">
            <v>C_WWS1001SDD_PR19CA005</v>
          </cell>
          <cell r="DP1" t="str">
            <v>C_WWS1002SDD_PR19CA005</v>
          </cell>
          <cell r="DQ1" t="str">
            <v>C_WWS1003SDD_PR19CA005</v>
          </cell>
          <cell r="DR1" t="str">
            <v>C_WWS1004SDD_PR19CA005</v>
          </cell>
          <cell r="DS1" t="str">
            <v>C_WWS1005SDD_PR19CA005</v>
          </cell>
          <cell r="DT1" t="str">
            <v>C_WWS1006SDD_PR19CA005</v>
          </cell>
          <cell r="DU1" t="str">
            <v>C_WWS1007SDD_PR19CA005</v>
          </cell>
          <cell r="DV1" t="str">
            <v>C_WWS1008SDD_PR19CA005</v>
          </cell>
          <cell r="DW1" t="str">
            <v>C_WWS1009SDD_PR19CA005</v>
          </cell>
          <cell r="DX1" t="str">
            <v>C_WWS1010SDD_PR19CA005</v>
          </cell>
          <cell r="DY1" t="str">
            <v>C_WWS1011SDD_PR19CA005</v>
          </cell>
          <cell r="DZ1" t="str">
            <v>C_WWS1012SDD_PR19CA005</v>
          </cell>
          <cell r="EA1" t="str">
            <v>C_WWS1013SDD_PR19CA005</v>
          </cell>
          <cell r="EB1" t="str">
            <v>C_WWS1014SDD_PR19CA005</v>
          </cell>
          <cell r="EC1" t="str">
            <v>C_WWS1015SDD_PR19CA005</v>
          </cell>
          <cell r="ED1" t="str">
            <v>C_WWS1016SDD_PR19CA005</v>
          </cell>
          <cell r="EE1" t="str">
            <v>C_WWS1017SDD_PR19CA005</v>
          </cell>
          <cell r="EF1" t="str">
            <v>C_WWS1018SDD_PR19CA005</v>
          </cell>
          <cell r="EG1" t="str">
            <v>C_WWS1019SDD_PR19CA005</v>
          </cell>
          <cell r="EH1" t="str">
            <v>C_WWS1020SDD_PR19CA005</v>
          </cell>
          <cell r="EI1" t="str">
            <v>C_WWS1025SDD_PR19CA005</v>
          </cell>
          <cell r="EJ1" t="str">
            <v>C_WWS1026SDD_PR19CA005</v>
          </cell>
          <cell r="EK1" t="str">
            <v>C_WWS1027SDD_PR19CA005</v>
          </cell>
          <cell r="EL1" t="str">
            <v>C_WWS1021SDD_PR19CA005</v>
          </cell>
          <cell r="EM1" t="str">
            <v>C_WWS1022SDD_PR19CA005</v>
          </cell>
          <cell r="EN1" t="str">
            <v>C_WWS1023SDD_PR19CA005</v>
          </cell>
          <cell r="EO1" t="str">
            <v>C_WWS1024SDD_PR19CA005</v>
          </cell>
          <cell r="EP1" t="str">
            <v>C_S3040TCASDD_PR19CA005</v>
          </cell>
          <cell r="EQ1" t="str">
            <v>C_BM802NetPlus_PR19CA005</v>
          </cell>
          <cell r="ER1" t="str">
            <v>C_BM836NetPlus_PR19CA005</v>
          </cell>
          <cell r="ES1" t="str">
            <v>C_BM831NetPlus_PR19CA005</v>
          </cell>
          <cell r="ET1" t="str">
            <v>C_BM140NetPlus_PR19CA005</v>
          </cell>
          <cell r="EU1" t="str">
            <v>C_BM839INetPlus_PR19CA005</v>
          </cell>
          <cell r="EV1" t="str">
            <v>C_BM839NINetPlus_PR19CA005</v>
          </cell>
          <cell r="EW1" t="str">
            <v>C_BM839ONetPlus_PR19CA005</v>
          </cell>
          <cell r="EX1" t="str">
            <v>C_BM817NetPlus_PR19CA005</v>
          </cell>
          <cell r="EY1" t="str">
            <v>C_BM844NetPlus_PR19CA005</v>
          </cell>
          <cell r="EZ1" t="str">
            <v>C_BM823NetPlus_PR19CA005</v>
          </cell>
          <cell r="FA1" t="str">
            <v>C_BM850NetPlus_PR19CA005</v>
          </cell>
          <cell r="FB1" t="str">
            <v>C_BC30945NetPlus_PR19CA005</v>
          </cell>
          <cell r="FC1" t="str">
            <v>C_CS00036NetPlus_PR19CA005</v>
          </cell>
          <cell r="FD1" t="str">
            <v>C_BC30944NetPlus_PR19CA005</v>
          </cell>
          <cell r="FE1" t="str">
            <v>C_CS00037NetPlus_PR19CA005</v>
          </cell>
          <cell r="FF1" t="str">
            <v>C_BC30947NetPlus_PR19CA005</v>
          </cell>
          <cell r="FG1" t="str">
            <v>C_BC30998NetPlus_PR19CA005</v>
          </cell>
          <cell r="FH1" t="str">
            <v>C_BM833NetPlus_PR19CA005</v>
          </cell>
          <cell r="FI1" t="str">
            <v>C_BA2120NetPlus_PR19CA005</v>
          </cell>
          <cell r="FJ1" t="str">
            <v>C_BA2121NetPlus_PR19CA005</v>
          </cell>
          <cell r="FK1" t="str">
            <v>C_WWS1025NetPlus_PR19CA005</v>
          </cell>
          <cell r="FL1" t="str">
            <v>C_WWS1026NetPlus_PR19CA005</v>
          </cell>
          <cell r="FM1" t="str">
            <v>C_WWS1027NetPlus_PR19CA005</v>
          </cell>
          <cell r="FN1" t="str">
            <v>C_BM825NetPlus_PR19CA005</v>
          </cell>
          <cell r="FO1" t="str">
            <v>C_CR00559NetPlus_PR19CA005</v>
          </cell>
          <cell r="FP1" t="str">
            <v>C_CR00562NetPlus_PR19CA005</v>
          </cell>
          <cell r="FQ1" t="str">
            <v>C_S3040NetPlus_PR19CA005</v>
          </cell>
          <cell r="FR1" t="str">
            <v>C_S3040TNetPlus_PR19CA005</v>
          </cell>
          <cell r="FS1" t="str">
            <v>C_BM802bioresources_PR19CA005</v>
          </cell>
          <cell r="FT1" t="str">
            <v>C_BM836bioresources_PR19CA005</v>
          </cell>
          <cell r="FU1" t="str">
            <v>C_BM831bioresources_PR19CA005</v>
          </cell>
          <cell r="FV1" t="str">
            <v>C_BM140bioresources_PR19CA005</v>
          </cell>
          <cell r="FW1" t="str">
            <v>C_BM839Ibioresources_PR19CA005</v>
          </cell>
          <cell r="FX1" t="str">
            <v>C_BM839NIbioresources_PR19CA005</v>
          </cell>
          <cell r="FY1" t="str">
            <v>C_BM839Obioresources_PR19CA005</v>
          </cell>
          <cell r="FZ1" t="str">
            <v>C_BM817bioresources_PR19CA005</v>
          </cell>
          <cell r="GA1" t="str">
            <v>C_BM844bioresources_PR19CA005</v>
          </cell>
          <cell r="GB1" t="str">
            <v>C_BM823bioresources_PR19CA005</v>
          </cell>
          <cell r="GC1" t="str">
            <v>C_BM850bioresources_PR19CA005</v>
          </cell>
          <cell r="GD1" t="str">
            <v>C_BC30945bioresources_PR19CA005</v>
          </cell>
          <cell r="GE1" t="str">
            <v>C_CS00036bioresources_PR19CA005</v>
          </cell>
          <cell r="GF1" t="str">
            <v>C_BC30944bioresources_PR19CA005</v>
          </cell>
          <cell r="GG1" t="str">
            <v>C_CS00037bioresources_PR19CA005</v>
          </cell>
          <cell r="GH1" t="str">
            <v>C_BC30947bioresources_PR19CA005</v>
          </cell>
          <cell r="GI1" t="str">
            <v>C_BC30998bioresources_PR19CA005</v>
          </cell>
          <cell r="GJ1" t="str">
            <v>C_BM833bioresources_PR19CA005</v>
          </cell>
          <cell r="GK1" t="str">
            <v>C_BA2120bioresources_PR19CA005</v>
          </cell>
          <cell r="GL1" t="str">
            <v>C_BA2121bioresources_PR19CA005</v>
          </cell>
          <cell r="GM1" t="str">
            <v>C_WWS1025bioresources_PR19CA005</v>
          </cell>
          <cell r="GN1" t="str">
            <v>C_WWS1026bioresources_PR19CA005</v>
          </cell>
          <cell r="GO1" t="str">
            <v>C_WWS1027bioresources_PR19CA005</v>
          </cell>
          <cell r="GP1" t="str">
            <v>C_BM825bioresources_PR19CA005</v>
          </cell>
          <cell r="GQ1" t="str">
            <v>C_CR00559bioresources_PR19CA005</v>
          </cell>
          <cell r="GR1" t="str">
            <v>C_CR00562bioresources_PR19CA005</v>
          </cell>
          <cell r="GS1" t="str">
            <v>C_S3040bioresources_PR19CA005</v>
          </cell>
          <cell r="GT1" t="str">
            <v>C_S3040Tbioresources_PR19CA005</v>
          </cell>
          <cell r="GU1" t="str">
            <v>C_WWS1001CAS_PR19CA005</v>
          </cell>
          <cell r="GV1" t="str">
            <v>C_WWS1002CAS_PR19CA005</v>
          </cell>
          <cell r="GW1" t="str">
            <v>C_WWS1003CAS_PR19CA005</v>
          </cell>
          <cell r="GX1" t="str">
            <v>C_WWS1004CAS_PR19CA005</v>
          </cell>
          <cell r="GY1" t="str">
            <v>C_WWS1005CAS_PR19CA005</v>
          </cell>
          <cell r="GZ1" t="str">
            <v>C_WWS1006CAS_PR19CA005</v>
          </cell>
          <cell r="HA1" t="str">
            <v>C_WWS1007CAS_PR19CA005</v>
          </cell>
          <cell r="HB1" t="str">
            <v>C_WWS1008CAS_PR19CA005</v>
          </cell>
          <cell r="HC1" t="str">
            <v>C_WWS1009CAS_PR19CA005</v>
          </cell>
          <cell r="HD1" t="str">
            <v>C_WWS1010CAS_PR19CA005</v>
          </cell>
          <cell r="HE1" t="str">
            <v>C_WWS1011CAS_PR19CA005</v>
          </cell>
          <cell r="HF1" t="str">
            <v>C_WWS1012CAS_PR19CA005</v>
          </cell>
          <cell r="HG1" t="str">
            <v>C_WWS1013CAS_PR19CA005</v>
          </cell>
          <cell r="HH1" t="str">
            <v>C_WWS1014CAS_PR19CA005</v>
          </cell>
          <cell r="HI1" t="str">
            <v>C_WWS1015CAS_PR19CA005</v>
          </cell>
          <cell r="HJ1" t="str">
            <v>C_WWS1016CAS_PR19CA005</v>
          </cell>
          <cell r="HK1" t="str">
            <v>C_WWS1017CAS_PR19CA005</v>
          </cell>
          <cell r="HL1" t="str">
            <v>C_WWS1018CAS_PR19CA005</v>
          </cell>
          <cell r="HM1" t="str">
            <v>C_WWS1019CAS_PR19CA005</v>
          </cell>
          <cell r="HN1" t="str">
            <v>C_WWS1020CAS_PR19CA005</v>
          </cell>
          <cell r="HO1" t="str">
            <v>C_WWS1025CAS_PR19CA005</v>
          </cell>
          <cell r="HP1" t="str">
            <v>C_WWS1026CAS_PR19CA005</v>
          </cell>
          <cell r="HQ1" t="str">
            <v>C_WWS1027CAS_PR19CA005</v>
          </cell>
          <cell r="HR1" t="str">
            <v>C_WWS1021CAS_PR19CA005</v>
          </cell>
          <cell r="HS1" t="str">
            <v>C_WWS1022CAS_PR19CA005</v>
          </cell>
          <cell r="HT1" t="str">
            <v>C_WWS1023CAS_PR19CA005</v>
          </cell>
          <cell r="HU1" t="str">
            <v>C_WWS1024CAS_PR19CA005</v>
          </cell>
          <cell r="HV1" t="str">
            <v>C_S3040TCAS_PR19CA005</v>
          </cell>
          <cell r="HY1" t="str">
            <v>C_BC31379CAS_PR19CA005</v>
          </cell>
          <cell r="HZ1" t="str">
            <v>C_S3035QCAS_PR19CA005</v>
          </cell>
          <cell r="IA1" t="str">
            <v>C_S3036GCAS_PR19CA005</v>
          </cell>
          <cell r="IB1" t="str">
            <v>C_S3004CAS_PR19CA005</v>
          </cell>
          <cell r="IC1" t="str">
            <v>C_WWS2001CAS_PR19CA005</v>
          </cell>
          <cell r="ID1" t="str">
            <v>C_S3005CAS_PR19CA005</v>
          </cell>
          <cell r="IE1" t="str">
            <v>C_S3006CAS_PR19CA005</v>
          </cell>
          <cell r="IF1" t="str">
            <v>C_S3007CAS_PR19CA005</v>
          </cell>
          <cell r="IG1" t="str">
            <v>C_WWS2002CAS_PR19CA005</v>
          </cell>
          <cell r="IH1" t="str">
            <v>C_WWS2003CAS_PR19CA005</v>
          </cell>
          <cell r="II1" t="str">
            <v>C_WWS2004CAS_PR19CA005</v>
          </cell>
          <cell r="IJ1" t="str">
            <v>C_WWS2005CAS_PR19CA005</v>
          </cell>
          <cell r="IK1" t="str">
            <v>C_WWS2006CAS_PR19CA005</v>
          </cell>
          <cell r="IL1" t="str">
            <v>C_WWS2007CAS_PR19CA005</v>
          </cell>
          <cell r="IM1" t="str">
            <v>C_S3010CAS_PR19CA005</v>
          </cell>
          <cell r="IN1" t="str">
            <v>C_S3011CAS_PR19CA005</v>
          </cell>
          <cell r="IO1" t="str">
            <v>C_S3012CAS_PR19CA005</v>
          </cell>
          <cell r="IP1" t="str">
            <v>C_S3013CAS_PR19CA005</v>
          </cell>
          <cell r="IQ1" t="str">
            <v>C_S3014CAS_PR19CA005</v>
          </cell>
          <cell r="IR1" t="str">
            <v>C_S3015CAS_PR19CA005</v>
          </cell>
          <cell r="IS1" t="str">
            <v>C_S3016CAS_PR19CA005</v>
          </cell>
          <cell r="IT1" t="str">
            <v>C_S3017CAS_PR19CA005</v>
          </cell>
          <cell r="IU1" t="str">
            <v>C_S3018CAS_PR19CA005</v>
          </cell>
          <cell r="IV1" t="str">
            <v>C_S3019CAS_PR19CA005</v>
          </cell>
          <cell r="IW1" t="str">
            <v>C_S3020CAS_PR19CA005</v>
          </cell>
          <cell r="IX1" t="str">
            <v>C_S3021CAS_PR19CA005</v>
          </cell>
          <cell r="IY1" t="str">
            <v>C_S3022CAS_PR19CA005</v>
          </cell>
          <cell r="IZ1" t="str">
            <v>C_BC31785CAS_PR19CA005</v>
          </cell>
          <cell r="JA1" t="str">
            <v>C_WWS2008CAS_PR19CA005</v>
          </cell>
          <cell r="JB1" t="str">
            <v>C_S3023CAS_PR19CA005</v>
          </cell>
          <cell r="JC1" t="str">
            <v>C_S3024CAS_PR19CA005</v>
          </cell>
          <cell r="JD1" t="str">
            <v>C_S3A00001CAS_PR19CA005</v>
          </cell>
          <cell r="JE1" t="str">
            <v>C_S3A00002CAS_PR19CA005</v>
          </cell>
          <cell r="JF1" t="str">
            <v>C_S3A00003CAS_PR19CA005</v>
          </cell>
          <cell r="JG1" t="str">
            <v>C_S3A00004CAS_PR19CA005</v>
          </cell>
          <cell r="JH1" t="str">
            <v>C_S3A00005CAS_PR19CA005</v>
          </cell>
          <cell r="JI1" t="str">
            <v>C_S3A00006CAS_PR19CA005</v>
          </cell>
          <cell r="JJ1" t="str">
            <v>C_S3A00007CAS_PR19CA005</v>
          </cell>
          <cell r="JK1" t="str">
            <v>C_S3A00008CAS_PR19CA005</v>
          </cell>
          <cell r="JL1" t="str">
            <v>C_S3A00009CAS_PR19CA005</v>
          </cell>
          <cell r="JM1" t="str">
            <v>C_S3A00010CAS_PR19CA005</v>
          </cell>
          <cell r="JN1" t="str">
            <v>C_S3A00011CAS_PR19CA005</v>
          </cell>
          <cell r="JO1" t="str">
            <v>C_S3A00012CAS_PR19CA005</v>
          </cell>
          <cell r="JP1" t="str">
            <v>C_S3A00013CAS_PR19CA005</v>
          </cell>
          <cell r="JQ1" t="str">
            <v>C_S3A00014CAS_PR19CA005</v>
          </cell>
          <cell r="JR1" t="str">
            <v>C_S3A00015CAS_PR19CA005</v>
          </cell>
          <cell r="JW1" t="str">
            <v>C_S3025ENHCAS_PR19CA005</v>
          </cell>
          <cell r="JX1" t="str">
            <v>C_S3024SC_PR19CA005</v>
          </cell>
          <cell r="JY1" t="str">
            <v>C_S3024ST_PR19CA005</v>
          </cell>
          <cell r="JZ1" t="str">
            <v>C_S3024bioresources_PR19CA005</v>
          </cell>
          <cell r="KA1" t="str">
            <v>C_W3032NPSC_PR19CA005</v>
          </cell>
          <cell r="KB1" t="str">
            <v>C_W3032NPST_PR19CA005</v>
          </cell>
          <cell r="KC1" t="str">
            <v>C_W3032SL_PR19CA005</v>
          </cell>
          <cell r="KD1" t="str">
            <v>C_W3032OTHTOT_PR19CA005</v>
          </cell>
          <cell r="KE1" t="str">
            <v>C_W3036NPSC_PR19CA005</v>
          </cell>
          <cell r="KF1" t="str">
            <v>C_W3036NPST_PR19CA005</v>
          </cell>
          <cell r="KG1" t="str">
            <v>C_W3036SL_PR19CA005</v>
          </cell>
          <cell r="KH1" t="str">
            <v>C_W3036OTHTOT_PR19CA005</v>
          </cell>
          <cell r="KI1" t="str">
            <v>C_STWF011_PR19CA005</v>
          </cell>
          <cell r="KJ1" t="str">
            <v>C_STWF025_PR19CA005</v>
          </cell>
          <cell r="KK1" t="str">
            <v>C_STWF039_PR19CA005</v>
          </cell>
          <cell r="KL1" t="str">
            <v>C_STWF053_PR19CA005</v>
          </cell>
          <cell r="KM1" t="str">
            <v>C_STWF067_PR19CA005</v>
          </cell>
          <cell r="KN1" t="str">
            <v>C_STWB033TOT_PR19CA005</v>
          </cell>
          <cell r="LM1" t="str">
            <v>C_realbotexswc_PR19CA005</v>
          </cell>
          <cell r="LN1" t="str">
            <v>C_realbotexswt_PR19CA005</v>
          </cell>
          <cell r="LO1" t="str">
            <v>C_realbotexbr_PR19CA005</v>
          </cell>
          <cell r="LP1" t="str">
            <v>C_realbotexsbrp_PR19CA005</v>
          </cell>
          <cell r="LQ1" t="str">
            <v>C_realbotexsnpww_PR19CA005</v>
          </cell>
          <cell r="LR1" t="str">
            <v>C_realbotexwww_PR19CA005</v>
          </cell>
          <cell r="LT1" t="str">
            <v>C_S4029_PR19CA005</v>
          </cell>
          <cell r="MB1" t="str">
            <v>C_STWD128_PR19CA005</v>
          </cell>
          <cell r="MF1" t="str">
            <v>C_STWC115_PR19CA005</v>
          </cell>
          <cell r="MG1" t="str">
            <v>C_MP05611_PR19CA005</v>
          </cell>
          <cell r="MH1" t="str">
            <v>C_TOTPROP_PR19CA005</v>
          </cell>
          <cell r="MI1" t="str">
            <v>C_SLENGTH_PR19CA005</v>
          </cell>
          <cell r="MJ1" t="str">
            <v>C_LOAD_PR19CA005</v>
          </cell>
          <cell r="MK1" t="str">
            <v>C_SLUDGE_PR19CA005</v>
          </cell>
          <cell r="ML1" t="str">
            <v>C_PROPDENS_PR19CA005</v>
          </cell>
          <cell r="MM1" t="str">
            <v>C_PCPL_PR19CA005</v>
          </cell>
          <cell r="MN1" t="str">
            <v>C_BANDS13_PR19CA005</v>
          </cell>
          <cell r="MO1" t="str">
            <v>C_PCTNH3_PR19CA005</v>
          </cell>
          <cell r="MP1" t="str">
            <v>C_BAND6_PR19CA005</v>
          </cell>
          <cell r="MQ1" t="str">
            <v>C_WADWW_PR19CA005</v>
          </cell>
          <cell r="MR1" t="str">
            <v>C_STWPP_PR19CA005</v>
          </cell>
          <cell r="MS1" t="str">
            <v>Period</v>
          </cell>
          <cell r="MT1" t="str">
            <v>Price review</v>
          </cell>
        </row>
        <row r="2">
          <cell r="A2" t="str">
            <v>codecombine</v>
          </cell>
          <cell r="B2" t="str">
            <v>companycode</v>
          </cell>
          <cell r="C2" t="str">
            <v>financialyear</v>
          </cell>
          <cell r="D2" t="str">
            <v>mergingcode</v>
          </cell>
          <cell r="E2" t="str">
            <v>merging code combine</v>
          </cell>
          <cell r="F2" t="str">
            <v>cpihadj</v>
          </cell>
          <cell r="G2" t="str">
            <v>WWS1001SC</v>
          </cell>
          <cell r="H2" t="str">
            <v>WWS1002SC</v>
          </cell>
          <cell r="I2" t="str">
            <v>WWS1003SC</v>
          </cell>
          <cell r="J2" t="str">
            <v>WWS1004SC</v>
          </cell>
          <cell r="K2" t="str">
            <v>WWS1005SC</v>
          </cell>
          <cell r="L2" t="str">
            <v>WWS1006SC</v>
          </cell>
          <cell r="M2" t="str">
            <v>WWS1007SC</v>
          </cell>
          <cell r="N2" t="str">
            <v>WWS1008SC</v>
          </cell>
          <cell r="O2" t="str">
            <v>WWS1009SC</v>
          </cell>
          <cell r="P2" t="str">
            <v>WWS1010SC</v>
          </cell>
          <cell r="Q2" t="str">
            <v>WWS1011SC</v>
          </cell>
          <cell r="R2" t="str">
            <v>WWS1012SC</v>
          </cell>
          <cell r="S2" t="str">
            <v>WWS1013SC</v>
          </cell>
          <cell r="T2" t="str">
            <v>WWS1014SC</v>
          </cell>
          <cell r="U2" t="str">
            <v>WWS1015SC</v>
          </cell>
          <cell r="V2" t="str">
            <v>WWS1016SC</v>
          </cell>
          <cell r="W2" t="str">
            <v>WWS1017SC</v>
          </cell>
          <cell r="X2" t="str">
            <v>WWS1018SC</v>
          </cell>
          <cell r="Y2" t="str">
            <v>WWS1019SC</v>
          </cell>
          <cell r="Z2" t="str">
            <v>WWS1020SC</v>
          </cell>
          <cell r="AA2" t="str">
            <v>WWS1025SC</v>
          </cell>
          <cell r="AB2" t="str">
            <v>WWS1026SC</v>
          </cell>
          <cell r="AC2" t="str">
            <v>WWS1027SC</v>
          </cell>
          <cell r="AD2" t="str">
            <v>WWS1021SC</v>
          </cell>
          <cell r="AE2" t="str">
            <v>WWS1022SC</v>
          </cell>
          <cell r="AF2" t="str">
            <v>WWS1023SC</v>
          </cell>
          <cell r="AG2" t="str">
            <v>WWS1024SC</v>
          </cell>
          <cell r="AH2" t="str">
            <v>S3040TCASC</v>
          </cell>
          <cell r="AI2" t="str">
            <v>WWS1001ST</v>
          </cell>
          <cell r="AJ2" t="str">
            <v>WWS1002ST</v>
          </cell>
          <cell r="AK2" t="str">
            <v>WWS1003ST</v>
          </cell>
          <cell r="AL2" t="str">
            <v>WWS1004ST</v>
          </cell>
          <cell r="AM2" t="str">
            <v>WWS1005ST</v>
          </cell>
          <cell r="AN2" t="str">
            <v>WWS1006ST</v>
          </cell>
          <cell r="AO2" t="str">
            <v>WWS1007ST</v>
          </cell>
          <cell r="AP2" t="str">
            <v>WWS1008ST</v>
          </cell>
          <cell r="AQ2" t="str">
            <v>WWS1009ST</v>
          </cell>
          <cell r="AR2" t="str">
            <v>WWS1010ST</v>
          </cell>
          <cell r="AS2" t="str">
            <v>WWS1011ST</v>
          </cell>
          <cell r="AT2" t="str">
            <v>WWS1012ST</v>
          </cell>
          <cell r="AU2" t="str">
            <v>WWS1013ST</v>
          </cell>
          <cell r="AV2" t="str">
            <v>WWS1014ST</v>
          </cell>
          <cell r="AW2" t="str">
            <v>WWS1015ST</v>
          </cell>
          <cell r="AX2" t="str">
            <v>WWS1016ST</v>
          </cell>
          <cell r="AY2" t="str">
            <v>WWS1017ST</v>
          </cell>
          <cell r="AZ2" t="str">
            <v>WWS1018ST</v>
          </cell>
          <cell r="BA2" t="str">
            <v>WWS1019ST</v>
          </cell>
          <cell r="BB2" t="str">
            <v>WWS1020ST</v>
          </cell>
          <cell r="BC2" t="str">
            <v>WWS1025ST</v>
          </cell>
          <cell r="BD2" t="str">
            <v>WWS1026ST</v>
          </cell>
          <cell r="BE2" t="str">
            <v>WWS1027ST</v>
          </cell>
          <cell r="BF2" t="str">
            <v>WWS1021ST</v>
          </cell>
          <cell r="BG2" t="str">
            <v>WWS1022ST</v>
          </cell>
          <cell r="BH2" t="str">
            <v>WWS1023ST</v>
          </cell>
          <cell r="BI2" t="str">
            <v>WWS1024ST</v>
          </cell>
          <cell r="BJ2" t="str">
            <v>S3040TCAST</v>
          </cell>
          <cell r="BK2" t="str">
            <v>WWS1001STP</v>
          </cell>
          <cell r="BL2" t="str">
            <v>WWS1002STP</v>
          </cell>
          <cell r="BM2" t="str">
            <v>WWS1003STP</v>
          </cell>
          <cell r="BN2" t="str">
            <v>WWS1004STP</v>
          </cell>
          <cell r="BO2" t="str">
            <v>WWS1005STP</v>
          </cell>
          <cell r="BP2" t="str">
            <v>WWS1006STP</v>
          </cell>
          <cell r="BQ2" t="str">
            <v>WWS1007STP</v>
          </cell>
          <cell r="BR2" t="str">
            <v>WWS1008STP</v>
          </cell>
          <cell r="BS2" t="str">
            <v>WWS1009STP</v>
          </cell>
          <cell r="BT2" t="str">
            <v>WWS1010STP</v>
          </cell>
          <cell r="BU2" t="str">
            <v>WWS1011STP</v>
          </cell>
          <cell r="BV2" t="str">
            <v>WWS1012STP</v>
          </cell>
          <cell r="BW2" t="str">
            <v>WWS1013STP</v>
          </cell>
          <cell r="BX2" t="str">
            <v>WWS1014STP</v>
          </cell>
          <cell r="BY2" t="str">
            <v>WWS1015STP</v>
          </cell>
          <cell r="BZ2" t="str">
            <v>WWS1016STP</v>
          </cell>
          <cell r="CA2" t="str">
            <v>WWS1017STP</v>
          </cell>
          <cell r="CB2" t="str">
            <v>WWS1018STP</v>
          </cell>
          <cell r="CC2" t="str">
            <v>WWS1019STP</v>
          </cell>
          <cell r="CD2" t="str">
            <v>WWS1020STP</v>
          </cell>
          <cell r="CE2" t="str">
            <v>WWS1025STP</v>
          </cell>
          <cell r="CF2" t="str">
            <v>WWS1026STP</v>
          </cell>
          <cell r="CG2" t="str">
            <v>WWS1027STP</v>
          </cell>
          <cell r="CH2" t="str">
            <v>WWS1021STP</v>
          </cell>
          <cell r="CI2" t="str">
            <v>WWS1022STP</v>
          </cell>
          <cell r="CJ2" t="str">
            <v>WWS1023STP</v>
          </cell>
          <cell r="CK2" t="str">
            <v>WWS1024STP</v>
          </cell>
          <cell r="CL2" t="str">
            <v>S3040TCASTP</v>
          </cell>
          <cell r="CM2" t="str">
            <v>WWS1001SDT</v>
          </cell>
          <cell r="CN2" t="str">
            <v>WWS1002SDT</v>
          </cell>
          <cell r="CO2" t="str">
            <v>WWS1003SDT</v>
          </cell>
          <cell r="CP2" t="str">
            <v>WWS1004SDT</v>
          </cell>
          <cell r="CQ2" t="str">
            <v>WWS1005SDT</v>
          </cell>
          <cell r="CR2" t="str">
            <v>WWS1006SDT</v>
          </cell>
          <cell r="CS2" t="str">
            <v>WWS1007SDT</v>
          </cell>
          <cell r="CT2" t="str">
            <v>WWS1008SDT</v>
          </cell>
          <cell r="CU2" t="str">
            <v>WWS1009SDT</v>
          </cell>
          <cell r="CV2" t="str">
            <v>WWS1010SDT</v>
          </cell>
          <cell r="CW2" t="str">
            <v>WWS1011SDT</v>
          </cell>
          <cell r="CX2" t="str">
            <v>WWS1012SDT</v>
          </cell>
          <cell r="CY2" t="str">
            <v>WWS1013SDT</v>
          </cell>
          <cell r="CZ2" t="str">
            <v>WWS1014SDT</v>
          </cell>
          <cell r="DA2" t="str">
            <v>WWS1015SDT</v>
          </cell>
          <cell r="DB2" t="str">
            <v>WWS1016SDT</v>
          </cell>
          <cell r="DC2" t="str">
            <v>WWS1017SDT</v>
          </cell>
          <cell r="DD2" t="str">
            <v>WWS1018SDT</v>
          </cell>
          <cell r="DE2" t="str">
            <v>WWS1019SDT</v>
          </cell>
          <cell r="DF2" t="str">
            <v>WWS1020SDT</v>
          </cell>
          <cell r="DG2" t="str">
            <v>WWS1025SDT</v>
          </cell>
          <cell r="DH2" t="str">
            <v>WWS1026SDT</v>
          </cell>
          <cell r="DI2" t="str">
            <v>WWS1027SDT</v>
          </cell>
          <cell r="DJ2" t="str">
            <v>WWS1021SDT</v>
          </cell>
          <cell r="DK2" t="str">
            <v>WWS1022SDT</v>
          </cell>
          <cell r="DL2" t="str">
            <v>WWS1023SDT</v>
          </cell>
          <cell r="DM2" t="str">
            <v>WWS1024SDT</v>
          </cell>
          <cell r="DN2" t="str">
            <v>S3040TCASDT</v>
          </cell>
          <cell r="DO2" t="str">
            <v>WWS1001SDD</v>
          </cell>
          <cell r="DP2" t="str">
            <v>WWS1002SDD</v>
          </cell>
          <cell r="DQ2" t="str">
            <v>WWS1003SDD</v>
          </cell>
          <cell r="DR2" t="str">
            <v>WWS1004SDD</v>
          </cell>
          <cell r="DS2" t="str">
            <v>WWS1005SDD</v>
          </cell>
          <cell r="DT2" t="str">
            <v>WWS1006SDD</v>
          </cell>
          <cell r="DU2" t="str">
            <v>WWS1007SDD</v>
          </cell>
          <cell r="DV2" t="str">
            <v>WWS1008SDD</v>
          </cell>
          <cell r="DW2" t="str">
            <v>WWS1009SDD</v>
          </cell>
          <cell r="DX2" t="str">
            <v>WWS1010SDD</v>
          </cell>
          <cell r="DY2" t="str">
            <v>WWS1011SDD</v>
          </cell>
          <cell r="DZ2" t="str">
            <v>WWS1012SDD</v>
          </cell>
          <cell r="EA2" t="str">
            <v>WWS1013SDD</v>
          </cell>
          <cell r="EB2" t="str">
            <v>WWS1014SDD</v>
          </cell>
          <cell r="EC2" t="str">
            <v>WWS1015SDD</v>
          </cell>
          <cell r="ED2" t="str">
            <v>WWS1016SDD</v>
          </cell>
          <cell r="EE2" t="str">
            <v>WWS1017SDD</v>
          </cell>
          <cell r="EF2" t="str">
            <v>WWS1018SDD</v>
          </cell>
          <cell r="EG2" t="str">
            <v>WWS1019SDD</v>
          </cell>
          <cell r="EH2" t="str">
            <v>WWS1020SDD</v>
          </cell>
          <cell r="EI2" t="str">
            <v>WWS1025SDD</v>
          </cell>
          <cell r="EJ2" t="str">
            <v>WWS1026SDD</v>
          </cell>
          <cell r="EK2" t="str">
            <v>WWS1027SDD</v>
          </cell>
          <cell r="EL2" t="str">
            <v>WWS1021SDD</v>
          </cell>
          <cell r="EM2" t="str">
            <v>WWS1022SDD</v>
          </cell>
          <cell r="EN2" t="str">
            <v>WWS1023SDD</v>
          </cell>
          <cell r="EO2" t="str">
            <v>WWS1024SDD</v>
          </cell>
          <cell r="EP2" t="str">
            <v>S3040TCASDD</v>
          </cell>
          <cell r="EQ2" t="str">
            <v>BM802NetPlus</v>
          </cell>
          <cell r="ER2" t="str">
            <v>BM836NetPlus</v>
          </cell>
          <cell r="ES2" t="str">
            <v>BM831NetPlus</v>
          </cell>
          <cell r="ET2" t="str">
            <v>BM140NetPlus</v>
          </cell>
          <cell r="EU2" t="str">
            <v>BM839INetPlus</v>
          </cell>
          <cell r="EV2" t="str">
            <v>BM839NINetPlus</v>
          </cell>
          <cell r="EW2" t="str">
            <v>BM839ONetPlus</v>
          </cell>
          <cell r="EX2" t="str">
            <v>BM817NetPlus</v>
          </cell>
          <cell r="EY2" t="str">
            <v>BM844NetPlus</v>
          </cell>
          <cell r="EZ2" t="str">
            <v>BM823NetPlus</v>
          </cell>
          <cell r="FA2" t="str">
            <v>BM850NetPlus</v>
          </cell>
          <cell r="FB2" t="str">
            <v>BC30945NetPlus</v>
          </cell>
          <cell r="FC2" t="str">
            <v>CS00036NetPlus</v>
          </cell>
          <cell r="FD2" t="str">
            <v>BC30944NetPlus</v>
          </cell>
          <cell r="FE2" t="str">
            <v>CS00037NetPlus</v>
          </cell>
          <cell r="FF2" t="str">
            <v>BC30947NetPlus</v>
          </cell>
          <cell r="FG2" t="str">
            <v>BC30998NetPlus</v>
          </cell>
          <cell r="FH2" t="str">
            <v>BM833NetPlus</v>
          </cell>
          <cell r="FI2" t="str">
            <v>BA2120NetPlus</v>
          </cell>
          <cell r="FJ2" t="str">
            <v>BA2121NetPlus</v>
          </cell>
          <cell r="FK2" t="str">
            <v>WWS1025NetPlus</v>
          </cell>
          <cell r="FL2" t="str">
            <v>WWS1026NetPlus</v>
          </cell>
          <cell r="FM2" t="str">
            <v>WWS1027NetPlus</v>
          </cell>
          <cell r="FN2" t="str">
            <v>BM825NetPlus</v>
          </cell>
          <cell r="FO2" t="str">
            <v>CR00559NetPlus</v>
          </cell>
          <cell r="FP2" t="str">
            <v>CR00562NetPlus</v>
          </cell>
          <cell r="FQ2" t="str">
            <v>S3040NetPlus</v>
          </cell>
          <cell r="FR2" t="str">
            <v>S3040TNetPlus</v>
          </cell>
          <cell r="FS2" t="str">
            <v>BM802bioresources</v>
          </cell>
          <cell r="FT2" t="str">
            <v>BM836bioresources</v>
          </cell>
          <cell r="FU2" t="str">
            <v>BM831bioresources</v>
          </cell>
          <cell r="FV2" t="str">
            <v>BM140bioresources</v>
          </cell>
          <cell r="FW2" t="str">
            <v>BM839Ibioresources</v>
          </cell>
          <cell r="FX2" t="str">
            <v>BM839NIbioresources</v>
          </cell>
          <cell r="FY2" t="str">
            <v>BM839Obioresources</v>
          </cell>
          <cell r="FZ2" t="str">
            <v>BM817bioresources</v>
          </cell>
          <cell r="GA2" t="str">
            <v>BM844bioresources</v>
          </cell>
          <cell r="GB2" t="str">
            <v>BM823bioresources</v>
          </cell>
          <cell r="GC2" t="str">
            <v>BM850bioresources</v>
          </cell>
          <cell r="GD2" t="str">
            <v>BC30945bioresources</v>
          </cell>
          <cell r="GE2" t="str">
            <v>CS00036bioresources</v>
          </cell>
          <cell r="GF2" t="str">
            <v>BC30944bioresources</v>
          </cell>
          <cell r="GG2" t="str">
            <v>CS00037bioresources</v>
          </cell>
          <cell r="GH2" t="str">
            <v>BC30947bioresources</v>
          </cell>
          <cell r="GI2" t="str">
            <v>BC30998bioresources</v>
          </cell>
          <cell r="GJ2" t="str">
            <v>BM833bioresources</v>
          </cell>
          <cell r="GK2" t="str">
            <v>BA2120bioresources</v>
          </cell>
          <cell r="GL2" t="str">
            <v>BA2121bioresources</v>
          </cell>
          <cell r="GM2" t="str">
            <v>WWS1025bioresources</v>
          </cell>
          <cell r="GN2" t="str">
            <v>WWS1026bioresources</v>
          </cell>
          <cell r="GO2" t="str">
            <v>WWS1027bioresources</v>
          </cell>
          <cell r="GP2" t="str">
            <v>BM825bioresources</v>
          </cell>
          <cell r="GQ2" t="str">
            <v>CR00559bioresources</v>
          </cell>
          <cell r="GR2" t="str">
            <v>CR00562bioresources</v>
          </cell>
          <cell r="GS2" t="str">
            <v>S3040bioresources</v>
          </cell>
          <cell r="GT2" t="str">
            <v>S3040Tbioresources</v>
          </cell>
          <cell r="GU2" t="str">
            <v>WWS1001CAS</v>
          </cell>
          <cell r="GV2" t="str">
            <v>WWS1002CAS</v>
          </cell>
          <cell r="GW2" t="str">
            <v>WWS1003CAS</v>
          </cell>
          <cell r="GX2" t="str">
            <v>WWS1004CAS</v>
          </cell>
          <cell r="GY2" t="str">
            <v>WWS1005CAS</v>
          </cell>
          <cell r="GZ2" t="str">
            <v>WWS1006CAS</v>
          </cell>
          <cell r="HA2" t="str">
            <v>WWS1007CAS</v>
          </cell>
          <cell r="HB2" t="str">
            <v>WWS1008CAS</v>
          </cell>
          <cell r="HC2" t="str">
            <v>WWS1009CAS</v>
          </cell>
          <cell r="HD2" t="str">
            <v>WWS1010CAS</v>
          </cell>
          <cell r="HE2" t="str">
            <v>WWS1011CAS</v>
          </cell>
          <cell r="HF2" t="str">
            <v>WWS1012CAS</v>
          </cell>
          <cell r="HG2" t="str">
            <v>WWS1013CAS</v>
          </cell>
          <cell r="HH2" t="str">
            <v>WWS1014CAS</v>
          </cell>
          <cell r="HI2" t="str">
            <v>WWS1015CAS</v>
          </cell>
          <cell r="HJ2" t="str">
            <v>WWS1016CAS</v>
          </cell>
          <cell r="HK2" t="str">
            <v>WWS1017CAS</v>
          </cell>
          <cell r="HL2" t="str">
            <v>WWS1018CAS</v>
          </cell>
          <cell r="HM2" t="str">
            <v>WWS1019CAS</v>
          </cell>
          <cell r="HN2" t="str">
            <v>WWS1020CAS</v>
          </cell>
          <cell r="HO2" t="str">
            <v>WWS1025CAS</v>
          </cell>
          <cell r="HP2" t="str">
            <v>WWS1026CAS</v>
          </cell>
          <cell r="HQ2" t="str">
            <v>WWS1027CAS</v>
          </cell>
          <cell r="HR2" t="str">
            <v>WWS1021CAS</v>
          </cell>
          <cell r="HS2" t="str">
            <v>WWS1022CAS</v>
          </cell>
          <cell r="HT2" t="str">
            <v>WWS1023CAS</v>
          </cell>
          <cell r="HU2" t="str">
            <v>WWS1024CAS</v>
          </cell>
          <cell r="HV2" t="str">
            <v>S3040TCAS</v>
          </cell>
          <cell r="HW2" t="str">
            <v>APP28RR_WW0002</v>
          </cell>
          <cell r="HX2" t="str">
            <v>APP28RR_WW0003</v>
          </cell>
          <cell r="HY2" t="str">
            <v>BC31379CAS</v>
          </cell>
          <cell r="HZ2" t="str">
            <v>S3035QCAS</v>
          </cell>
          <cell r="IA2" t="str">
            <v>S3036GCAS</v>
          </cell>
          <cell r="IB2" t="str">
            <v>S3004CAS</v>
          </cell>
          <cell r="IC2" t="str">
            <v>WWS2001CAS</v>
          </cell>
          <cell r="ID2" t="str">
            <v>S3005CAS</v>
          </cell>
          <cell r="IE2" t="str">
            <v>S3006CAS</v>
          </cell>
          <cell r="IF2" t="str">
            <v>S3007CAS</v>
          </cell>
          <cell r="IG2" t="str">
            <v>WWS2002CAS</v>
          </cell>
          <cell r="IH2" t="str">
            <v>WWS2003CAS</v>
          </cell>
          <cell r="II2" t="str">
            <v>WWS2004CAS</v>
          </cell>
          <cell r="IJ2" t="str">
            <v>WWS2005CAS</v>
          </cell>
          <cell r="IK2" t="str">
            <v>WWS2006CAS</v>
          </cell>
          <cell r="IL2" t="str">
            <v>WWS2007CAS</v>
          </cell>
          <cell r="IM2" t="str">
            <v>S3010CAS</v>
          </cell>
          <cell r="IN2" t="str">
            <v>S3011CAS</v>
          </cell>
          <cell r="IO2" t="str">
            <v>S3012CAS</v>
          </cell>
          <cell r="IP2" t="str">
            <v>S3013CAS</v>
          </cell>
          <cell r="IQ2" t="str">
            <v>S3014CAS</v>
          </cell>
          <cell r="IR2" t="str">
            <v>S3015CAS</v>
          </cell>
          <cell r="IS2" t="str">
            <v>S3016CAS</v>
          </cell>
          <cell r="IT2" t="str">
            <v>S3017CAS</v>
          </cell>
          <cell r="IU2" t="str">
            <v>S3018CAS</v>
          </cell>
          <cell r="IV2" t="str">
            <v>S3019CAS</v>
          </cell>
          <cell r="IW2" t="str">
            <v>S3020CAS</v>
          </cell>
          <cell r="IX2" t="str">
            <v>S3021CAS</v>
          </cell>
          <cell r="IY2" t="str">
            <v>S3022CAS</v>
          </cell>
          <cell r="IZ2" t="str">
            <v>BC31785CAS</v>
          </cell>
          <cell r="JA2" t="str">
            <v>WWS2008CAS</v>
          </cell>
          <cell r="JB2" t="str">
            <v>S3023CAS</v>
          </cell>
          <cell r="JC2" t="str">
            <v>S3024CAS</v>
          </cell>
          <cell r="JD2" t="str">
            <v>S3A00001CAS</v>
          </cell>
          <cell r="JE2" t="str">
            <v>S3A00002CAS</v>
          </cell>
          <cell r="JF2" t="str">
            <v>S3A00003CAS</v>
          </cell>
          <cell r="JG2" t="str">
            <v>S3A00004CAS</v>
          </cell>
          <cell r="JH2" t="str">
            <v>S3A00005CAS</v>
          </cell>
          <cell r="JI2" t="str">
            <v>S3A00006CAS</v>
          </cell>
          <cell r="JJ2" t="str">
            <v>S3A00007CAS</v>
          </cell>
          <cell r="JK2" t="str">
            <v>S3A00008CAS</v>
          </cell>
          <cell r="JL2" t="str">
            <v>S3A00009CAS</v>
          </cell>
          <cell r="JM2" t="str">
            <v>S3A00010CAS</v>
          </cell>
          <cell r="JN2" t="str">
            <v>S3A00011CAS</v>
          </cell>
          <cell r="JO2" t="str">
            <v>S3A00012CAS</v>
          </cell>
          <cell r="JP2" t="str">
            <v>S3A00013CAS</v>
          </cell>
          <cell r="JQ2" t="str">
            <v>S3A00014CAS</v>
          </cell>
          <cell r="JR2" t="str">
            <v>S3A00015CAS</v>
          </cell>
          <cell r="JS2" t="str">
            <v>WWS1021CAS</v>
          </cell>
          <cell r="JT2" t="str">
            <v>S3040TCAS</v>
          </cell>
          <cell r="JU2" t="str">
            <v>S3040Tbioresources</v>
          </cell>
          <cell r="JV2" t="str">
            <v>S3040TNetPlus</v>
          </cell>
          <cell r="JW2" t="str">
            <v>S3025ENHCAS</v>
          </cell>
          <cell r="JX2" t="str">
            <v>S3024SC</v>
          </cell>
          <cell r="JY2" t="str">
            <v>S3024ST</v>
          </cell>
          <cell r="JZ2" t="str">
            <v>S3024bioresources</v>
          </cell>
          <cell r="KA2" t="str">
            <v>W3032NPSC</v>
          </cell>
          <cell r="KB2" t="str">
            <v>W3032NPST</v>
          </cell>
          <cell r="KC2" t="str">
            <v>W3032SL</v>
          </cell>
          <cell r="KD2" t="str">
            <v>W3032OTHTOT</v>
          </cell>
          <cell r="KE2" t="str">
            <v>W3036NPSC</v>
          </cell>
          <cell r="KF2" t="str">
            <v>W3036NPST</v>
          </cell>
          <cell r="KG2" t="str">
            <v>W3036SL</v>
          </cell>
          <cell r="KH2" t="str">
            <v>W3036OTHTOT</v>
          </cell>
          <cell r="KI2" t="str">
            <v>STWF011</v>
          </cell>
          <cell r="KJ2" t="str">
            <v>STWF025</v>
          </cell>
          <cell r="KK2" t="str">
            <v>STWF039</v>
          </cell>
          <cell r="KL2" t="str">
            <v>STWF053</v>
          </cell>
          <cell r="KM2" t="str">
            <v>STWF067</v>
          </cell>
          <cell r="KN2" t="str">
            <v>STWB033TOT</v>
          </cell>
          <cell r="KO2" t="str">
            <v>S3020SC</v>
          </cell>
          <cell r="KP2" t="str">
            <v>S3020ST</v>
          </cell>
          <cell r="KQ2" t="str">
            <v>S3020bioresources</v>
          </cell>
          <cell r="KR2" t="str">
            <v>S3020CAS</v>
          </cell>
          <cell r="KS2" t="str">
            <v>S3021SC</v>
          </cell>
          <cell r="KT2" t="str">
            <v>S3021ST</v>
          </cell>
          <cell r="KU2" t="str">
            <v>S3021bioresources</v>
          </cell>
          <cell r="KV2" t="str">
            <v>S3021CAS</v>
          </cell>
          <cell r="KW2" t="str">
            <v>S3023SC</v>
          </cell>
          <cell r="KX2" t="str">
            <v>S3023ST</v>
          </cell>
          <cell r="KY2" t="str">
            <v>S3023bioresources</v>
          </cell>
          <cell r="KZ2" t="str">
            <v>S3023CAS</v>
          </cell>
          <cell r="LA2" t="str">
            <v>S3020SC,Smoothed</v>
          </cell>
          <cell r="LB2" t="str">
            <v>S3020ST,Smoothed</v>
          </cell>
          <cell r="LC2" t="str">
            <v>S3020bioresources,Smoothed</v>
          </cell>
          <cell r="LD2" t="str">
            <v>S3020CAS,Smoothed</v>
          </cell>
          <cell r="LE2" t="str">
            <v>S3021SC,Smoothed</v>
          </cell>
          <cell r="LF2" t="str">
            <v>S3021ST,Smoothed</v>
          </cell>
          <cell r="LG2" t="str">
            <v>S3021bioresources,Smoothed</v>
          </cell>
          <cell r="LH2" t="str">
            <v>S3021CAS,Smoothed</v>
          </cell>
          <cell r="LI2" t="str">
            <v>S3023SC,Smoothed</v>
          </cell>
          <cell r="LJ2" t="str">
            <v>S3023ST,Smoothed</v>
          </cell>
          <cell r="LK2" t="str">
            <v>S3023bioresources,Smoothed</v>
          </cell>
          <cell r="LL2" t="str">
            <v>S3023CAS,Smoothed</v>
          </cell>
          <cell r="LM2" t="str">
            <v>realbotexswc</v>
          </cell>
          <cell r="LN2" t="str">
            <v>realbotexswt</v>
          </cell>
          <cell r="LO2" t="str">
            <v>realbotexbr</v>
          </cell>
          <cell r="LP2" t="str">
            <v>realbotexbrp</v>
          </cell>
          <cell r="LQ2" t="str">
            <v>realbotexnpww</v>
          </cell>
          <cell r="LR2" t="str">
            <v>realbotexwww</v>
          </cell>
          <cell r="LS2" t="str">
            <v>BN1178</v>
          </cell>
          <cell r="LT2" t="str">
            <v>S4029</v>
          </cell>
          <cell r="LU2" t="str">
            <v>BN13535</v>
          </cell>
          <cell r="LV2" t="str">
            <v>BN13528</v>
          </cell>
          <cell r="LW2" t="str">
            <v>STWD012</v>
          </cell>
          <cell r="LX2" t="str">
            <v>STWD026</v>
          </cell>
          <cell r="LY2" t="str">
            <v>STWD040</v>
          </cell>
          <cell r="LZ2" t="str">
            <v>STWD108</v>
          </cell>
          <cell r="MA2" t="str">
            <v>STWDA126</v>
          </cell>
          <cell r="MB2" t="str">
            <v>STWD128</v>
          </cell>
          <cell r="MC2" t="str">
            <v>STWDA121</v>
          </cell>
          <cell r="MD2" t="str">
            <v>STWDA122</v>
          </cell>
          <cell r="ME2" t="str">
            <v>STWCA126</v>
          </cell>
          <cell r="MF2" t="str">
            <v>STWC115</v>
          </cell>
          <cell r="MG2" t="str">
            <v>MP05611</v>
          </cell>
          <cell r="MH2" t="str">
            <v>properties</v>
          </cell>
          <cell r="MI2" t="str">
            <v>sewerlength</v>
          </cell>
          <cell r="MJ2" t="str">
            <v>load</v>
          </cell>
          <cell r="MK2" t="str">
            <v>sludgeprod</v>
          </cell>
          <cell r="ML2" t="str">
            <v>density</v>
          </cell>
          <cell r="MM2" t="str">
            <v>pumpingcapperlength</v>
          </cell>
          <cell r="MN2" t="str">
            <v>pctbands13</v>
          </cell>
          <cell r="MO2" t="str">
            <v>pctnh3below3mg</v>
          </cell>
          <cell r="MP2" t="str">
            <v>pctbands6</v>
          </cell>
          <cell r="MQ2" t="str">
            <v>wedensitywastewater</v>
          </cell>
          <cell r="MR2" t="str">
            <v>swtwperpro</v>
          </cell>
          <cell r="MS2" t="str">
            <v>Period</v>
          </cell>
          <cell r="MT2" t="str">
            <v>Price review</v>
          </cell>
        </row>
        <row r="3">
          <cell r="A3" t="str">
            <v>codecombine</v>
          </cell>
          <cell r="B3" t="str">
            <v>companycode</v>
          </cell>
          <cell r="C3" t="str">
            <v>financialyear</v>
          </cell>
          <cell r="D3" t="str">
            <v>mergingcode</v>
          </cell>
          <cell r="E3" t="str">
            <v>merging code combine</v>
          </cell>
          <cell r="F3" t="str">
            <v>cpihadj</v>
          </cell>
          <cell r="G3" t="str">
            <v>BM402SC</v>
          </cell>
          <cell r="H3" t="str">
            <v>BM836SC</v>
          </cell>
          <cell r="I3" t="str">
            <v>BM431SC</v>
          </cell>
          <cell r="J3" t="str">
            <v>BM140SC</v>
          </cell>
          <cell r="K3" t="str">
            <v>BM839ISC</v>
          </cell>
          <cell r="L3" t="str">
            <v>BM839NISC</v>
          </cell>
          <cell r="M3" t="str">
            <v>BM839OSC</v>
          </cell>
          <cell r="N3" t="str">
            <v>BM817SC</v>
          </cell>
          <cell r="O3" t="str">
            <v>BM844CASC</v>
          </cell>
          <cell r="P3" t="str">
            <v>BM823SC</v>
          </cell>
          <cell r="Q3" t="str">
            <v>BM850CASC</v>
          </cell>
          <cell r="R3" t="str">
            <v>BC30945SC</v>
          </cell>
          <cell r="S3" t="str">
            <v>CS00036SC</v>
          </cell>
          <cell r="T3" t="str">
            <v>BC30944SC</v>
          </cell>
          <cell r="U3" t="str">
            <v>CS00037SC</v>
          </cell>
          <cell r="V3" t="str">
            <v>BC30947SC</v>
          </cell>
          <cell r="W3" t="str">
            <v>BC30998CASC</v>
          </cell>
          <cell r="X3" t="str">
            <v>BM833SC</v>
          </cell>
          <cell r="Y3" t="str">
            <v>BA2120CASC</v>
          </cell>
          <cell r="Z3" t="str">
            <v>BA2121SC</v>
          </cell>
          <cell r="AA3" t="str">
            <v>WWS1025SC</v>
          </cell>
          <cell r="AB3" t="str">
            <v>WWS1026SC</v>
          </cell>
          <cell r="AC3" t="str">
            <v>WWS1027SC</v>
          </cell>
          <cell r="AD3" t="str">
            <v>BM825CASC</v>
          </cell>
          <cell r="AE3" t="str">
            <v>CR00559SC</v>
          </cell>
          <cell r="AF3" t="str">
            <v>CR00562SC</v>
          </cell>
          <cell r="AG3" t="str">
            <v>S3040CASC</v>
          </cell>
          <cell r="AH3" t="str">
            <v>S3040TCASC</v>
          </cell>
          <cell r="AI3" t="str">
            <v>BM502ST</v>
          </cell>
          <cell r="AJ3" t="str">
            <v>BM836ST</v>
          </cell>
          <cell r="AK3" t="str">
            <v>BM531ST</v>
          </cell>
          <cell r="AL3" t="str">
            <v>BM140ST</v>
          </cell>
          <cell r="AM3" t="str">
            <v>BM839IST</v>
          </cell>
          <cell r="AN3" t="str">
            <v>BM839NIST</v>
          </cell>
          <cell r="AO3" t="str">
            <v>BM839OST</v>
          </cell>
          <cell r="AP3" t="str">
            <v>BM817ST</v>
          </cell>
          <cell r="AQ3" t="str">
            <v>BM844CAST</v>
          </cell>
          <cell r="AR3" t="str">
            <v>BM823ST</v>
          </cell>
          <cell r="AS3" t="str">
            <v>BM850CAST</v>
          </cell>
          <cell r="AT3" t="str">
            <v>BC30945ST</v>
          </cell>
          <cell r="AU3" t="str">
            <v>CS00036ST</v>
          </cell>
          <cell r="AV3" t="str">
            <v>BC30944ST</v>
          </cell>
          <cell r="AW3" t="str">
            <v>CS00037ST</v>
          </cell>
          <cell r="AX3" t="str">
            <v>BC30947ST</v>
          </cell>
          <cell r="AY3" t="str">
            <v>BC30998CAST</v>
          </cell>
          <cell r="AZ3" t="str">
            <v>BM833ST</v>
          </cell>
          <cell r="BA3" t="str">
            <v>BA2120CAST</v>
          </cell>
          <cell r="BB3" t="str">
            <v>BA2121ST</v>
          </cell>
          <cell r="BC3" t="str">
            <v>WWS1025ST</v>
          </cell>
          <cell r="BD3" t="str">
            <v>WWS1026ST</v>
          </cell>
          <cell r="BE3" t="str">
            <v>WWS1027ST</v>
          </cell>
          <cell r="BF3" t="str">
            <v>BM825CAST</v>
          </cell>
          <cell r="BG3" t="str">
            <v>CR00559ST</v>
          </cell>
          <cell r="BH3" t="str">
            <v>CR00562ST</v>
          </cell>
          <cell r="BI3" t="str">
            <v>S3040CAST</v>
          </cell>
          <cell r="BJ3" t="str">
            <v>S3040TCAST</v>
          </cell>
          <cell r="BK3" t="str">
            <v>BM602STP</v>
          </cell>
          <cell r="BL3" t="str">
            <v>BM836STP</v>
          </cell>
          <cell r="BM3" t="str">
            <v>BM631STP</v>
          </cell>
          <cell r="BN3" t="str">
            <v>BM140STP</v>
          </cell>
          <cell r="BO3" t="str">
            <v>BM839ISTP</v>
          </cell>
          <cell r="BP3" t="str">
            <v>BM839NISTP</v>
          </cell>
          <cell r="BQ3" t="str">
            <v>BM839OSTP</v>
          </cell>
          <cell r="BR3" t="str">
            <v>BM817STP</v>
          </cell>
          <cell r="BS3" t="str">
            <v>BM844CASTP</v>
          </cell>
          <cell r="BT3" t="str">
            <v>BM823STP</v>
          </cell>
          <cell r="BU3" t="str">
            <v>BM850CASTP</v>
          </cell>
          <cell r="BV3" t="str">
            <v>BC30945STP</v>
          </cell>
          <cell r="BW3" t="str">
            <v>CS00036STP</v>
          </cell>
          <cell r="BX3" t="str">
            <v>BC30944STP</v>
          </cell>
          <cell r="BY3" t="str">
            <v>CS00037STP</v>
          </cell>
          <cell r="BZ3" t="str">
            <v>BC30947STP</v>
          </cell>
          <cell r="CA3" t="str">
            <v>BC30998CASTP</v>
          </cell>
          <cell r="CB3" t="str">
            <v>BM833STP</v>
          </cell>
          <cell r="CC3" t="str">
            <v>BA2120CASTP</v>
          </cell>
          <cell r="CD3" t="str">
            <v>BA2121STP</v>
          </cell>
          <cell r="CE3" t="str">
            <v>WWS1025STP</v>
          </cell>
          <cell r="CF3" t="str">
            <v>WWS1026STP</v>
          </cell>
          <cell r="CG3" t="str">
            <v>WWS1027STP</v>
          </cell>
          <cell r="CH3" t="str">
            <v>BM825CASTP</v>
          </cell>
          <cell r="CI3" t="str">
            <v>CR00559STP</v>
          </cell>
          <cell r="CJ3" t="str">
            <v>CR00562STP</v>
          </cell>
          <cell r="CK3" t="str">
            <v>S3040CASTP</v>
          </cell>
          <cell r="CL3" t="str">
            <v>S3040TCASTP</v>
          </cell>
          <cell r="CM3" t="str">
            <v>BM602SDT</v>
          </cell>
          <cell r="CN3" t="str">
            <v>BM836SDT</v>
          </cell>
          <cell r="CO3" t="str">
            <v>BM631SDT</v>
          </cell>
          <cell r="CP3" t="str">
            <v>BM140SDT</v>
          </cell>
          <cell r="CQ3" t="str">
            <v>BM839ISDT</v>
          </cell>
          <cell r="CR3" t="str">
            <v>BM839NISDT</v>
          </cell>
          <cell r="CS3" t="str">
            <v>BM839OSDT</v>
          </cell>
          <cell r="CT3" t="str">
            <v>BM817SDT</v>
          </cell>
          <cell r="CU3" t="str">
            <v>BM844CASDT</v>
          </cell>
          <cell r="CV3" t="str">
            <v>BM823SDT</v>
          </cell>
          <cell r="CW3" t="str">
            <v>BM850CASDT</v>
          </cell>
          <cell r="CX3" t="str">
            <v>BC30945SDT</v>
          </cell>
          <cell r="CY3" t="str">
            <v>CS00036SDT</v>
          </cell>
          <cell r="CZ3" t="str">
            <v>BC30944SDT</v>
          </cell>
          <cell r="DA3" t="str">
            <v>CS00037SDT</v>
          </cell>
          <cell r="DB3" t="str">
            <v>BC30947SDT</v>
          </cell>
          <cell r="DC3" t="str">
            <v>BC30998CASDT</v>
          </cell>
          <cell r="DD3" t="str">
            <v>BM833SDT</v>
          </cell>
          <cell r="DE3" t="str">
            <v>BA2120CASDT</v>
          </cell>
          <cell r="DF3" t="str">
            <v>BA2121SDT</v>
          </cell>
          <cell r="DG3" t="str">
            <v>WWS1025SDT</v>
          </cell>
          <cell r="DH3" t="str">
            <v>WWS1026SDT</v>
          </cell>
          <cell r="DI3" t="str">
            <v>WWS1027SDT</v>
          </cell>
          <cell r="DJ3" t="str">
            <v>BM825CASDT</v>
          </cell>
          <cell r="DK3" t="str">
            <v>CR00559SDT</v>
          </cell>
          <cell r="DL3" t="str">
            <v>CR00562SDT</v>
          </cell>
          <cell r="DM3" t="str">
            <v>S3040CASDT</v>
          </cell>
          <cell r="DN3" t="str">
            <v>S3040TCASDT</v>
          </cell>
          <cell r="DO3" t="str">
            <v>BM602SDD</v>
          </cell>
          <cell r="DP3" t="str">
            <v>BM836SDD</v>
          </cell>
          <cell r="DQ3" t="str">
            <v>BM631SDD</v>
          </cell>
          <cell r="DR3" t="str">
            <v>BM140SDD</v>
          </cell>
          <cell r="DS3" t="str">
            <v>BM839ISDD</v>
          </cell>
          <cell r="DT3" t="str">
            <v>BM839NISDD</v>
          </cell>
          <cell r="DU3" t="str">
            <v>BM839OSDD</v>
          </cell>
          <cell r="DV3" t="str">
            <v>BM817SDD</v>
          </cell>
          <cell r="DW3" t="str">
            <v>BM844CASDD</v>
          </cell>
          <cell r="DX3" t="str">
            <v>BM823SDD</v>
          </cell>
          <cell r="DY3" t="str">
            <v>BM850CASDD</v>
          </cell>
          <cell r="DZ3" t="str">
            <v>BC30945SDD</v>
          </cell>
          <cell r="EA3" t="str">
            <v>CS00036SDD</v>
          </cell>
          <cell r="EB3" t="str">
            <v>BC30944SDD</v>
          </cell>
          <cell r="EC3" t="str">
            <v>CS00037SDD</v>
          </cell>
          <cell r="ED3" t="str">
            <v>BC30947SDD</v>
          </cell>
          <cell r="EE3" t="str">
            <v>BC30998CASDD</v>
          </cell>
          <cell r="EF3" t="str">
            <v>BM833SDD</v>
          </cell>
          <cell r="EG3" t="str">
            <v>BA2120CASDD</v>
          </cell>
          <cell r="EH3" t="str">
            <v>BA2121SDD</v>
          </cell>
          <cell r="EI3" t="str">
            <v>WWS1025SDD</v>
          </cell>
          <cell r="EJ3" t="str">
            <v>WWS1026SDD</v>
          </cell>
          <cell r="EK3" t="str">
            <v>WWS1027SDD</v>
          </cell>
          <cell r="EL3" t="str">
            <v>BM825CASDD</v>
          </cell>
          <cell r="EM3" t="str">
            <v>CR00559SDD</v>
          </cell>
          <cell r="EN3" t="str">
            <v>CR00562SDD</v>
          </cell>
          <cell r="EO3" t="str">
            <v>S3040CASDD</v>
          </cell>
          <cell r="EP3" t="str">
            <v>S3040TCASDD</v>
          </cell>
          <cell r="EQ3" t="str">
            <v>BM802NetPlus</v>
          </cell>
          <cell r="ER3" t="str">
            <v>BM836NetPlus</v>
          </cell>
          <cell r="ES3" t="str">
            <v>BM831NetPlus</v>
          </cell>
          <cell r="ET3" t="str">
            <v>BM140NetPlus</v>
          </cell>
          <cell r="EU3" t="str">
            <v>BM839INetPlus</v>
          </cell>
          <cell r="EV3" t="str">
            <v>BM839NINetPlus</v>
          </cell>
          <cell r="EW3" t="str">
            <v>BM839ONetPlus</v>
          </cell>
          <cell r="EX3" t="str">
            <v>BM817NetPlus</v>
          </cell>
          <cell r="EY3" t="str">
            <v>BM844NetPlus</v>
          </cell>
          <cell r="EZ3" t="str">
            <v>BM823NetPlus</v>
          </cell>
          <cell r="FA3" t="str">
            <v>BM850NetPlus</v>
          </cell>
          <cell r="FB3" t="str">
            <v>BC30945NetPlus</v>
          </cell>
          <cell r="FC3" t="str">
            <v>CS00036NetPlus</v>
          </cell>
          <cell r="FD3" t="str">
            <v>BC30944NetPlus</v>
          </cell>
          <cell r="FE3" t="str">
            <v>CS00037NetPlus</v>
          </cell>
          <cell r="FF3" t="str">
            <v>BC30947NetPlus</v>
          </cell>
          <cell r="FG3" t="str">
            <v>BC30998NetPlus</v>
          </cell>
          <cell r="FH3" t="str">
            <v>BM833NetPlus</v>
          </cell>
          <cell r="FI3" t="str">
            <v>BA2120NetPlus</v>
          </cell>
          <cell r="FJ3" t="str">
            <v>BA2121NetPlus</v>
          </cell>
          <cell r="FK3" t="str">
            <v>WWS1025NetPlus</v>
          </cell>
          <cell r="FL3" t="str">
            <v>WWS1026NetPlus</v>
          </cell>
          <cell r="FM3" t="str">
            <v>WWS1027NetPlus</v>
          </cell>
          <cell r="FN3" t="str">
            <v>BM825NetPlus</v>
          </cell>
          <cell r="FO3" t="str">
            <v>CR00559NetPlus</v>
          </cell>
          <cell r="FP3" t="str">
            <v>CR00562NetPlus</v>
          </cell>
          <cell r="FQ3" t="str">
            <v>S3040NetPlus</v>
          </cell>
          <cell r="FR3" t="str">
            <v>S3040TNetPlus</v>
          </cell>
          <cell r="FS3" t="str">
            <v>BM802bioresources</v>
          </cell>
          <cell r="FT3" t="str">
            <v>BM836bioresources</v>
          </cell>
          <cell r="FU3" t="str">
            <v>BM831bioresources</v>
          </cell>
          <cell r="FV3" t="str">
            <v>BM140bioresources</v>
          </cell>
          <cell r="FW3" t="str">
            <v>BM839Ibioresources</v>
          </cell>
          <cell r="FX3" t="str">
            <v>BM839NIbioresources</v>
          </cell>
          <cell r="FY3" t="str">
            <v>BM839Obioresources</v>
          </cell>
          <cell r="FZ3" t="str">
            <v>BM817bioresources</v>
          </cell>
          <cell r="GA3" t="str">
            <v>BM844bioresources</v>
          </cell>
          <cell r="GB3" t="str">
            <v>BM823bioresources</v>
          </cell>
          <cell r="GC3" t="str">
            <v>BM850bioresources</v>
          </cell>
          <cell r="GD3" t="str">
            <v>BC30945bioresources</v>
          </cell>
          <cell r="GE3" t="str">
            <v>CS00036bioresources</v>
          </cell>
          <cell r="GF3" t="str">
            <v>BC30944bioresources</v>
          </cell>
          <cell r="GG3" t="str">
            <v>CS00037bioresources</v>
          </cell>
          <cell r="GH3" t="str">
            <v>BC30947bioresources</v>
          </cell>
          <cell r="GI3" t="str">
            <v>BC30998bioresources</v>
          </cell>
          <cell r="GJ3" t="str">
            <v>BM833bioresources</v>
          </cell>
          <cell r="GK3" t="str">
            <v>BA2120bioresources</v>
          </cell>
          <cell r="GL3" t="str">
            <v>BA2121bioresources</v>
          </cell>
          <cell r="GM3" t="str">
            <v>WWS1025bioresources</v>
          </cell>
          <cell r="GN3" t="str">
            <v>WWS1026bioresources</v>
          </cell>
          <cell r="GO3" t="str">
            <v>WWS1027bioresources</v>
          </cell>
          <cell r="GP3" t="str">
            <v>BM825bioresources</v>
          </cell>
          <cell r="GQ3" t="str">
            <v>CR00559bioresources</v>
          </cell>
          <cell r="GR3" t="str">
            <v>CR00562bioresources</v>
          </cell>
          <cell r="GS3" t="str">
            <v>S3040bioresources</v>
          </cell>
          <cell r="GT3" t="str">
            <v>S3040Tbioresources</v>
          </cell>
          <cell r="GU3" t="str">
            <v>BM802CAS</v>
          </cell>
          <cell r="GV3" t="str">
            <v>BM836CAS</v>
          </cell>
          <cell r="GW3" t="str">
            <v>BM831CAS</v>
          </cell>
          <cell r="GX3" t="str">
            <v>BM140CAS</v>
          </cell>
          <cell r="GY3" t="str">
            <v>BM839ICAW</v>
          </cell>
          <cell r="GZ3" t="str">
            <v>BM839NICAW</v>
          </cell>
          <cell r="HA3" t="str">
            <v>BM839OCAW</v>
          </cell>
          <cell r="HB3" t="str">
            <v>BM817CAS</v>
          </cell>
          <cell r="HC3" t="str">
            <v>BM844CAS</v>
          </cell>
          <cell r="HD3" t="str">
            <v>BM823CAS</v>
          </cell>
          <cell r="HE3" t="str">
            <v>BM850CAS</v>
          </cell>
          <cell r="HF3" t="str">
            <v>BC30945CAS</v>
          </cell>
          <cell r="HG3" t="str">
            <v>CS00036CAS</v>
          </cell>
          <cell r="HH3" t="str">
            <v>BC30944CAS</v>
          </cell>
          <cell r="HI3" t="str">
            <v>CS00037CAS</v>
          </cell>
          <cell r="HJ3" t="str">
            <v>BC30947CAS</v>
          </cell>
          <cell r="HK3" t="str">
            <v>BC30998CAS</v>
          </cell>
          <cell r="HL3" t="str">
            <v>BM833CAS</v>
          </cell>
          <cell r="HM3" t="str">
            <v>BA2120CAS</v>
          </cell>
          <cell r="HN3" t="str">
            <v>BA2121CAS</v>
          </cell>
          <cell r="HO3" t="str">
            <v>WWS1025CAS</v>
          </cell>
          <cell r="HP3" t="str">
            <v>WWS1026CAS</v>
          </cell>
          <cell r="HQ3" t="str">
            <v>WWS1027CAS</v>
          </cell>
          <cell r="HR3" t="str">
            <v>BM825CAS</v>
          </cell>
          <cell r="HS3" t="str">
            <v>CR00559CAS</v>
          </cell>
          <cell r="HT3" t="str">
            <v>CR00562CAS</v>
          </cell>
          <cell r="HU3" t="str">
            <v>S3040CAS</v>
          </cell>
          <cell r="HV3" t="str">
            <v>S3040TCAS</v>
          </cell>
          <cell r="HW3" t="str">
            <v>APP28RR_WW0002</v>
          </cell>
          <cell r="HX3" t="str">
            <v>APP28RR_WW0003</v>
          </cell>
          <cell r="HY3" t="str">
            <v>BC31379CAS</v>
          </cell>
          <cell r="HZ3" t="str">
            <v>S3035QCAS</v>
          </cell>
          <cell r="IA3" t="str">
            <v>S3036GCAS</v>
          </cell>
          <cell r="IB3" t="str">
            <v>S3004CAS</v>
          </cell>
          <cell r="IC3" t="str">
            <v>S40004000CAS</v>
          </cell>
          <cell r="ID3" t="str">
            <v>S3005CAS</v>
          </cell>
          <cell r="IE3" t="str">
            <v>S3006CAS</v>
          </cell>
          <cell r="IF3" t="str">
            <v>S3007CAS</v>
          </cell>
          <cell r="IG3" t="str">
            <v>S50005000CAS</v>
          </cell>
          <cell r="IH3" t="str">
            <v>S60006000CAS</v>
          </cell>
          <cell r="II3" t="str">
            <v>S3008CAS</v>
          </cell>
          <cell r="IJ3" t="str">
            <v>S3009CAS</v>
          </cell>
          <cell r="IK3" t="str">
            <v>S70007000CAS</v>
          </cell>
          <cell r="IL3" t="str">
            <v>S80008000CAS</v>
          </cell>
          <cell r="IM3" t="str">
            <v>S3010CAS</v>
          </cell>
          <cell r="IN3" t="str">
            <v>S3011CAS</v>
          </cell>
          <cell r="IO3" t="str">
            <v>S3012CAS</v>
          </cell>
          <cell r="IP3" t="str">
            <v>S3013CAS</v>
          </cell>
          <cell r="IQ3" t="str">
            <v>S3014CAS</v>
          </cell>
          <cell r="IR3" t="str">
            <v>S3015CAS</v>
          </cell>
          <cell r="IS3" t="str">
            <v>S3016CAS</v>
          </cell>
          <cell r="IT3" t="str">
            <v>S3017CAS</v>
          </cell>
          <cell r="IU3" t="str">
            <v>S3018CAS</v>
          </cell>
          <cell r="IV3" t="str">
            <v>S3019CAS</v>
          </cell>
          <cell r="IW3" t="str">
            <v>S3020CAS</v>
          </cell>
          <cell r="IX3" t="str">
            <v>S3021CAS</v>
          </cell>
          <cell r="IY3" t="str">
            <v>S3022CAS</v>
          </cell>
          <cell r="IZ3" t="str">
            <v>BC31785CAS</v>
          </cell>
          <cell r="JA3" t="str">
            <v>WWS2008CAS</v>
          </cell>
          <cell r="JB3" t="str">
            <v>S3023CAS</v>
          </cell>
          <cell r="JC3" t="str">
            <v>S3024CAS</v>
          </cell>
          <cell r="JD3" t="str">
            <v>S3A00001CAS</v>
          </cell>
          <cell r="JE3" t="str">
            <v>S3A00002CAS</v>
          </cell>
          <cell r="JF3" t="str">
            <v>S3A00003CAS</v>
          </cell>
          <cell r="JG3" t="str">
            <v>S3A00004CAS</v>
          </cell>
          <cell r="JH3" t="str">
            <v>S3A00005CAS</v>
          </cell>
          <cell r="JI3" t="str">
            <v>S3A00006CAS</v>
          </cell>
          <cell r="JJ3" t="str">
            <v>S3A00007CAS</v>
          </cell>
          <cell r="JK3" t="str">
            <v>S3A00008CAS</v>
          </cell>
          <cell r="JL3" t="str">
            <v>S3A00009CAS</v>
          </cell>
          <cell r="JM3" t="str">
            <v>S3A00010CAS</v>
          </cell>
          <cell r="JN3" t="str">
            <v>S3A00011CAS</v>
          </cell>
          <cell r="JO3" t="str">
            <v>S3A00012CAS</v>
          </cell>
          <cell r="JP3" t="str">
            <v>S3A00013CAS</v>
          </cell>
          <cell r="JQ3" t="str">
            <v>S3A00014CAS</v>
          </cell>
          <cell r="JR3" t="str">
            <v>S3A00015CAS</v>
          </cell>
          <cell r="JS3" t="str">
            <v>BM825CAS</v>
          </cell>
          <cell r="JT3" t="str">
            <v>S3040TCAS</v>
          </cell>
          <cell r="JU3" t="str">
            <v>S3040Tbioresources</v>
          </cell>
          <cell r="JV3" t="str">
            <v>S3040TNetPlus</v>
          </cell>
          <cell r="JW3" t="str">
            <v>S3025ENHCAS</v>
          </cell>
          <cell r="JX3" t="str">
            <v>S3024SC</v>
          </cell>
          <cell r="JY3" t="str">
            <v>S3024ST</v>
          </cell>
          <cell r="JZ3" t="str">
            <v>S3024bioresources</v>
          </cell>
          <cell r="KA3" t="str">
            <v>W3032NPSC</v>
          </cell>
          <cell r="KB3" t="str">
            <v>W3032NPST</v>
          </cell>
          <cell r="KC3" t="str">
            <v>W3032SL</v>
          </cell>
          <cell r="KD3" t="str">
            <v>W3032OTHTOT</v>
          </cell>
          <cell r="KE3" t="str">
            <v>W3036NPSC</v>
          </cell>
          <cell r="KF3" t="str">
            <v>W3036NPST</v>
          </cell>
          <cell r="KG3" t="str">
            <v>W3036SL</v>
          </cell>
          <cell r="KH3" t="str">
            <v>W3036OTHTOT</v>
          </cell>
          <cell r="KI3" t="str">
            <v>STWF011</v>
          </cell>
          <cell r="KJ3" t="str">
            <v>STWF025</v>
          </cell>
          <cell r="KK3" t="str">
            <v>STWF039</v>
          </cell>
          <cell r="KL3" t="str">
            <v>STWF053</v>
          </cell>
          <cell r="KM3" t="str">
            <v>STWF067</v>
          </cell>
          <cell r="KN3" t="str">
            <v>STWB033TOT</v>
          </cell>
          <cell r="KO3" t="str">
            <v>S3020SC</v>
          </cell>
          <cell r="KP3" t="str">
            <v>S3020ST</v>
          </cell>
          <cell r="KQ3" t="str">
            <v>S3020bioresources</v>
          </cell>
          <cell r="KR3" t="str">
            <v>S3020CAS</v>
          </cell>
          <cell r="KS3" t="str">
            <v>S3021SC</v>
          </cell>
          <cell r="KT3" t="str">
            <v>S3021ST</v>
          </cell>
          <cell r="KU3" t="str">
            <v>S3021bioresources</v>
          </cell>
          <cell r="KV3" t="str">
            <v>S3021CAS</v>
          </cell>
          <cell r="KW3" t="str">
            <v>S3023SC</v>
          </cell>
          <cell r="KX3" t="str">
            <v>S3023ST</v>
          </cell>
          <cell r="KY3" t="str">
            <v>S3023bioresources</v>
          </cell>
          <cell r="KZ3" t="str">
            <v>S3023CAS</v>
          </cell>
          <cell r="LA3" t="str">
            <v>S3020SC,Smoothed</v>
          </cell>
          <cell r="LB3" t="str">
            <v>S3020ST,Smoothed</v>
          </cell>
          <cell r="LC3" t="str">
            <v>S3020bioresources,Smoothed</v>
          </cell>
          <cell r="LD3" t="str">
            <v>S3020CAS,Smoothed</v>
          </cell>
          <cell r="LE3" t="str">
            <v>S3021SC,Smoothed</v>
          </cell>
          <cell r="LF3" t="str">
            <v>S3021ST,Smoothed</v>
          </cell>
          <cell r="LG3" t="str">
            <v>S3021bioresources,Smoothed</v>
          </cell>
          <cell r="LH3" t="str">
            <v>S3021CAS,Smoothed</v>
          </cell>
          <cell r="LI3" t="str">
            <v>S3023SC,Smoothed</v>
          </cell>
          <cell r="LJ3" t="str">
            <v>S3023ST,Smoothed</v>
          </cell>
          <cell r="LK3" t="str">
            <v>S3023bioresources,Smoothed</v>
          </cell>
          <cell r="LL3" t="str">
            <v>S3023CAS,Smoothed</v>
          </cell>
          <cell r="LM3" t="str">
            <v>realbotexswc</v>
          </cell>
          <cell r="LN3" t="str">
            <v>realbotexswt</v>
          </cell>
          <cell r="LO3" t="str">
            <v>realbotexbr</v>
          </cell>
          <cell r="LP3" t="str">
            <v>realbotexbrp</v>
          </cell>
          <cell r="LQ3" t="str">
            <v>realbotexnpww</v>
          </cell>
          <cell r="LR3" t="str">
            <v>realbotexwww</v>
          </cell>
          <cell r="LS3" t="str">
            <v>BN1178</v>
          </cell>
          <cell r="LT3" t="str">
            <v>S4029</v>
          </cell>
          <cell r="LU3" t="str">
            <v>BN13535</v>
          </cell>
          <cell r="LV3" t="str">
            <v>BN13528</v>
          </cell>
          <cell r="LW3" t="str">
            <v>STWD012</v>
          </cell>
          <cell r="LX3" t="str">
            <v>STWD026</v>
          </cell>
          <cell r="LY3" t="str">
            <v>STWD040</v>
          </cell>
          <cell r="LZ3" t="str">
            <v>STWD108</v>
          </cell>
          <cell r="MA3" t="str">
            <v>STWDA126</v>
          </cell>
          <cell r="MB3" t="str">
            <v>STWD128</v>
          </cell>
          <cell r="MC3" t="str">
            <v>STWDA121</v>
          </cell>
          <cell r="MD3" t="str">
            <v>STWDA122</v>
          </cell>
          <cell r="ME3" t="str">
            <v>STWCA126</v>
          </cell>
          <cell r="MF3" t="str">
            <v>STWC115</v>
          </cell>
          <cell r="MG3" t="str">
            <v>MP05611</v>
          </cell>
          <cell r="MH3" t="str">
            <v>properties</v>
          </cell>
          <cell r="MI3" t="str">
            <v>sewerlength</v>
          </cell>
          <cell r="MJ3" t="str">
            <v>load</v>
          </cell>
          <cell r="MK3" t="str">
            <v>sludgeprod</v>
          </cell>
          <cell r="ML3" t="str">
            <v>density</v>
          </cell>
          <cell r="MM3" t="str">
            <v>pumpingcapperlength</v>
          </cell>
          <cell r="MN3" t="str">
            <v>pctbands13</v>
          </cell>
          <cell r="MO3" t="str">
            <v>pctnh3below3mg</v>
          </cell>
          <cell r="MP3" t="str">
            <v>pctbands6</v>
          </cell>
          <cell r="MQ3" t="str">
            <v>wedensitywastewater</v>
          </cell>
          <cell r="MR3" t="str">
            <v>swtwperpro</v>
          </cell>
          <cell r="MS3" t="str">
            <v>Period</v>
          </cell>
          <cell r="MT3" t="str">
            <v>Price review</v>
          </cell>
        </row>
        <row r="4">
          <cell r="A4" t="str">
            <v>Combination of company and year</v>
          </cell>
          <cell r="B4" t="str">
            <v>Company unique code</v>
          </cell>
          <cell r="C4" t="str">
            <v>Financial year</v>
          </cell>
          <cell r="D4" t="str">
            <v>Merging code</v>
          </cell>
          <cell r="E4" t="str">
            <v>Combination of merging code and financial year</v>
          </cell>
          <cell r="F4" t="str">
            <v>CPIH adjustment</v>
          </cell>
          <cell r="G4" t="str">
            <v>£m, Sewage collection -  Power</v>
          </cell>
          <cell r="H4" t="str">
            <v>£m, Sewage collection -  Income treated as negative expenditure</v>
          </cell>
          <cell r="I4" t="str">
            <v>£m, Sewage collection -  Discharge Consents</v>
          </cell>
          <cell r="J4" t="str">
            <v>£m, Sewage collection -  Bulk discharge</v>
          </cell>
          <cell r="K4" t="str">
            <v>£m, Sewage collection -  - Renewals expensed in year (Infrastructure)</v>
          </cell>
          <cell r="L4" t="str">
            <v>£m, Sewage collection -  - Renewals expensed in year (Non-Infrastructure)</v>
          </cell>
          <cell r="M4" t="str">
            <v>£m, Sewage collection -  - Other operating expenditure excluding renewals</v>
          </cell>
          <cell r="N4" t="str">
            <v>£m, Sewage collection -  Local authority and Cumulo rates</v>
          </cell>
          <cell r="O4" t="str">
            <v>£m, Sewage collection -  Total operating expenditure (excluding third party services)</v>
          </cell>
          <cell r="P4" t="str">
            <v>£m, Sewage collection -  Third party services</v>
          </cell>
          <cell r="Q4" t="str">
            <v>£m, Sewage collection -  Total operating expenditure</v>
          </cell>
          <cell r="R4" t="str">
            <v>£m, Sewage collection -  Maintaining the long term capability of the assets - infra</v>
          </cell>
          <cell r="S4" t="str">
            <v>£m, Sewage collection -  Maintaining the long term capability of the assets - non-infra</v>
          </cell>
          <cell r="T4" t="str">
            <v>£m, Sewage collection -  Other capital expenditure - infra</v>
          </cell>
          <cell r="U4" t="str">
            <v>£m, Sewage collection -  Other capital expenditure - non-infra</v>
          </cell>
          <cell r="V4" t="str">
            <v>£m, Sewage collection -  Infrastructure network reinforcement</v>
          </cell>
          <cell r="W4" t="str">
            <v>£m, Sewage collection -  Total gross capital expenditure excluding third party services</v>
          </cell>
          <cell r="X4" t="str">
            <v>£m, Sewage collection -  Third party services</v>
          </cell>
          <cell r="Y4" t="str">
            <v>£m, Sewage collection -  Total gross capital expenditure</v>
          </cell>
          <cell r="Z4" t="str">
            <v>£m, Sewage collection -  Grants and contributions (price control)</v>
          </cell>
          <cell r="AA4" t="str">
            <v>£m, Sewage collection - Grants and contributions operating expenditure</v>
          </cell>
          <cell r="AB4" t="str">
            <v>£m, Sewage collection - Grants and contributions capital expenditure</v>
          </cell>
          <cell r="AC4" t="str">
            <v>£m, Sewage collection - Grants and contributions totex expenditure</v>
          </cell>
          <cell r="AD4" t="str">
            <v>£m, Sewage collection -  Totex</v>
          </cell>
          <cell r="AE4" t="str">
            <v>£m, Sewage collection -  Pension deficit recovery payments</v>
          </cell>
          <cell r="AF4" t="str">
            <v>£m, Sewage collection -  Other cash items</v>
          </cell>
          <cell r="AG4" t="str">
            <v>£m, Sewage collection -  Totex including cash items</v>
          </cell>
          <cell r="AH4" t="str">
            <v>£m, Sewage collection -  Total expenditure</v>
          </cell>
          <cell r="AI4" t="str">
            <v>£m, Sewage treatment -  Power</v>
          </cell>
          <cell r="AJ4" t="str">
            <v>£m, Sewage treatment -  Income treated as negative expenditure</v>
          </cell>
          <cell r="AK4" t="str">
            <v>£m, Sewage treatment -  Discharge Consents</v>
          </cell>
          <cell r="AL4" t="str">
            <v>£m, Sewage treatment -  Bulk discharge</v>
          </cell>
          <cell r="AM4" t="str">
            <v>£m, Sewage treatment - Renewals expensed in year (Infrastructure)</v>
          </cell>
          <cell r="AN4" t="str">
            <v>£m, Sewage treatment - Renewals expensed in year (Non-Infrastructure)</v>
          </cell>
          <cell r="AO4" t="str">
            <v>£m, Sewage treatment - Other operating expenditure excluding renewals</v>
          </cell>
          <cell r="AP4" t="str">
            <v>£m, Sewage treatment -  Local authority and Cumulo rates</v>
          </cell>
          <cell r="AQ4" t="str">
            <v>£m, Sewage treatment -  Total operating expenditure (excluding third party services)</v>
          </cell>
          <cell r="AR4" t="str">
            <v>£m, Sewage treatment -  Third party services</v>
          </cell>
          <cell r="AS4" t="str">
            <v>£m, Sewage treatment -  Total operating expenditure</v>
          </cell>
          <cell r="AT4" t="str">
            <v>£m, Sewage treatment -  Maintaining the long term capability of the assets - infra</v>
          </cell>
          <cell r="AU4" t="str">
            <v>£m, Sewage treatment -  Maintaining the long term capability of the assets - non-infra</v>
          </cell>
          <cell r="AV4" t="str">
            <v>£m, Sewage treatment -  Other capital expenditure - infra</v>
          </cell>
          <cell r="AW4" t="str">
            <v>£m, Sewage treatment -  Other capital expenditure - non-infra</v>
          </cell>
          <cell r="AX4" t="str">
            <v>£m, Sewage treatment -  Infrastructure network reinforcement</v>
          </cell>
          <cell r="AY4" t="str">
            <v>£m, Sewage treatment -  Total gross capital expenditure excluding third party services</v>
          </cell>
          <cell r="AZ4" t="str">
            <v>£m, Sewage treatment -  Third party services</v>
          </cell>
          <cell r="BA4" t="str">
            <v>£m, Sewage treatment -  Total gross capital expenditure</v>
          </cell>
          <cell r="BB4" t="str">
            <v>£m, Sewage treatment -  Grants and contributions (price control)</v>
          </cell>
          <cell r="BC4" t="str">
            <v>£m, Sewage treatment - Grants and contributions operating expenditure</v>
          </cell>
          <cell r="BD4" t="str">
            <v>£m, Sewage treatment - Grants and contributions capital  expenditure</v>
          </cell>
          <cell r="BE4" t="str">
            <v>£m, Sewage treatment - Grants and contributions toptex expenditure</v>
          </cell>
          <cell r="BF4" t="str">
            <v>£m, Sewage treatment -  Totex</v>
          </cell>
          <cell r="BG4" t="str">
            <v>£m, Sewage treatment -  Pension deficit recovery payments</v>
          </cell>
          <cell r="BH4" t="str">
            <v>£m, Sewage treatment -  Other cash items</v>
          </cell>
          <cell r="BI4" t="str">
            <v>£m, Sewage treatment -  Totex including cash items</v>
          </cell>
          <cell r="BJ4" t="str">
            <v>£m, Sewage treatment -  Total expenditure</v>
          </cell>
          <cell r="BK4" t="str">
            <v>£m, Sludge transport -  Power</v>
          </cell>
          <cell r="BL4" t="str">
            <v>£m, Sludge transport -  Income treated as negative expenditure</v>
          </cell>
          <cell r="BM4" t="str">
            <v>£m, Sludge transport -  Discharge Consents</v>
          </cell>
          <cell r="BN4" t="str">
            <v>£m, Sludge transport -  Bulk discharge</v>
          </cell>
          <cell r="BO4" t="str">
            <v>£m, Sludge transport -  - Renewals expensed in year (Infrastructure)</v>
          </cell>
          <cell r="BP4" t="str">
            <v>£m, Sludge transport -  - Renewals expensed in year (Non-Infrastructure)</v>
          </cell>
          <cell r="BQ4" t="str">
            <v>£m, Sludge transport -  - Other operating expenditure excluding renewals</v>
          </cell>
          <cell r="BR4" t="str">
            <v>£m, Sludge transport -  Local authority and Cumulo rates</v>
          </cell>
          <cell r="BS4" t="str">
            <v>£m, Sludge transport -  Total operating expenditure (excluding third party services)</v>
          </cell>
          <cell r="BT4" t="str">
            <v>£m, Sludge transport -  Third party services</v>
          </cell>
          <cell r="BU4" t="str">
            <v>£m, Sludge transport -  Total operating expenditure</v>
          </cell>
          <cell r="BV4" t="str">
            <v>£m, Sludge transport -  Maintaining the long term capability of the assets - infra</v>
          </cell>
          <cell r="BW4" t="str">
            <v>£m, Sludge transport -  Maintaining the long term capability of the assets - non-infra</v>
          </cell>
          <cell r="BX4" t="str">
            <v>£m, Sludge transport -  Other capital expenditure - infra</v>
          </cell>
          <cell r="BY4" t="str">
            <v>£m, Sludge transport -  Other capital expenditure - non-infra</v>
          </cell>
          <cell r="BZ4" t="str">
            <v>£m, Sludge transport -  Infrastructure network reinforcement</v>
          </cell>
          <cell r="CA4" t="str">
            <v>£m, Sludge transport -  Total gross capital expenditure excluding third party services</v>
          </cell>
          <cell r="CB4" t="str">
            <v>£m, Sludge transport -  Third party services</v>
          </cell>
          <cell r="CC4" t="str">
            <v>£m, Sludge transport -  Total gross capital expenditure</v>
          </cell>
          <cell r="CD4" t="str">
            <v>£m, Sludge transport -  Grants and contributions (price control)</v>
          </cell>
          <cell r="CE4" t="str">
            <v>£m, Sludge transport - Grants and contributions operating expenditure</v>
          </cell>
          <cell r="CF4" t="str">
            <v>£m, Sludge transport - Grants and contributions capital  expenditure</v>
          </cell>
          <cell r="CG4" t="str">
            <v>£m, Sludge transport - Grants and contributions totex expenditure</v>
          </cell>
          <cell r="CH4" t="str">
            <v>£m, Sludge transport -  Totex</v>
          </cell>
          <cell r="CI4" t="str">
            <v>£m, Sludge transport -  Pension deficit recovery payments</v>
          </cell>
          <cell r="CJ4" t="str">
            <v>£m, Sludge transport -  Other cash items</v>
          </cell>
          <cell r="CK4" t="str">
            <v>£m, Sludge transport -  Totex including cash items</v>
          </cell>
          <cell r="CL4" t="str">
            <v>£m, Sludge transport -  Total expenditure</v>
          </cell>
          <cell r="CM4" t="str">
            <v>£m, Sludge treatment -  Power</v>
          </cell>
          <cell r="CN4" t="str">
            <v>£m, Sludge treatment -  Income treated as negative expenditure</v>
          </cell>
          <cell r="CO4" t="str">
            <v>£m, Sludge treatment -  Discharge Consents</v>
          </cell>
          <cell r="CP4" t="str">
            <v>£m, Sludge treatment -  Bulk discharge</v>
          </cell>
          <cell r="CQ4" t="str">
            <v>£m, Sludge treatment -  - Renewals expensed in year (Infrastructure)</v>
          </cell>
          <cell r="CR4" t="str">
            <v>£m, Sludge treatment -  - Renewals expensed in year (Non-Infrastructure)</v>
          </cell>
          <cell r="CS4" t="str">
            <v>£m, Sludge treatment -  - Other operating expenditure excluding renewals</v>
          </cell>
          <cell r="CT4" t="str">
            <v>£m, Sludge treatment -  Local authority and Cumulo rates</v>
          </cell>
          <cell r="CU4" t="str">
            <v>£m, Sludge treatment -  Total operating expenditure (excluding third party services)</v>
          </cell>
          <cell r="CV4" t="str">
            <v>£m, Sludge treatment -  Third party services</v>
          </cell>
          <cell r="CW4" t="str">
            <v>£m, Sludge treatment -  Total operating expenditure</v>
          </cell>
          <cell r="CX4" t="str">
            <v>£m, Sludge treatment -  Maintaining the long term capability of the assets - infra</v>
          </cell>
          <cell r="CY4" t="str">
            <v>£m, Sludge treatment -  Maintaining the long term capability of the assets - non-infra</v>
          </cell>
          <cell r="CZ4" t="str">
            <v>£m, Sludge treatment -  Other capital expenditure - infra</v>
          </cell>
          <cell r="DA4" t="str">
            <v>£m, Sludge treatment -  Other capital expenditure - non-infra</v>
          </cell>
          <cell r="DB4" t="str">
            <v>£m, Sludge treatment -  Infrastructure network reinforcement</v>
          </cell>
          <cell r="DC4" t="str">
            <v>£m, Sludge treatment -  Total gross capital expenditure excluding third party services</v>
          </cell>
          <cell r="DD4" t="str">
            <v>£m, Sludge treatment -  Third party services</v>
          </cell>
          <cell r="DE4" t="str">
            <v>£m, Sludge treatment -  Total gross capital expenditure</v>
          </cell>
          <cell r="DF4" t="str">
            <v>£m, Sludge treatment -  Grants and contributions (price control)</v>
          </cell>
          <cell r="DG4" t="str">
            <v>£m, Sludge treatment - Grants and contributions operating expenditure</v>
          </cell>
          <cell r="DH4" t="str">
            <v>£m, Sludge treatment - Grants and contributions capital  expenditure</v>
          </cell>
          <cell r="DI4" t="str">
            <v>£m, Sludge treatment - Grants and contributions totex expenditure</v>
          </cell>
          <cell r="DJ4" t="str">
            <v>£m, Sludge treatment -  Totex</v>
          </cell>
          <cell r="DK4" t="str">
            <v>£m, Sludge treatment -  Pension deficit recovery payments</v>
          </cell>
          <cell r="DL4" t="str">
            <v>£m, Sludge treatment -  Other cash items</v>
          </cell>
          <cell r="DM4" t="str">
            <v>£m, Sludge treatment -  Totex including cash items</v>
          </cell>
          <cell r="DN4" t="str">
            <v>£m, Sludge treatment -  Total expenditure</v>
          </cell>
          <cell r="DO4" t="str">
            <v>£m, Sludge disposal -  Power</v>
          </cell>
          <cell r="DP4" t="str">
            <v>£m, Sludge disposal -  Income treated as negative expenditure</v>
          </cell>
          <cell r="DQ4" t="str">
            <v>£m, Sludge disposal -  Discharge Consents</v>
          </cell>
          <cell r="DR4" t="str">
            <v>£m, Sludge disposal -  Bulk discharge</v>
          </cell>
          <cell r="DS4" t="str">
            <v>£m, Sludge disposal - Renewals expensed in year (Infrastructure)</v>
          </cell>
          <cell r="DT4" t="str">
            <v>£m, Sludge disposal - Renewals expensed in year (Non-Infrastructure)</v>
          </cell>
          <cell r="DU4" t="str">
            <v>£m, Sludge disposal - Other operating expenditure excluding renewals</v>
          </cell>
          <cell r="DV4" t="str">
            <v>£m, Sludge disposal -  Local authority and Cumulo rates</v>
          </cell>
          <cell r="DW4" t="str">
            <v>£m, Sludge disposal -  Total operating expenditure (excluding third party services)</v>
          </cell>
          <cell r="DX4" t="str">
            <v>£m, Sludge disposal -  Third party services</v>
          </cell>
          <cell r="DY4" t="str">
            <v>£m, Sludge disposal -  Total operating expenditure</v>
          </cell>
          <cell r="DZ4" t="str">
            <v>£m, Sludge disposal -  Maintaining the long term capability of the assets - infra</v>
          </cell>
          <cell r="EA4" t="str">
            <v>£m, Sludge disposal -  Maintaining the long term capability of the assets - non-infra</v>
          </cell>
          <cell r="EB4" t="str">
            <v>£m, Sludge disposal -  Other capital expenditure - infra</v>
          </cell>
          <cell r="EC4" t="str">
            <v>£m, Sludge disposal -  Other capital expenditure - non-infra</v>
          </cell>
          <cell r="ED4" t="str">
            <v>£m, Sludge disposal -  Infrastructure network reinforcement</v>
          </cell>
          <cell r="EE4" t="str">
            <v>£m, Sludge disposal -  Total gross capital expenditure excluding third party services</v>
          </cell>
          <cell r="EF4" t="str">
            <v>£m, Sludge disposal -  Third party services</v>
          </cell>
          <cell r="EG4" t="str">
            <v>£m, Sludge disposal -  Total gross capital expenditure</v>
          </cell>
          <cell r="EH4" t="str">
            <v>£m, Sludge disposal -  Grants and contributions (price control)</v>
          </cell>
          <cell r="EI4" t="str">
            <v>£m, Sludge disposal - Grants and contributions operating expenditure</v>
          </cell>
          <cell r="EJ4" t="str">
            <v>£m, Sludge disposal - Grants and contributions capital  expenditure</v>
          </cell>
          <cell r="EK4" t="str">
            <v>£m, Sludge disposal - Grants and contributions totex expenditure</v>
          </cell>
          <cell r="EL4" t="str">
            <v>£m, Sludge disposal -  Totex</v>
          </cell>
          <cell r="EM4" t="str">
            <v>£m, Sludge disposal -  Pension deficit recovery payments</v>
          </cell>
          <cell r="EN4" t="str">
            <v>£m, Sludge disposal -  Other cash items</v>
          </cell>
          <cell r="EO4" t="str">
            <v>£m, Sludge disposal -  Totex including cash items</v>
          </cell>
          <cell r="EP4" t="str">
            <v>£m, Sludge disposal -  Total expenditure</v>
          </cell>
          <cell r="EQ4" t="str">
            <v>£m, Total Network plus wastewater - Power</v>
          </cell>
          <cell r="ER4" t="str">
            <v>£m, Total Network plus wastewater - Income treated as negative expenditure</v>
          </cell>
          <cell r="ES4" t="str">
            <v>£m, Total Network plus wastewater - Discharge Consents</v>
          </cell>
          <cell r="ET4" t="str">
            <v>£m, Total Network plus wastewater - Bulk discharge</v>
          </cell>
          <cell r="EU4" t="str">
            <v>£m, Total Network plus wastewater - Renewals expensed in year (Infrastructure)</v>
          </cell>
          <cell r="EV4" t="str">
            <v>£m, Total Network plus wastewater - Renewals expensed in year (Non-Infrastructure)</v>
          </cell>
          <cell r="EW4" t="str">
            <v>£m, Total Network plus wastewater - Other operating expenditure excluding renewals</v>
          </cell>
          <cell r="EX4" t="str">
            <v>£m, Total Network plus wastewater - Local authority and Cumulo rates</v>
          </cell>
          <cell r="EY4" t="str">
            <v>£m, Total Network plus wastewater - Total operating expenditure (excluding third party services)</v>
          </cell>
          <cell r="EZ4" t="str">
            <v>£m, Total Network plus wastewater - Third party services</v>
          </cell>
          <cell r="FA4" t="str">
            <v>£m, Total Network plus wastewater - Total operating expenditure</v>
          </cell>
          <cell r="FB4" t="str">
            <v>£m, Total Network plus wastewater - Maintaining the long term capability of the assets - infra</v>
          </cell>
          <cell r="FC4" t="str">
            <v>£m, Total Network plus wastewater - Maintaining the long term capability of the assets - non-infra</v>
          </cell>
          <cell r="FD4" t="str">
            <v>£m, Total Network plus wastewater - Other capital expenditure - infra</v>
          </cell>
          <cell r="FE4" t="str">
            <v>£m, Total Network plus wastewater - Other capital expenditure - non-infra</v>
          </cell>
          <cell r="FF4" t="str">
            <v>£m, Total Network plus wastewater - Infrastructure network reinforcement</v>
          </cell>
          <cell r="FG4" t="str">
            <v>£m, Total Network plus wastewater - Total gross capital expenditure excluding third party services</v>
          </cell>
          <cell r="FH4" t="str">
            <v>£m, Total Network plus wastewater - Third party services</v>
          </cell>
          <cell r="FI4" t="str">
            <v>£m, Total Network plus wastewater - Total gross capital expenditure</v>
          </cell>
          <cell r="FJ4" t="str">
            <v>£m, Total Network plus wastewater - Grants and contributions (price control)</v>
          </cell>
          <cell r="FK4" t="str">
            <v>£m, Total Network plus wastewater - Grants and contributions operating expenditure</v>
          </cell>
          <cell r="FL4" t="str">
            <v>£m, Total Network plus wastewater - Grants and contributions capital  expenditure</v>
          </cell>
          <cell r="FM4" t="str">
            <v>£m, Total Network plus wastewater - Grants and contributions totex expenditure</v>
          </cell>
          <cell r="FN4" t="str">
            <v>£m, Total Network plus wastewater - Totex</v>
          </cell>
          <cell r="FO4" t="str">
            <v>£m, Total Network plus wastewater - Pension deficit recovery payments</v>
          </cell>
          <cell r="FP4" t="str">
            <v>£m, Total Network plus wastewater - Other cash items</v>
          </cell>
          <cell r="FQ4" t="str">
            <v>£m, Total Network plus wastewater - Totex including cash items</v>
          </cell>
          <cell r="FR4" t="str">
            <v>£m, Total Network plus wastewater - Total expenditure</v>
          </cell>
          <cell r="FS4" t="str">
            <v>£m, Bio-resources total  - Power</v>
          </cell>
          <cell r="FT4" t="str">
            <v>£m, Bio-resources total  - Income treated as negative expenditure</v>
          </cell>
          <cell r="FU4" t="str">
            <v>£m, Bio-resources total - Discharge Consents</v>
          </cell>
          <cell r="FV4" t="str">
            <v>£m, Bio-resources total - Bulk discharge</v>
          </cell>
          <cell r="FW4" t="str">
            <v>£m, Bio-resources total - Renewals expensed in year (Infrastructure)</v>
          </cell>
          <cell r="FX4" t="str">
            <v>£m, Bio-resources total - Renewals expensed in year (Non-Infrastructure)</v>
          </cell>
          <cell r="FY4" t="str">
            <v>£m, Bio-resources total - Other operating expenditure excluding renewals</v>
          </cell>
          <cell r="FZ4" t="str">
            <v>£m, Bio-resources total - Local authority and Cumulo rates</v>
          </cell>
          <cell r="GA4" t="str">
            <v>£m, Bio-resources total - Total operating expenditure (excluding third party services)</v>
          </cell>
          <cell r="GB4" t="str">
            <v>£m, Bio-resources total - Third party services</v>
          </cell>
          <cell r="GC4" t="str">
            <v>£m, Bio-resources total - Total operating expenditure</v>
          </cell>
          <cell r="GD4" t="str">
            <v>£m, Bio-resources total - Maintaining the long term capability of the assets - infra</v>
          </cell>
          <cell r="GE4" t="str">
            <v>£m, Bio-resources total - Maintaining the long term capability of the assets - non-infra</v>
          </cell>
          <cell r="GF4" t="str">
            <v>£m, Bio-resources total - Other capital expenditure - infra</v>
          </cell>
          <cell r="GG4" t="str">
            <v>£m, Bio-resources total - Other capital expenditure - non-infra</v>
          </cell>
          <cell r="GH4" t="str">
            <v>£m, Bio-resources total - Infrastructure network reinforcement</v>
          </cell>
          <cell r="GI4" t="str">
            <v>£m, Bio-resources total - Total gross capital expenditure excluding third party services</v>
          </cell>
          <cell r="GJ4" t="str">
            <v>£m, Bio-resources total - Third party services</v>
          </cell>
          <cell r="GK4" t="str">
            <v>£m, Bio-resources total - Total gross capital expenditure</v>
          </cell>
          <cell r="GL4" t="str">
            <v>£m, Bio-resources total - Grants and contributions (price control)</v>
          </cell>
          <cell r="GM4" t="str">
            <v>£m, Bio-resources total - Grants and contributions operating expenditure</v>
          </cell>
          <cell r="GN4" t="str">
            <v>£m, Bio-resources total - Grants and contributions capital  expenditure</v>
          </cell>
          <cell r="GO4" t="str">
            <v>£m, Bio-resources total - Grants and contributions totex expenditure</v>
          </cell>
          <cell r="GP4" t="str">
            <v>£m, Bio-resources total - Totex</v>
          </cell>
          <cell r="GQ4" t="str">
            <v>£m, Bio-resources total - Pension deficit recovery payments</v>
          </cell>
          <cell r="GR4" t="str">
            <v>£m, Bio-resources total - Other cash items</v>
          </cell>
          <cell r="GS4" t="str">
            <v>£m, Bio-resources total - Totex including cash items</v>
          </cell>
          <cell r="GT4" t="str">
            <v>£m, Bio-resources total - Total expenditure</v>
          </cell>
          <cell r="GU4" t="str">
            <v>£m,  Total wholesale wastewater - Power</v>
          </cell>
          <cell r="GV4" t="str">
            <v>£m,  Total wholesale wastewater - Income treated as negative expenditure</v>
          </cell>
          <cell r="GW4" t="str">
            <v>£m,  Total wholesale wastewater - Discharge Consents</v>
          </cell>
          <cell r="GX4" t="str">
            <v>£m,  Total wholesale wastewater - Bulk discharge</v>
          </cell>
          <cell r="GY4" t="str">
            <v>£m,  Total wholesale wastewater - Renewals expensed in year (Infrastructure)</v>
          </cell>
          <cell r="GZ4" t="str">
            <v>£m,  Total wholesale wastewater - Renewals expensed in year (Non-Infrastructure)</v>
          </cell>
          <cell r="HA4" t="str">
            <v>£m,  Total wholesale wastewater - Other operating expenditure excluding renewals</v>
          </cell>
          <cell r="HB4" t="str">
            <v>£m,  Total wholesale wastewater - Local authority and Cumulo rates</v>
          </cell>
          <cell r="HC4" t="str">
            <v>£m,  Total wholesale wastewater - Total operating expenditure (excluding third party services)</v>
          </cell>
          <cell r="HD4" t="str">
            <v>£m,  Total wholesale wastewater - Third party services</v>
          </cell>
          <cell r="HE4" t="str">
            <v>£m,  Total wholesale wastewater - Total operating expenditure</v>
          </cell>
          <cell r="HF4" t="str">
            <v>£m,  Total wholesale wastewater - Maintaining the long term capability of the assets - infra</v>
          </cell>
          <cell r="HG4" t="str">
            <v>£m,  Total wholesale wastewater - Maintaining the long term capability of the assets - non-infra</v>
          </cell>
          <cell r="HH4" t="str">
            <v>£m,  Total wholesale wastewater - Other capital expenditure - infra</v>
          </cell>
          <cell r="HI4" t="str">
            <v>£m,  Total wholesale wastewater - Other capital expenditure - non-infra</v>
          </cell>
          <cell r="HJ4" t="str">
            <v>£m,  Total wholesale wastewater - Infrastructure network reinforcement</v>
          </cell>
          <cell r="HK4" t="str">
            <v>£m,  Total wholesale wastewater - Total gross capital expenditure excluding third party services</v>
          </cell>
          <cell r="HL4" t="str">
            <v>£m,  Total wholesale wastewater - Third party services</v>
          </cell>
          <cell r="HM4" t="str">
            <v>£m,  Total wholesale wastewater - Total gross capital expenditure</v>
          </cell>
          <cell r="HN4" t="str">
            <v>£m,  Total wholesale wastewater - Grants and contributions (price control)</v>
          </cell>
          <cell r="HO4" t="str">
            <v>£m, Total wholesale wastewater total - Grants and contributions operating expenditure</v>
          </cell>
          <cell r="HP4" t="str">
            <v>£m, Total wholesale wastewater total - Grants and contributions capital  expenditure</v>
          </cell>
          <cell r="HQ4" t="str">
            <v>£m, Total wholesale wastewater total - Grants and contributions totex expenditure</v>
          </cell>
          <cell r="HR4" t="str">
            <v>£m,  Total wholesale wastewater - Totex</v>
          </cell>
          <cell r="HS4" t="str">
            <v>£m,  Total wholesale wastewater - Pension deficit recovery payments</v>
          </cell>
          <cell r="HT4" t="str">
            <v>£m,  Total wholesale wastewater - Other cash items</v>
          </cell>
          <cell r="HU4" t="str">
            <v>£m,  Total wholesale wastewater - Totex including cash items</v>
          </cell>
          <cell r="HV4" t="str">
            <v>£m,  Total wholesale wastewater - Total expenditure</v>
          </cell>
          <cell r="HW4" t="str">
            <v>Diversions expenditure - wastewater    NRSWA</v>
          </cell>
          <cell r="HX4" t="str">
            <v>Diversions expenditure - wastewater    Other non-s185</v>
          </cell>
          <cell r="HY4" t="str">
            <v>£m,  Total wholesale wastewater -  First time sewerage</v>
          </cell>
          <cell r="HZ4" t="str">
            <v>£m,  Total wholesale wastewater -  Sludge enhancement (quality)</v>
          </cell>
          <cell r="IA4" t="str">
            <v>£m,  Total wholesale wastewater -  Sludge enhancement (growth)</v>
          </cell>
          <cell r="IB4" t="str">
            <v>£m,  Total wholesale wastewater -  NEP - Conservation drivers</v>
          </cell>
          <cell r="IC4" t="str">
            <v>£m,  Total wholesale wastewater - NEP - Eels Regulations (measures at outfalls)</v>
          </cell>
          <cell r="ID4" t="str">
            <v>£m,  Total wholesale wastewater -  NEP - Event Duration Monitoring at intermittent discharges</v>
          </cell>
          <cell r="IE4" t="str">
            <v>£m,  Total wholesale wastewater -  NEP - Flow monitoring at sewage treatment works</v>
          </cell>
          <cell r="IF4" t="str">
            <v>£m,  Total wholesale wastewater -  NEP - Monitoring of pass forward flows at CSOs</v>
          </cell>
          <cell r="IG4" t="str">
            <v>£m,  Total wholesale wastewater - NEP - Schemes to increase flow to full treatment</v>
          </cell>
          <cell r="IH4" t="str">
            <v>£m,  Total wholesale wastewater - NEP - Schemes to increase storm tank capacity</v>
          </cell>
          <cell r="II4" t="str">
            <v>£m,  Total wholesale wastewater -  NEP - Storage schemes to reduce spill frequency at CSOs, storm tanks, etc</v>
          </cell>
          <cell r="IJ4" t="str">
            <v>£m,  Total wholesale wastewater -  NEP - Chemicals removal pilot/full-scale demonstration plants</v>
          </cell>
          <cell r="IK4" t="str">
            <v>£m,  Total wholesale wastewater - NEP - Chemicals monitoring/ investigations/ options appraisals</v>
          </cell>
          <cell r="IL4" t="str">
            <v>£m,  Total wholesale wastewater - NEP - National phosphorus removal technology investigations</v>
          </cell>
          <cell r="IM4" t="str">
            <v>£m,  Total wholesale wastewater -  NEP - Groundwater schemes</v>
          </cell>
          <cell r="IN4" t="str">
            <v>£m,  Total wholesale wastewater -  NEP - Investigations</v>
          </cell>
          <cell r="IO4" t="str">
            <v>£m,  Total wholesale wastewater -  NEP - Nutrients (N removal)</v>
          </cell>
          <cell r="IP4" t="str">
            <v>£m,  Total wholesale wastewater -  NEP - Nutrients (P removal at activated sludge STWs)</v>
          </cell>
          <cell r="IQ4" t="str">
            <v>£m,  Total wholesale wastewater -  NEP - Nutrients (P removal at filter bed STWs)</v>
          </cell>
          <cell r="IR4" t="str">
            <v>£m,  Total wholesale wastewater -  NEP - Reduction of sanitary parameters</v>
          </cell>
          <cell r="IS4" t="str">
            <v>£m,  Total wholesale wastewater -  NEP - UV disinfection (or similar)</v>
          </cell>
          <cell r="IT4" t="str">
            <v>£m,  Total wholesale wastewater -  NEP - Discharge relocation</v>
          </cell>
          <cell r="IU4" t="str">
            <v>£m,  Total wholesale wastewater -  NEP - Flow 1 schemes</v>
          </cell>
          <cell r="IV4" t="str">
            <v>£m,  Total wholesale wastewater -  Odour</v>
          </cell>
          <cell r="IW4" t="str">
            <v>£m,  Total wholesale wastewater -  New development and growth</v>
          </cell>
          <cell r="IX4" t="str">
            <v>£m,  Total wholesale wastewater -  Growth at sewage treatment works (excluding sludge treatment)</v>
          </cell>
          <cell r="IY4" t="str">
            <v>£m,  Total wholesale wastewater -  Resilience</v>
          </cell>
          <cell r="IZ4" t="str">
            <v>£m,  Total wholesale wastewater -  SEMD</v>
          </cell>
          <cell r="JA4" t="str">
            <v>Non-SEMD related security enhancement</v>
          </cell>
          <cell r="JB4" t="str">
            <v>£m,  Total wholesale wastewater -  Reduce flooding risk for properties</v>
          </cell>
          <cell r="JC4" t="str">
            <v>£m,  Total wholesale wastewater -  Transferred private sewers and pumping stations</v>
          </cell>
          <cell r="JD4" t="str">
            <v>S3A00001</v>
          </cell>
          <cell r="JE4" t="str">
            <v>S3A00002</v>
          </cell>
          <cell r="JF4" t="str">
            <v>S3A00003</v>
          </cell>
          <cell r="JG4" t="str">
            <v>S3A00004</v>
          </cell>
          <cell r="JH4" t="str">
            <v>S3A00005</v>
          </cell>
          <cell r="JI4" t="str">
            <v>S3A00006</v>
          </cell>
          <cell r="JJ4" t="str">
            <v>S3A00007</v>
          </cell>
          <cell r="JK4" t="str">
            <v>S3A00008</v>
          </cell>
          <cell r="JL4" t="str">
            <v>S3A00009</v>
          </cell>
          <cell r="JM4" t="str">
            <v>S3A00010</v>
          </cell>
          <cell r="JN4" t="str">
            <v>S3A00011</v>
          </cell>
          <cell r="JO4" t="str">
            <v>S3A00012</v>
          </cell>
          <cell r="JP4" t="str">
            <v>S3A00013</v>
          </cell>
          <cell r="JQ4" t="str">
            <v>S3A00014</v>
          </cell>
          <cell r="JR4" t="str">
            <v>S3A00015</v>
          </cell>
          <cell r="JS4" t="str">
            <v>£m,  Total wholesale wastewater - Totex</v>
          </cell>
          <cell r="JT4" t="str">
            <v>£m,  Total wholesale wastewater - Total expenditure</v>
          </cell>
          <cell r="JU4" t="str">
            <v>£m, Bio-resources total - Total expenditure</v>
          </cell>
          <cell r="JV4" t="str">
            <v>£m, Total Network plus wastewater - Total expenditure</v>
          </cell>
          <cell r="JW4" t="str">
            <v xml:space="preserve">£m,  Total wholesale wastewater -  Total enhancement capital expenditure </v>
          </cell>
          <cell r="JX4" t="str">
            <v>£m, Sewage collection -  Transferred private sewers and pumping stations</v>
          </cell>
          <cell r="JY4" t="str">
            <v>£m, Sewage treatment -  Transferred private sewers and pumping stations</v>
          </cell>
          <cell r="JZ4" t="str">
            <v>£m, Sludge total -  Transferred private sewers and pumping stations</v>
          </cell>
          <cell r="KA4" t="str">
            <v>£000, Sewage collection, Costs asscociated with Traffic Management Act</v>
          </cell>
          <cell r="KB4" t="str">
            <v>£000, Sewage treatment, Costs asscociated with Traffic Management Act</v>
          </cell>
          <cell r="KC4" t="str">
            <v>£000, Sludge, Costs asscociated with Traffic Management Act</v>
          </cell>
          <cell r="KD4" t="str">
            <v>£000, Wholesale wasetwater, Costs asscociated with Traffic Management Act</v>
          </cell>
          <cell r="KE4" t="str">
            <v>£000, Sewage collection, Costs associated with Industrial Emissions Directive</v>
          </cell>
          <cell r="KF4" t="str">
            <v>£000, Sewage treatment, Costs associated with Industrial Emissions Directive</v>
          </cell>
          <cell r="KG4" t="str">
            <v>£000, Sludge, Costs associated with Industrial Emissions Directive</v>
          </cell>
          <cell r="KH4" t="str">
            <v>£000, Wholesale wasetwater, Costs associated with Industrial Emissions Directive</v>
          </cell>
          <cell r="KI4" t="str">
            <v>£000s, Direct costs of STWs in size band 1</v>
          </cell>
          <cell r="KJ4" t="str">
            <v>£000s, Direct costs of STWs in size band 2</v>
          </cell>
          <cell r="KK4" t="str">
            <v>£000s, Direct costs of STWs in size band 3</v>
          </cell>
          <cell r="KL4" t="str">
            <v>£000s, Direct costs of STWs in size band 4</v>
          </cell>
          <cell r="KM4" t="str">
            <v>£000s, Direct costs of STWs in size band 5</v>
          </cell>
          <cell r="KN4" t="str">
            <v>£000s, Direct costs of STWs in size band 6</v>
          </cell>
          <cell r="KO4" t="str">
            <v>£m, Sewage collection -  New development and growth</v>
          </cell>
          <cell r="KP4" t="str">
            <v>£m, Sewage treatment -  New development and growth</v>
          </cell>
          <cell r="KQ4" t="str">
            <v>£m, Sludge total -  New development and growth</v>
          </cell>
          <cell r="KR4" t="str">
            <v>£m,  Total wholesale wastewater -  New development and growth</v>
          </cell>
          <cell r="KS4" t="str">
            <v>£m, Sewage collection -  Growth at sewage treatment works (excluding sludge treatment)</v>
          </cell>
          <cell r="KT4" t="str">
            <v>£m, Sewage treatment -  Growth at sewage treatment works (excluding sludge treatment)</v>
          </cell>
          <cell r="KU4" t="str">
            <v>£m, Sludge total -  Growth at sewage treatment works (excluding sludge treatment)</v>
          </cell>
          <cell r="KV4" t="str">
            <v>£m,  Total wholesale wastewater -  Growth at sewage treatment works (excluding sludge treatment)</v>
          </cell>
          <cell r="KW4" t="str">
            <v>£m, Sewage collection -  Reduce flooding risk for properties</v>
          </cell>
          <cell r="KX4" t="str">
            <v>£m, Sewage treatment -  Reduce flooding risk for properties</v>
          </cell>
          <cell r="KY4" t="str">
            <v>£m, Sludge total -  Reduce flooding risk for properties</v>
          </cell>
          <cell r="KZ4" t="str">
            <v>£m,  Total wholesale wastewater -  Reduce flooding risk for properties</v>
          </cell>
          <cell r="LA4" t="str">
            <v>£m, Sewage collection -  New development and growth,Smoothed</v>
          </cell>
          <cell r="LB4" t="str">
            <v>£m, Sewage treatment -  New development and growth,Smoothed</v>
          </cell>
          <cell r="LC4" t="str">
            <v>£m, Sludge total -  New development and growth,Smoothed</v>
          </cell>
          <cell r="LD4" t="str">
            <v>£m,  Total wholesale wastewater -  New development and growth,Smoothed</v>
          </cell>
          <cell r="LE4" t="str">
            <v>£m, Sewage collection -  Growth at sewage treatment works (excluding sludge treatment),Smoothed</v>
          </cell>
          <cell r="LF4" t="str">
            <v>£m, Sewage treatment -  Growth at sewage treatment works (excluding sludge treatment),Smoothed</v>
          </cell>
          <cell r="LG4" t="str">
            <v>£m, Sludge total -  Growth at sewage treatment works (excluding sludge treatment),Smoothed</v>
          </cell>
          <cell r="LH4" t="str">
            <v>£m,  Total wholesale wastewater -  Growth at sewage treatment works (excluding sludge treatment),Smoothed</v>
          </cell>
          <cell r="LI4" t="str">
            <v>£m, Sewage collection -  Reduce flooding risk for properties,Smoothed</v>
          </cell>
          <cell r="LJ4" t="str">
            <v>£m, Sewage treatment -  Reduce flooding risk for properties,Smoothed</v>
          </cell>
          <cell r="LK4" t="str">
            <v>£m, Sludge total -  Reduce flooding risk for properties,Smoothed</v>
          </cell>
          <cell r="LL4" t="str">
            <v>£m,  Total wholesale wastewater -  Reduce flooding risk for properties,Smoothed</v>
          </cell>
          <cell r="LM4" t="str">
            <v>Sewage Collection Botex</v>
          </cell>
          <cell r="LN4" t="str">
            <v>Sewage Treatment Botex</v>
          </cell>
          <cell r="LO4" t="str">
            <v>Bioresources Botex</v>
          </cell>
          <cell r="LP4" t="str">
            <v>Bioresources Plus Botex</v>
          </cell>
          <cell r="LQ4" t="str">
            <v>Network Plus Botex</v>
          </cell>
          <cell r="LR4" t="str">
            <v>Wholesale wastewater Botex</v>
          </cell>
          <cell r="LS4" t="str">
            <v>000s, Total number of properties</v>
          </cell>
          <cell r="LT4" t="str">
            <v>kW, Total pumping station capacity</v>
          </cell>
          <cell r="LU4" t="str">
            <v>km, Total length of legacy public sewers as at 31 March</v>
          </cell>
          <cell r="LV4" t="str">
            <v>km, Length of formerly private sewers and lateral drains (s105A sewers)</v>
          </cell>
          <cell r="LW4" t="str">
            <v>kg BOD5/day, Load received by STWs in size band 1 - Total</v>
          </cell>
          <cell r="LX4" t="str">
            <v>kg BOD5/day, Load received by STWs in size band 2 - Total</v>
          </cell>
          <cell r="LY4" t="str">
            <v>kg BOD5/day, Load received by STWs in size band 3 - Total</v>
          </cell>
          <cell r="LZ4" t="str">
            <v>kg BOD5/day, Load received by STWs in size above size band 5 - Total</v>
          </cell>
          <cell r="MA4" t="str">
            <v>kg BOD5/day, Total load received by STWs  - Ammonia Total</v>
          </cell>
          <cell r="MB4" t="str">
            <v>kg BOD5/day, Total load received by STWs  - Total</v>
          </cell>
          <cell r="MC4" t="str">
            <v>kg BOD5/day, Total load received by STWs  - Ammonia &lt;=1mg/l</v>
          </cell>
          <cell r="MD4" t="str">
            <v>kg BOD5/day, Total load received by STWs  - Ammonia &gt;1 to &lt;=3mg/l</v>
          </cell>
          <cell r="ME4" t="str">
            <v>nr, Total number of STWs - Ammonia Total</v>
          </cell>
          <cell r="MF4" t="str">
            <v>nr, Total number of STWs - Total</v>
          </cell>
          <cell r="MG4" t="str">
            <v xml:space="preserve">000s, Total sewage sludge produced </v>
          </cell>
          <cell r="MH4" t="str">
            <v>Number of properties</v>
          </cell>
          <cell r="MI4" t="str">
            <v>Sewer length</v>
          </cell>
          <cell r="MJ4" t="str">
            <v>Load</v>
          </cell>
          <cell r="MK4" t="str">
            <v>Sludge produced</v>
          </cell>
          <cell r="ML4" t="str">
            <v>Nr properties/sewer length</v>
          </cell>
          <cell r="MM4" t="str">
            <v>Pumping capacity/sewer length</v>
          </cell>
          <cell r="MN4" t="str">
            <v>% Load treated in bands 1-3</v>
          </cell>
          <cell r="MO4" t="str">
            <v>% Load with ammonia &lt;3mg/l</v>
          </cell>
          <cell r="MP4" t="str">
            <v>% of load treated in band 6</v>
          </cell>
          <cell r="MQ4" t="str">
            <v>Weighted average density</v>
          </cell>
          <cell r="MR4" t="str">
            <v>Nr STWs/property</v>
          </cell>
          <cell r="MS4" t="str">
            <v>Period</v>
          </cell>
          <cell r="MT4" t="str">
            <v>Price review</v>
          </cell>
        </row>
        <row r="5">
          <cell r="A5" t="str">
            <v>ANH12</v>
          </cell>
          <cell r="B5" t="str">
            <v>ANH</v>
          </cell>
          <cell r="C5" t="str">
            <v>2011-12</v>
          </cell>
          <cell r="D5" t="str">
            <v>ANH</v>
          </cell>
          <cell r="E5" t="str">
            <v>ANH12</v>
          </cell>
          <cell r="F5">
            <v>1.1050631792877967</v>
          </cell>
          <cell r="G5">
            <v>7.4178953644146359</v>
          </cell>
          <cell r="H5">
            <v>0</v>
          </cell>
          <cell r="I5">
            <v>1.2155694972165765</v>
          </cell>
          <cell r="J5">
            <v>0</v>
          </cell>
          <cell r="K5">
            <v>0</v>
          </cell>
          <cell r="L5">
            <v>0</v>
          </cell>
          <cell r="M5">
            <v>40.613281965185109</v>
          </cell>
          <cell r="N5">
            <v>0</v>
          </cell>
          <cell r="O5">
            <v>49.246746826816292</v>
          </cell>
          <cell r="P5">
            <v>0</v>
          </cell>
          <cell r="Q5">
            <v>49.246746826816292</v>
          </cell>
          <cell r="R5">
            <v>38.769105003706336</v>
          </cell>
          <cell r="S5">
            <v>22.514724134044304</v>
          </cell>
          <cell r="T5">
            <v>27.884753205962401</v>
          </cell>
          <cell r="U5">
            <v>2.4234248627690191</v>
          </cell>
          <cell r="V5">
            <v>2.8368862558841554</v>
          </cell>
          <cell r="W5">
            <v>94.428893462366119</v>
          </cell>
          <cell r="X5">
            <v>0</v>
          </cell>
          <cell r="Y5">
            <v>94.428893462366119</v>
          </cell>
          <cell r="Z5">
            <v>9.2007560307501954</v>
          </cell>
          <cell r="AA5">
            <v>0</v>
          </cell>
          <cell r="AB5">
            <v>0</v>
          </cell>
          <cell r="AC5">
            <v>9.2007560307501954</v>
          </cell>
          <cell r="AD5">
            <v>134.47488425843176</v>
          </cell>
          <cell r="AE5">
            <v>3.5494629318724034</v>
          </cell>
          <cell r="AF5">
            <v>0</v>
          </cell>
          <cell r="AG5">
            <v>138.02434719030418</v>
          </cell>
          <cell r="AH5">
            <v>137.62139288800839</v>
          </cell>
          <cell r="AI5">
            <v>20.770107020361007</v>
          </cell>
          <cell r="AJ5">
            <v>-0.77354422550145763</v>
          </cell>
          <cell r="AK5">
            <v>5.6921804365114408</v>
          </cell>
          <cell r="AL5">
            <v>0</v>
          </cell>
          <cell r="AM5">
            <v>0</v>
          </cell>
          <cell r="AN5">
            <v>0</v>
          </cell>
          <cell r="AO5">
            <v>65.76451992577536</v>
          </cell>
          <cell r="AP5">
            <v>22.211769903684715</v>
          </cell>
          <cell r="AQ5">
            <v>113.6650330608304</v>
          </cell>
          <cell r="AR5">
            <v>0.331518953786339</v>
          </cell>
          <cell r="AS5">
            <v>113.99655201461675</v>
          </cell>
          <cell r="AT5">
            <v>-4.8624769002385774E-3</v>
          </cell>
          <cell r="AU5">
            <v>63.70707528669687</v>
          </cell>
          <cell r="AV5">
            <v>0</v>
          </cell>
          <cell r="AW5">
            <v>43.467351791394421</v>
          </cell>
          <cell r="AX5">
            <v>0</v>
          </cell>
          <cell r="AY5">
            <v>107.16956460119104</v>
          </cell>
          <cell r="AZ5">
            <v>0</v>
          </cell>
          <cell r="BA5">
            <v>107.16956460119104</v>
          </cell>
          <cell r="BB5">
            <v>0</v>
          </cell>
          <cell r="BC5">
            <v>0</v>
          </cell>
          <cell r="BD5">
            <v>0</v>
          </cell>
          <cell r="BE5">
            <v>0</v>
          </cell>
          <cell r="BF5">
            <v>221.16611661580788</v>
          </cell>
          <cell r="BG5">
            <v>5.5628880445347688</v>
          </cell>
          <cell r="BH5">
            <v>0</v>
          </cell>
          <cell r="BI5">
            <v>226.72900466034267</v>
          </cell>
          <cell r="BJ5">
            <v>225.14610962195525</v>
          </cell>
          <cell r="BK5">
            <v>0</v>
          </cell>
          <cell r="BL5">
            <v>0</v>
          </cell>
          <cell r="BM5">
            <v>0</v>
          </cell>
          <cell r="BN5">
            <v>0</v>
          </cell>
          <cell r="BO5">
            <v>0</v>
          </cell>
          <cell r="BP5">
            <v>0</v>
          </cell>
          <cell r="BQ5">
            <v>19.20931324555977</v>
          </cell>
          <cell r="BR5">
            <v>0</v>
          </cell>
          <cell r="BS5">
            <v>19.20931324555977</v>
          </cell>
          <cell r="BT5">
            <v>0</v>
          </cell>
          <cell r="BU5">
            <v>19.20931324555977</v>
          </cell>
          <cell r="BV5">
            <v>0</v>
          </cell>
          <cell r="BW5">
            <v>0</v>
          </cell>
          <cell r="BX5">
            <v>0</v>
          </cell>
          <cell r="BY5">
            <v>0</v>
          </cell>
          <cell r="BZ5">
            <v>0</v>
          </cell>
          <cell r="CA5">
            <v>0</v>
          </cell>
          <cell r="CB5">
            <v>0</v>
          </cell>
          <cell r="CC5">
            <v>0</v>
          </cell>
          <cell r="CD5">
            <v>0</v>
          </cell>
          <cell r="CE5">
            <v>0</v>
          </cell>
          <cell r="CF5">
            <v>0</v>
          </cell>
          <cell r="CG5">
            <v>0</v>
          </cell>
          <cell r="CH5">
            <v>19.20931324555977</v>
          </cell>
          <cell r="CI5">
            <v>1.6907466643103291</v>
          </cell>
          <cell r="CJ5">
            <v>0</v>
          </cell>
          <cell r="CK5">
            <v>20.900059909870102</v>
          </cell>
          <cell r="CL5">
            <v>21.082395334452585</v>
          </cell>
          <cell r="CM5">
            <v>4.0798424504280542</v>
          </cell>
          <cell r="CN5">
            <v>-2.5416453123619323</v>
          </cell>
          <cell r="CO5">
            <v>0</v>
          </cell>
          <cell r="CP5">
            <v>0</v>
          </cell>
          <cell r="CQ5">
            <v>0</v>
          </cell>
          <cell r="CR5">
            <v>0</v>
          </cell>
          <cell r="CS5">
            <v>30.000255191305104</v>
          </cell>
          <cell r="CT5">
            <v>3.757214809578509</v>
          </cell>
          <cell r="CU5">
            <v>35.295667138949725</v>
          </cell>
          <cell r="CV5">
            <v>0.22101263585755937</v>
          </cell>
          <cell r="CW5">
            <v>35.51667977480728</v>
          </cell>
          <cell r="CX5">
            <v>0</v>
          </cell>
          <cell r="CY5">
            <v>25.496050635605034</v>
          </cell>
          <cell r="CZ5">
            <v>0</v>
          </cell>
          <cell r="DA5">
            <v>9.4899806053187206</v>
          </cell>
          <cell r="DB5">
            <v>0</v>
          </cell>
          <cell r="DC5">
            <v>34.986031240923758</v>
          </cell>
          <cell r="DD5">
            <v>0</v>
          </cell>
          <cell r="DE5">
            <v>34.986031240923758</v>
          </cell>
          <cell r="DF5">
            <v>0</v>
          </cell>
          <cell r="DG5">
            <v>0</v>
          </cell>
          <cell r="DH5">
            <v>0</v>
          </cell>
          <cell r="DI5">
            <v>0</v>
          </cell>
          <cell r="DJ5">
            <v>70.502711015731037</v>
          </cell>
          <cell r="DK5">
            <v>1.4586833966598918</v>
          </cell>
          <cell r="DL5">
            <v>0</v>
          </cell>
          <cell r="DM5">
            <v>71.961394412390945</v>
          </cell>
          <cell r="DN5">
            <v>71.812261690689581</v>
          </cell>
          <cell r="DO5">
            <v>0</v>
          </cell>
          <cell r="DP5">
            <v>-3.198052840858884</v>
          </cell>
          <cell r="DQ5">
            <v>0</v>
          </cell>
          <cell r="DR5">
            <v>0</v>
          </cell>
          <cell r="DS5">
            <v>0</v>
          </cell>
          <cell r="DT5">
            <v>0</v>
          </cell>
          <cell r="DU5">
            <v>7.8813105946805662</v>
          </cell>
          <cell r="DV5">
            <v>0</v>
          </cell>
          <cell r="DW5">
            <v>4.6832577538216711</v>
          </cell>
          <cell r="DX5">
            <v>0</v>
          </cell>
          <cell r="DY5">
            <v>4.6832577538216711</v>
          </cell>
          <cell r="DZ5">
            <v>0</v>
          </cell>
          <cell r="EA5">
            <v>0</v>
          </cell>
          <cell r="EB5">
            <v>0</v>
          </cell>
          <cell r="EC5">
            <v>0</v>
          </cell>
          <cell r="ED5">
            <v>0</v>
          </cell>
          <cell r="EE5">
            <v>0</v>
          </cell>
          <cell r="EF5">
            <v>0</v>
          </cell>
          <cell r="EG5">
            <v>0</v>
          </cell>
          <cell r="EH5">
            <v>0</v>
          </cell>
          <cell r="EI5">
            <v>0</v>
          </cell>
          <cell r="EJ5">
            <v>0</v>
          </cell>
          <cell r="EK5">
            <v>0</v>
          </cell>
          <cell r="EL5">
            <v>4.6832577538216711</v>
          </cell>
          <cell r="EM5">
            <v>0.64535689670407326</v>
          </cell>
          <cell r="EN5">
            <v>0</v>
          </cell>
          <cell r="EO5">
            <v>5.3286146505257452</v>
          </cell>
          <cell r="EP5">
            <v>5.403758946717315</v>
          </cell>
          <cell r="EQ5">
            <v>28.188002384775643</v>
          </cell>
          <cell r="ER5">
            <v>-0.77354422550145763</v>
          </cell>
          <cell r="ES5">
            <v>6.9077499337280166</v>
          </cell>
          <cell r="ET5">
            <v>0</v>
          </cell>
          <cell r="EU5">
            <v>0</v>
          </cell>
          <cell r="EV5">
            <v>0</v>
          </cell>
          <cell r="EW5">
            <v>106.37780189096047</v>
          </cell>
          <cell r="EX5">
            <v>22.211769903684715</v>
          </cell>
          <cell r="EY5">
            <v>162.9117798876467</v>
          </cell>
          <cell r="EZ5">
            <v>0.331518953786339</v>
          </cell>
          <cell r="FA5">
            <v>163.24329884143305</v>
          </cell>
          <cell r="FB5">
            <v>38.7642425268061</v>
          </cell>
          <cell r="FC5">
            <v>86.221799420741178</v>
          </cell>
          <cell r="FD5">
            <v>27.884753205962401</v>
          </cell>
          <cell r="FE5">
            <v>45.890776654163446</v>
          </cell>
          <cell r="FF5">
            <v>2.8368862558841554</v>
          </cell>
          <cell r="FG5">
            <v>201.59845806355716</v>
          </cell>
          <cell r="FH5">
            <v>0</v>
          </cell>
          <cell r="FI5">
            <v>201.59845806355716</v>
          </cell>
          <cell r="FJ5">
            <v>9.2007560307501954</v>
          </cell>
          <cell r="FK5">
            <v>0</v>
          </cell>
          <cell r="FL5">
            <v>0</v>
          </cell>
          <cell r="FM5">
            <v>9.2007560307501954</v>
          </cell>
          <cell r="FN5">
            <v>355.64100087423964</v>
          </cell>
          <cell r="FO5">
            <v>9.1123509764071731</v>
          </cell>
          <cell r="FP5">
            <v>0</v>
          </cell>
          <cell r="FQ5">
            <v>364.75335185064688</v>
          </cell>
          <cell r="FR5">
            <v>362.76750250996366</v>
          </cell>
          <cell r="FS5">
            <v>4.0798424504280542</v>
          </cell>
          <cell r="FT5">
            <v>-5.7396981532208162</v>
          </cell>
          <cell r="FU5">
            <v>0</v>
          </cell>
          <cell r="FV5">
            <v>0</v>
          </cell>
          <cell r="FW5">
            <v>0</v>
          </cell>
          <cell r="FX5">
            <v>0</v>
          </cell>
          <cell r="FY5">
            <v>57.090879031545441</v>
          </cell>
          <cell r="FZ5">
            <v>3.757214809578509</v>
          </cell>
          <cell r="GA5">
            <v>59.188238138331165</v>
          </cell>
          <cell r="GB5">
            <v>0.22101263585755937</v>
          </cell>
          <cell r="GC5">
            <v>59.409250774188727</v>
          </cell>
          <cell r="GD5">
            <v>0</v>
          </cell>
          <cell r="GE5">
            <v>25.496050635605034</v>
          </cell>
          <cell r="GF5">
            <v>0</v>
          </cell>
          <cell r="GG5">
            <v>9.4899806053187206</v>
          </cell>
          <cell r="GH5">
            <v>0</v>
          </cell>
          <cell r="GI5">
            <v>34.986031240923758</v>
          </cell>
          <cell r="GJ5">
            <v>0</v>
          </cell>
          <cell r="GK5">
            <v>34.986031240923758</v>
          </cell>
          <cell r="GL5">
            <v>0</v>
          </cell>
          <cell r="GM5">
            <v>0</v>
          </cell>
          <cell r="GN5">
            <v>0</v>
          </cell>
          <cell r="GO5">
            <v>0</v>
          </cell>
          <cell r="GP5">
            <v>94.395282015112471</v>
          </cell>
          <cell r="GQ5">
            <v>3.7947869576742943</v>
          </cell>
          <cell r="GR5">
            <v>0</v>
          </cell>
          <cell r="GS5">
            <v>98.190068972786776</v>
          </cell>
          <cell r="GT5">
            <v>98.298415971859484</v>
          </cell>
          <cell r="GU5">
            <v>32.267844835203661</v>
          </cell>
          <cell r="GV5">
            <v>-6.513242378722274</v>
          </cell>
          <cell r="GW5">
            <v>6.9077499337280059</v>
          </cell>
          <cell r="GX5">
            <v>0</v>
          </cell>
          <cell r="GY5">
            <v>0</v>
          </cell>
          <cell r="GZ5">
            <v>0</v>
          </cell>
          <cell r="HA5">
            <v>163.46868092250591</v>
          </cell>
          <cell r="HB5">
            <v>25.968984713263222</v>
          </cell>
          <cell r="HC5">
            <v>222.10001802597856</v>
          </cell>
          <cell r="HD5">
            <v>0.55253158964389837</v>
          </cell>
          <cell r="HE5">
            <v>222.65254961562243</v>
          </cell>
          <cell r="HF5">
            <v>38.7642425268061</v>
          </cell>
          <cell r="HG5">
            <v>111.71785005634521</v>
          </cell>
          <cell r="HH5">
            <v>27.884753205962401</v>
          </cell>
          <cell r="HI5">
            <v>55.380757259482159</v>
          </cell>
          <cell r="HJ5">
            <v>2.8368862558841554</v>
          </cell>
          <cell r="HK5">
            <v>236.58448930448003</v>
          </cell>
          <cell r="HL5">
            <v>0</v>
          </cell>
          <cell r="HM5">
            <v>236.58448930448003</v>
          </cell>
          <cell r="HN5">
            <v>9.2007560307501954</v>
          </cell>
          <cell r="HO5">
            <v>0</v>
          </cell>
          <cell r="HP5">
            <v>0</v>
          </cell>
          <cell r="HQ5">
            <v>9.2007560307501954</v>
          </cell>
          <cell r="HR5">
            <v>450.03628288935232</v>
          </cell>
          <cell r="HS5">
            <v>12.907137934081465</v>
          </cell>
          <cell r="HT5">
            <v>0</v>
          </cell>
          <cell r="HU5">
            <v>462.94342082343371</v>
          </cell>
          <cell r="HV5">
            <v>461.06591848182381</v>
          </cell>
          <cell r="HW5">
            <v>0</v>
          </cell>
          <cell r="HX5">
            <v>0</v>
          </cell>
          <cell r="HY5">
            <v>18.185193876802607</v>
          </cell>
          <cell r="HZ5">
            <v>9.4899806053187206</v>
          </cell>
          <cell r="IA5">
            <v>0</v>
          </cell>
          <cell r="IB5">
            <v>1.8153867403021997E-3</v>
          </cell>
          <cell r="IC5" t="e">
            <v>#N/A</v>
          </cell>
          <cell r="ID5">
            <v>0</v>
          </cell>
          <cell r="IE5">
            <v>0</v>
          </cell>
          <cell r="IF5">
            <v>0</v>
          </cell>
          <cell r="IG5" t="e">
            <v>#N/A</v>
          </cell>
          <cell r="IH5" t="e">
            <v>#N/A</v>
          </cell>
          <cell r="II5">
            <v>0.51997240816223356</v>
          </cell>
          <cell r="IJ5">
            <v>0.59375958510382598</v>
          </cell>
          <cell r="IK5" t="e">
            <v>#N/A</v>
          </cell>
          <cell r="IL5" t="e">
            <v>#N/A</v>
          </cell>
          <cell r="IM5">
            <v>0.16804422816824241</v>
          </cell>
          <cell r="IN5">
            <v>0.1056224249041265</v>
          </cell>
          <cell r="IO5">
            <v>0</v>
          </cell>
          <cell r="IP5">
            <v>0.75529248265264615</v>
          </cell>
          <cell r="IQ5">
            <v>7.9177220971292721</v>
          </cell>
          <cell r="IR5">
            <v>0.5945952007281079</v>
          </cell>
          <cell r="IS5">
            <v>3.4295083994575406</v>
          </cell>
          <cell r="IT5">
            <v>0</v>
          </cell>
          <cell r="IU5">
            <v>2.2798367054943882</v>
          </cell>
          <cell r="IV5">
            <v>0.91595198401417299</v>
          </cell>
          <cell r="IW5">
            <v>5.7176402064540941</v>
          </cell>
          <cell r="IX5">
            <v>25.922279652390959</v>
          </cell>
          <cell r="IY5">
            <v>0.34176144403569841</v>
          </cell>
          <cell r="IZ5">
            <v>0.94755875640717468</v>
          </cell>
          <cell r="JA5" t="e">
            <v>#N/A</v>
          </cell>
          <cell r="JB5">
            <v>4.415556153552636</v>
          </cell>
          <cell r="JC5">
            <v>3.8003051238119627</v>
          </cell>
          <cell r="JD5">
            <v>0</v>
          </cell>
          <cell r="JE5">
            <v>0</v>
          </cell>
          <cell r="JF5">
            <v>0</v>
          </cell>
          <cell r="JG5">
            <v>0</v>
          </cell>
          <cell r="JH5">
            <v>0</v>
          </cell>
          <cell r="JI5">
            <v>0</v>
          </cell>
          <cell r="JJ5">
            <v>0</v>
          </cell>
          <cell r="JK5">
            <v>0</v>
          </cell>
          <cell r="JL5">
            <v>0</v>
          </cell>
          <cell r="JM5">
            <v>0</v>
          </cell>
          <cell r="JN5">
            <v>0</v>
          </cell>
          <cell r="JO5">
            <v>0</v>
          </cell>
          <cell r="JP5">
            <v>0</v>
          </cell>
          <cell r="JQ5">
            <v>0</v>
          </cell>
          <cell r="JR5">
            <v>0</v>
          </cell>
          <cell r="JS5">
            <v>450.03628288935232</v>
          </cell>
          <cell r="JT5">
            <v>461.06591848182381</v>
          </cell>
          <cell r="JU5">
            <v>98.298415971859484</v>
          </cell>
          <cell r="JV5">
            <v>362.76750250996366</v>
          </cell>
          <cell r="JW5">
            <v>86.102396721328716</v>
          </cell>
          <cell r="JX5">
            <v>3.8003051238119627</v>
          </cell>
          <cell r="JY5">
            <v>0</v>
          </cell>
          <cell r="JZ5">
            <v>0</v>
          </cell>
          <cell r="KA5">
            <v>0</v>
          </cell>
          <cell r="KB5">
            <v>0</v>
          </cell>
          <cell r="KC5">
            <v>0</v>
          </cell>
          <cell r="KD5">
            <v>0</v>
          </cell>
          <cell r="KE5">
            <v>0</v>
          </cell>
          <cell r="KF5">
            <v>0</v>
          </cell>
          <cell r="KG5">
            <v>0</v>
          </cell>
          <cell r="KH5">
            <v>0</v>
          </cell>
          <cell r="KI5">
            <v>3.2168389149067762</v>
          </cell>
          <cell r="KJ5">
            <v>2.4676060793496499</v>
          </cell>
          <cell r="KK5">
            <v>8.3365966245471395</v>
          </cell>
          <cell r="KL5">
            <v>14.601199787929659</v>
          </cell>
          <cell r="KM5">
            <v>10.441741981090392</v>
          </cell>
          <cell r="KN5">
            <v>35.355391358133772</v>
          </cell>
          <cell r="KO5">
            <v>5.7176402064540941</v>
          </cell>
          <cell r="KP5">
            <v>0</v>
          </cell>
          <cell r="KQ5">
            <v>0</v>
          </cell>
          <cell r="KR5">
            <v>5.7176402064540941</v>
          </cell>
          <cell r="KS5">
            <v>0</v>
          </cell>
          <cell r="KT5">
            <v>25.922279652390959</v>
          </cell>
          <cell r="KU5">
            <v>0</v>
          </cell>
          <cell r="KV5">
            <v>25.922279652390959</v>
          </cell>
          <cell r="KW5">
            <v>4.415556153552636</v>
          </cell>
          <cell r="KX5">
            <v>0</v>
          </cell>
          <cell r="KY5">
            <v>0</v>
          </cell>
          <cell r="KZ5">
            <v>4.415556153552636</v>
          </cell>
          <cell r="LA5">
            <v>16.436876149995435</v>
          </cell>
          <cell r="LB5">
            <v>0</v>
          </cell>
          <cell r="LC5">
            <v>0</v>
          </cell>
          <cell r="LD5">
            <v>16.436876149995435</v>
          </cell>
          <cell r="LE5">
            <v>0</v>
          </cell>
          <cell r="LF5">
            <v>16.13158499029651</v>
          </cell>
          <cell r="LG5">
            <v>0</v>
          </cell>
          <cell r="LH5">
            <v>16.13158499029651</v>
          </cell>
          <cell r="LI5">
            <v>6.6889553526041237</v>
          </cell>
          <cell r="LJ5">
            <v>0</v>
          </cell>
          <cell r="LK5">
            <v>0</v>
          </cell>
          <cell r="LL5">
            <v>6.6889553526041237</v>
          </cell>
          <cell r="LM5">
            <v>137.45671259097847</v>
          </cell>
          <cell r="LN5">
            <v>171.2870609572395</v>
          </cell>
          <cell r="LO5">
            <v>80.927073964357717</v>
          </cell>
          <cell r="LP5">
            <v>252.21413492159724</v>
          </cell>
          <cell r="LQ5">
            <v>308.74377354821797</v>
          </cell>
          <cell r="LR5">
            <v>389.67084751257568</v>
          </cell>
          <cell r="LS5">
            <v>2658.0709999999999</v>
          </cell>
          <cell r="LT5">
            <v>116013</v>
          </cell>
          <cell r="LU5">
            <v>44731.412836000098</v>
          </cell>
          <cell r="LV5">
            <v>31200</v>
          </cell>
          <cell r="LW5">
            <v>2209.6368796881802</v>
          </cell>
          <cell r="LX5">
            <v>3082.6781595161601</v>
          </cell>
          <cell r="LY5">
            <v>17226.531272045799</v>
          </cell>
          <cell r="LZ5">
            <v>263708.41678310803</v>
          </cell>
          <cell r="MA5">
            <v>405546.37104631</v>
          </cell>
          <cell r="MB5">
            <v>406298.09104630997</v>
          </cell>
          <cell r="MC5">
            <v>0</v>
          </cell>
          <cell r="MD5">
            <v>31347.386817833401</v>
          </cell>
          <cell r="ME5">
            <v>1128</v>
          </cell>
          <cell r="MF5">
            <v>1138</v>
          </cell>
          <cell r="MG5">
            <v>143.6</v>
          </cell>
          <cell r="MH5">
            <v>2658071</v>
          </cell>
          <cell r="MI5">
            <v>75931.41283600009</v>
          </cell>
          <cell r="MJ5">
            <v>406298.09104630997</v>
          </cell>
          <cell r="MK5">
            <v>143.6</v>
          </cell>
          <cell r="ML5">
            <v>35.006210219491308</v>
          </cell>
          <cell r="MM5">
            <v>1.5278656838714411</v>
          </cell>
          <cell r="MN5">
            <v>5.5424445271842133</v>
          </cell>
          <cell r="MO5">
            <v>7.7153665027336835</v>
          </cell>
          <cell r="MP5">
            <v>64.905157714130254</v>
          </cell>
          <cell r="MQ5">
            <v>786.73559631655041</v>
          </cell>
          <cell r="MR5">
            <v>4.2813002361486959E-4</v>
          </cell>
          <cell r="MS5" t="str">
            <v>N/A</v>
          </cell>
          <cell r="MT5" t="str">
            <v>PR09 (£m)</v>
          </cell>
        </row>
        <row r="6">
          <cell r="A6" t="str">
            <v>ANH13</v>
          </cell>
          <cell r="B6" t="str">
            <v>ANH</v>
          </cell>
          <cell r="C6" t="str">
            <v>2012-13</v>
          </cell>
          <cell r="D6" t="str">
            <v>ANH</v>
          </cell>
          <cell r="E6" t="str">
            <v>ANH13</v>
          </cell>
          <cell r="F6">
            <v>1.0790336496980155</v>
          </cell>
          <cell r="G6">
            <v>8.6345171843543245</v>
          </cell>
          <cell r="H6">
            <v>0</v>
          </cell>
          <cell r="I6">
            <v>1.2948403796376187</v>
          </cell>
          <cell r="J6">
            <v>0</v>
          </cell>
          <cell r="K6">
            <v>0</v>
          </cell>
          <cell r="L6">
            <v>0</v>
          </cell>
          <cell r="M6">
            <v>44.779896462467647</v>
          </cell>
          <cell r="N6">
            <v>0.11117528853397142</v>
          </cell>
          <cell r="O6">
            <v>54.820429314993504</v>
          </cell>
          <cell r="P6">
            <v>0</v>
          </cell>
          <cell r="Q6">
            <v>54.820429314993504</v>
          </cell>
          <cell r="R6">
            <v>36.906589191546971</v>
          </cell>
          <cell r="S6">
            <v>21.199144884412352</v>
          </cell>
          <cell r="T6">
            <v>37.070465144291262</v>
          </cell>
          <cell r="U6">
            <v>1.1406289847080586</v>
          </cell>
          <cell r="V6">
            <v>9.333799818936928</v>
          </cell>
          <cell r="W6">
            <v>105.65062802389558</v>
          </cell>
          <cell r="X6">
            <v>0</v>
          </cell>
          <cell r="Y6">
            <v>105.65062802389558</v>
          </cell>
          <cell r="Z6">
            <v>9.2635038826574636</v>
          </cell>
          <cell r="AA6">
            <v>0</v>
          </cell>
          <cell r="AB6">
            <v>0</v>
          </cell>
          <cell r="AC6">
            <v>9.2635038826574636</v>
          </cell>
          <cell r="AD6">
            <v>151.2075534562313</v>
          </cell>
          <cell r="AE6">
            <v>3.4367221742881795</v>
          </cell>
          <cell r="AF6">
            <v>0</v>
          </cell>
          <cell r="AG6">
            <v>154.64427563051947</v>
          </cell>
          <cell r="AH6">
            <v>153.4518187055167</v>
          </cell>
          <cell r="AI6">
            <v>23.40704984541275</v>
          </cell>
          <cell r="AJ6">
            <v>-0.43161345987920624</v>
          </cell>
          <cell r="AK6">
            <v>5.66600569456428</v>
          </cell>
          <cell r="AL6">
            <v>0</v>
          </cell>
          <cell r="AM6">
            <v>0</v>
          </cell>
          <cell r="AN6">
            <v>0</v>
          </cell>
          <cell r="AO6">
            <v>67.003673511647975</v>
          </cell>
          <cell r="AP6">
            <v>22.432277106383534</v>
          </cell>
          <cell r="AQ6">
            <v>118.07739269812835</v>
          </cell>
          <cell r="AR6">
            <v>0.43161345987920624</v>
          </cell>
          <cell r="AS6">
            <v>118.50900615800757</v>
          </cell>
          <cell r="AT6">
            <v>-1.4357621742881793E-3</v>
          </cell>
          <cell r="AU6">
            <v>75.590849551082826</v>
          </cell>
          <cell r="AV6">
            <v>0</v>
          </cell>
          <cell r="AW6">
            <v>48.642925396736928</v>
          </cell>
          <cell r="AX6">
            <v>0</v>
          </cell>
          <cell r="AY6">
            <v>124.23233918564534</v>
          </cell>
          <cell r="AZ6">
            <v>0</v>
          </cell>
          <cell r="BA6">
            <v>124.23233918564534</v>
          </cell>
          <cell r="BB6">
            <v>0</v>
          </cell>
          <cell r="BC6">
            <v>0</v>
          </cell>
          <cell r="BD6">
            <v>0</v>
          </cell>
          <cell r="BE6">
            <v>0</v>
          </cell>
          <cell r="BF6">
            <v>242.74134534365402</v>
          </cell>
          <cell r="BG6">
            <v>5.3843779119930977</v>
          </cell>
          <cell r="BH6">
            <v>0</v>
          </cell>
          <cell r="BI6">
            <v>248.12572325564707</v>
          </cell>
          <cell r="BJ6">
            <v>244.27051657995079</v>
          </cell>
          <cell r="BK6">
            <v>0</v>
          </cell>
          <cell r="BL6">
            <v>0</v>
          </cell>
          <cell r="BM6">
            <v>0</v>
          </cell>
          <cell r="BN6">
            <v>0</v>
          </cell>
          <cell r="BO6">
            <v>0</v>
          </cell>
          <cell r="BP6">
            <v>0</v>
          </cell>
          <cell r="BQ6">
            <v>18.395365660051766</v>
          </cell>
          <cell r="BR6">
            <v>4.4400002765784936E-2</v>
          </cell>
          <cell r="BS6">
            <v>18.439765662817457</v>
          </cell>
          <cell r="BT6">
            <v>0</v>
          </cell>
          <cell r="BU6">
            <v>18.439765662817457</v>
          </cell>
          <cell r="BV6">
            <v>0</v>
          </cell>
          <cell r="BW6">
            <v>0</v>
          </cell>
          <cell r="BX6">
            <v>0</v>
          </cell>
          <cell r="BY6">
            <v>0</v>
          </cell>
          <cell r="BZ6">
            <v>0</v>
          </cell>
          <cell r="CA6">
            <v>0</v>
          </cell>
          <cell r="CB6">
            <v>0</v>
          </cell>
          <cell r="CC6">
            <v>0</v>
          </cell>
          <cell r="CD6">
            <v>0</v>
          </cell>
          <cell r="CE6">
            <v>0</v>
          </cell>
          <cell r="CF6">
            <v>0</v>
          </cell>
          <cell r="CG6">
            <v>0</v>
          </cell>
          <cell r="CH6">
            <v>18.439765662817457</v>
          </cell>
          <cell r="CI6">
            <v>1.6368940465918895</v>
          </cell>
          <cell r="CJ6">
            <v>0</v>
          </cell>
          <cell r="CK6">
            <v>20.076659709409348</v>
          </cell>
          <cell r="CL6">
            <v>20.032259706643547</v>
          </cell>
          <cell r="CM6">
            <v>3.9981568701466781</v>
          </cell>
          <cell r="CN6">
            <v>-2.5896807592752373</v>
          </cell>
          <cell r="CO6">
            <v>0</v>
          </cell>
          <cell r="CP6">
            <v>0</v>
          </cell>
          <cell r="CQ6">
            <v>0</v>
          </cell>
          <cell r="CR6">
            <v>0</v>
          </cell>
          <cell r="CS6">
            <v>30.481621570319238</v>
          </cell>
          <cell r="CT6">
            <v>3.0931484651295218</v>
          </cell>
          <cell r="CU6">
            <v>34.98324614632017</v>
          </cell>
          <cell r="CV6">
            <v>0.43161345987920624</v>
          </cell>
          <cell r="CW6">
            <v>35.414859606199379</v>
          </cell>
          <cell r="CX6">
            <v>0</v>
          </cell>
          <cell r="CY6">
            <v>33.719910131947046</v>
          </cell>
          <cell r="CZ6">
            <v>0</v>
          </cell>
          <cell r="DA6">
            <v>30.438519027564901</v>
          </cell>
          <cell r="DB6">
            <v>0</v>
          </cell>
          <cell r="DC6">
            <v>64.15842915951194</v>
          </cell>
          <cell r="DD6">
            <v>0</v>
          </cell>
          <cell r="DE6">
            <v>64.15842915951194</v>
          </cell>
          <cell r="DF6">
            <v>0</v>
          </cell>
          <cell r="DG6">
            <v>0</v>
          </cell>
          <cell r="DH6">
            <v>0</v>
          </cell>
          <cell r="DI6">
            <v>0</v>
          </cell>
          <cell r="DJ6">
            <v>99.573288765711311</v>
          </cell>
          <cell r="DK6">
            <v>1.4124550474547022</v>
          </cell>
          <cell r="DL6">
            <v>0</v>
          </cell>
          <cell r="DM6">
            <v>100.98574381316602</v>
          </cell>
          <cell r="DN6">
            <v>100.35892907323066</v>
          </cell>
          <cell r="DO6">
            <v>0</v>
          </cell>
          <cell r="DP6">
            <v>-3.0040296807592748</v>
          </cell>
          <cell r="DQ6">
            <v>0</v>
          </cell>
          <cell r="DR6">
            <v>0</v>
          </cell>
          <cell r="DS6">
            <v>0</v>
          </cell>
          <cell r="DT6">
            <v>0</v>
          </cell>
          <cell r="DU6">
            <v>7.1496769628990515</v>
          </cell>
          <cell r="DV6">
            <v>0</v>
          </cell>
          <cell r="DW6">
            <v>4.1456472821397758</v>
          </cell>
          <cell r="DX6">
            <v>0</v>
          </cell>
          <cell r="DY6">
            <v>4.1456472821397758</v>
          </cell>
          <cell r="DZ6">
            <v>0</v>
          </cell>
          <cell r="EA6">
            <v>0</v>
          </cell>
          <cell r="EB6">
            <v>0</v>
          </cell>
          <cell r="EC6">
            <v>0</v>
          </cell>
          <cell r="ED6">
            <v>0</v>
          </cell>
          <cell r="EE6">
            <v>0</v>
          </cell>
          <cell r="EF6">
            <v>0</v>
          </cell>
          <cell r="EG6">
            <v>0</v>
          </cell>
          <cell r="EH6">
            <v>0</v>
          </cell>
          <cell r="EI6">
            <v>0</v>
          </cell>
          <cell r="EJ6">
            <v>0</v>
          </cell>
          <cell r="EK6">
            <v>0</v>
          </cell>
          <cell r="EL6">
            <v>4.1456472821397758</v>
          </cell>
          <cell r="EM6">
            <v>0.62476048317515098</v>
          </cell>
          <cell r="EN6">
            <v>0</v>
          </cell>
          <cell r="EO6">
            <v>4.7704077653149266</v>
          </cell>
          <cell r="EP6">
            <v>4.7704077653149266</v>
          </cell>
          <cell r="EQ6">
            <v>32.041567029767073</v>
          </cell>
          <cell r="ER6">
            <v>-0.43161345987920624</v>
          </cell>
          <cell r="ES6">
            <v>6.9608460742018989</v>
          </cell>
          <cell r="ET6">
            <v>0</v>
          </cell>
          <cell r="EU6">
            <v>0</v>
          </cell>
          <cell r="EV6">
            <v>0</v>
          </cell>
          <cell r="EW6">
            <v>111.78356997411562</v>
          </cell>
          <cell r="EX6">
            <v>22.543452394917505</v>
          </cell>
          <cell r="EY6">
            <v>172.89782201312187</v>
          </cell>
          <cell r="EZ6">
            <v>0.43161345987920624</v>
          </cell>
          <cell r="FA6">
            <v>173.32943547300107</v>
          </cell>
          <cell r="FB6">
            <v>36.905153429372675</v>
          </cell>
          <cell r="FC6">
            <v>96.789994435495174</v>
          </cell>
          <cell r="FD6">
            <v>37.070465144291262</v>
          </cell>
          <cell r="FE6">
            <v>49.783554381444986</v>
          </cell>
          <cell r="FF6">
            <v>9.333799818936928</v>
          </cell>
          <cell r="FG6">
            <v>229.88296720954091</v>
          </cell>
          <cell r="FH6">
            <v>0</v>
          </cell>
          <cell r="FI6">
            <v>229.88296720954091</v>
          </cell>
          <cell r="FJ6">
            <v>9.2635038826574636</v>
          </cell>
          <cell r="FK6">
            <v>0</v>
          </cell>
          <cell r="FL6">
            <v>0</v>
          </cell>
          <cell r="FM6">
            <v>9.2635038826574636</v>
          </cell>
          <cell r="FN6">
            <v>393.94889879988534</v>
          </cell>
          <cell r="FO6">
            <v>8.8211000862812785</v>
          </cell>
          <cell r="FP6">
            <v>0</v>
          </cell>
          <cell r="FQ6">
            <v>402.76999888616655</v>
          </cell>
          <cell r="FR6">
            <v>397.72233528546752</v>
          </cell>
          <cell r="FS6">
            <v>3.9981568701466781</v>
          </cell>
          <cell r="FT6">
            <v>-5.5937104400345117</v>
          </cell>
          <cell r="FU6">
            <v>0</v>
          </cell>
          <cell r="FV6">
            <v>0</v>
          </cell>
          <cell r="FW6">
            <v>0</v>
          </cell>
          <cell r="FX6">
            <v>0</v>
          </cell>
          <cell r="FY6">
            <v>56.026664193270051</v>
          </cell>
          <cell r="FZ6">
            <v>3.1375484678953067</v>
          </cell>
          <cell r="GA6">
            <v>57.568659091277404</v>
          </cell>
          <cell r="GB6">
            <v>0.43161345987920624</v>
          </cell>
          <cell r="GC6">
            <v>58.000272551156606</v>
          </cell>
          <cell r="GD6">
            <v>0</v>
          </cell>
          <cell r="GE6">
            <v>33.719910131947046</v>
          </cell>
          <cell r="GF6">
            <v>0</v>
          </cell>
          <cell r="GG6">
            <v>30.438519027564901</v>
          </cell>
          <cell r="GH6">
            <v>0</v>
          </cell>
          <cell r="GI6">
            <v>64.15842915951194</v>
          </cell>
          <cell r="GJ6">
            <v>0</v>
          </cell>
          <cell r="GK6">
            <v>64.15842915951194</v>
          </cell>
          <cell r="GL6">
            <v>0</v>
          </cell>
          <cell r="GM6">
            <v>0</v>
          </cell>
          <cell r="GN6">
            <v>0</v>
          </cell>
          <cell r="GO6">
            <v>0</v>
          </cell>
          <cell r="GP6">
            <v>122.15870171066855</v>
          </cell>
          <cell r="GQ6">
            <v>3.674109577221742</v>
          </cell>
          <cell r="GR6">
            <v>0</v>
          </cell>
          <cell r="GS6">
            <v>125.83281128789031</v>
          </cell>
          <cell r="GT6">
            <v>125.16159654518914</v>
          </cell>
          <cell r="GU6">
            <v>36.039723899913717</v>
          </cell>
          <cell r="GV6">
            <v>-6.025323899913718</v>
          </cell>
          <cell r="GW6">
            <v>6.960846074201898</v>
          </cell>
          <cell r="GX6">
            <v>0</v>
          </cell>
          <cell r="GY6">
            <v>0</v>
          </cell>
          <cell r="GZ6">
            <v>0</v>
          </cell>
          <cell r="HA6">
            <v>167.81023416738569</v>
          </cell>
          <cell r="HB6">
            <v>25.68100086281277</v>
          </cell>
          <cell r="HC6">
            <v>230.46648110440034</v>
          </cell>
          <cell r="HD6">
            <v>0.86322691975841248</v>
          </cell>
          <cell r="HE6">
            <v>231.32970802415875</v>
          </cell>
          <cell r="HF6">
            <v>36.905153429372575</v>
          </cell>
          <cell r="HG6">
            <v>130.50990456744137</v>
          </cell>
          <cell r="HH6">
            <v>37.070465144291262</v>
          </cell>
          <cell r="HI6">
            <v>80.22207340900988</v>
          </cell>
          <cell r="HJ6">
            <v>9.333799818936928</v>
          </cell>
          <cell r="HK6">
            <v>294.04139636905211</v>
          </cell>
          <cell r="HL6">
            <v>0</v>
          </cell>
          <cell r="HM6">
            <v>294.04139636905211</v>
          </cell>
          <cell r="HN6">
            <v>9.2635038826574636</v>
          </cell>
          <cell r="HO6">
            <v>0</v>
          </cell>
          <cell r="HP6">
            <v>0</v>
          </cell>
          <cell r="HQ6">
            <v>9.2635038826574636</v>
          </cell>
          <cell r="HR6">
            <v>516.10760051055343</v>
          </cell>
          <cell r="HS6">
            <v>12.495209663503021</v>
          </cell>
          <cell r="HT6">
            <v>0</v>
          </cell>
          <cell r="HU6">
            <v>528.60281017405646</v>
          </cell>
          <cell r="HV6">
            <v>522.88393183065693</v>
          </cell>
          <cell r="HW6">
            <v>0</v>
          </cell>
          <cell r="HX6">
            <v>0</v>
          </cell>
          <cell r="HY6">
            <v>16.313014734533219</v>
          </cell>
          <cell r="HZ6">
            <v>30.438519027564901</v>
          </cell>
          <cell r="IA6">
            <v>0</v>
          </cell>
          <cell r="IB6">
            <v>0</v>
          </cell>
          <cell r="IC6" t="e">
            <v>#N/A</v>
          </cell>
          <cell r="ID6">
            <v>0</v>
          </cell>
          <cell r="IE6">
            <v>0</v>
          </cell>
          <cell r="IF6">
            <v>0</v>
          </cell>
          <cell r="IG6" t="e">
            <v>#N/A</v>
          </cell>
          <cell r="IH6" t="e">
            <v>#N/A</v>
          </cell>
          <cell r="II6">
            <v>1.0408704415271786</v>
          </cell>
          <cell r="IJ6">
            <v>0.40017195500769626</v>
          </cell>
          <cell r="IK6" t="e">
            <v>#N/A</v>
          </cell>
          <cell r="IL6" t="e">
            <v>#N/A</v>
          </cell>
          <cell r="IM6">
            <v>7.7247144964624676E-2</v>
          </cell>
          <cell r="IN6">
            <v>1.8818055511647974E-2</v>
          </cell>
          <cell r="IO6">
            <v>0</v>
          </cell>
          <cell r="IP6">
            <v>1.452758928902502</v>
          </cell>
          <cell r="IQ6">
            <v>8.5909971575102677</v>
          </cell>
          <cell r="IR6">
            <v>6.9240036803691982</v>
          </cell>
          <cell r="IS6">
            <v>3.037327439880932</v>
          </cell>
          <cell r="IT6">
            <v>0</v>
          </cell>
          <cell r="IU6">
            <v>5.6131542595306305</v>
          </cell>
          <cell r="IV6">
            <v>0.65211266114167388</v>
          </cell>
          <cell r="IW6">
            <v>10.831187995018896</v>
          </cell>
          <cell r="IX6">
            <v>20.358936766104243</v>
          </cell>
          <cell r="IY6">
            <v>0.32348322862407247</v>
          </cell>
          <cell r="IZ6">
            <v>0.96823211903882556</v>
          </cell>
          <cell r="JA6" t="e">
            <v>#N/A</v>
          </cell>
          <cell r="JB6">
            <v>11.289569112567541</v>
          </cell>
          <cell r="JC6">
            <v>8.2959336644400334</v>
          </cell>
          <cell r="JD6">
            <v>0</v>
          </cell>
          <cell r="JE6">
            <v>0</v>
          </cell>
          <cell r="JF6">
            <v>0</v>
          </cell>
          <cell r="JG6">
            <v>0</v>
          </cell>
          <cell r="JH6">
            <v>0</v>
          </cell>
          <cell r="JI6">
            <v>0</v>
          </cell>
          <cell r="JJ6">
            <v>0</v>
          </cell>
          <cell r="JK6">
            <v>0</v>
          </cell>
          <cell r="JL6">
            <v>0</v>
          </cell>
          <cell r="JM6">
            <v>0</v>
          </cell>
          <cell r="JN6">
            <v>0</v>
          </cell>
          <cell r="JO6">
            <v>0</v>
          </cell>
          <cell r="JP6">
            <v>0</v>
          </cell>
          <cell r="JQ6">
            <v>0</v>
          </cell>
          <cell r="JR6">
            <v>0</v>
          </cell>
          <cell r="JS6">
            <v>516.10760051055343</v>
          </cell>
          <cell r="JT6">
            <v>522.88393183065693</v>
          </cell>
          <cell r="JU6">
            <v>125.16159654518914</v>
          </cell>
          <cell r="JV6">
            <v>397.72233528546752</v>
          </cell>
          <cell r="JW6">
            <v>126.626338372237</v>
          </cell>
          <cell r="JX6">
            <v>8.2959336644400334</v>
          </cell>
          <cell r="JY6">
            <v>0</v>
          </cell>
          <cell r="JZ6">
            <v>0</v>
          </cell>
          <cell r="KA6">
            <v>0</v>
          </cell>
          <cell r="KB6">
            <v>0</v>
          </cell>
          <cell r="KC6">
            <v>0</v>
          </cell>
          <cell r="KD6">
            <v>0</v>
          </cell>
          <cell r="KE6">
            <v>0</v>
          </cell>
          <cell r="KF6">
            <v>0</v>
          </cell>
          <cell r="KG6">
            <v>0</v>
          </cell>
          <cell r="KH6">
            <v>0</v>
          </cell>
          <cell r="KI6">
            <v>3.0169780845556518</v>
          </cell>
          <cell r="KJ6">
            <v>2.5432823123382229</v>
          </cell>
          <cell r="KK6">
            <v>8.049591026747196</v>
          </cell>
          <cell r="KL6">
            <v>15.667568593615187</v>
          </cell>
          <cell r="KM6">
            <v>11.507893874029337</v>
          </cell>
          <cell r="KN6">
            <v>34.501021915444348</v>
          </cell>
          <cell r="KO6">
            <v>10.831187995018896</v>
          </cell>
          <cell r="KP6">
            <v>0</v>
          </cell>
          <cell r="KQ6">
            <v>0</v>
          </cell>
          <cell r="KR6">
            <v>10.831187995018896</v>
          </cell>
          <cell r="KS6">
            <v>0</v>
          </cell>
          <cell r="KT6">
            <v>20.358936766104243</v>
          </cell>
          <cell r="KU6">
            <v>0</v>
          </cell>
          <cell r="KV6">
            <v>20.358936766104243</v>
          </cell>
          <cell r="KW6">
            <v>11.289569112567541</v>
          </cell>
          <cell r="KX6">
            <v>0</v>
          </cell>
          <cell r="KY6">
            <v>0</v>
          </cell>
          <cell r="KZ6">
            <v>11.289569112567541</v>
          </cell>
          <cell r="LA6">
            <v>16.436876149995435</v>
          </cell>
          <cell r="LB6">
            <v>0</v>
          </cell>
          <cell r="LC6">
            <v>0</v>
          </cell>
          <cell r="LD6">
            <v>16.436876149995435</v>
          </cell>
          <cell r="LE6">
            <v>0</v>
          </cell>
          <cell r="LF6">
            <v>16.13158499029651</v>
          </cell>
          <cell r="LG6">
            <v>0</v>
          </cell>
          <cell r="LH6">
            <v>16.13158499029651</v>
          </cell>
          <cell r="LI6">
            <v>6.6889553526041237</v>
          </cell>
          <cell r="LJ6">
            <v>0</v>
          </cell>
          <cell r="LK6">
            <v>0</v>
          </cell>
          <cell r="LL6">
            <v>6.6889553526041237</v>
          </cell>
          <cell r="LM6">
            <v>144.23675326945849</v>
          </cell>
          <cell r="LN6">
            <v>187.36611437095087</v>
          </cell>
          <cell r="LO6">
            <v>88.151020755329256</v>
          </cell>
          <cell r="LP6">
            <v>275.5171351262801</v>
          </cell>
          <cell r="LQ6">
            <v>331.60286764040939</v>
          </cell>
          <cell r="LR6">
            <v>419.75388839573861</v>
          </cell>
          <cell r="LS6">
            <v>2676.627</v>
          </cell>
          <cell r="LT6">
            <v>116073</v>
          </cell>
          <cell r="LU6">
            <v>44750.187623999998</v>
          </cell>
          <cell r="LV6">
            <v>31200</v>
          </cell>
          <cell r="LW6">
            <v>2247.1126752227701</v>
          </cell>
          <cell r="LX6">
            <v>3170.15351784414</v>
          </cell>
          <cell r="LY6">
            <v>16324.668859629801</v>
          </cell>
          <cell r="LZ6">
            <v>263981.87869299098</v>
          </cell>
          <cell r="MA6">
            <v>405368.16698184499</v>
          </cell>
          <cell r="MB6">
            <v>406131.58698184602</v>
          </cell>
          <cell r="MC6">
            <v>0</v>
          </cell>
          <cell r="MD6">
            <v>31297.943275616399</v>
          </cell>
          <cell r="ME6">
            <v>1123</v>
          </cell>
          <cell r="MF6">
            <v>1133</v>
          </cell>
          <cell r="MG6">
            <v>141.1</v>
          </cell>
          <cell r="MH6">
            <v>2676627</v>
          </cell>
          <cell r="MI6">
            <v>75950.187623999998</v>
          </cell>
          <cell r="MJ6">
            <v>406131.58698184602</v>
          </cell>
          <cell r="MK6">
            <v>141.1</v>
          </cell>
          <cell r="ML6">
            <v>35.24187475679382</v>
          </cell>
          <cell r="MM6">
            <v>1.5282779889186386</v>
          </cell>
          <cell r="MN6">
            <v>5.3534213416570751</v>
          </cell>
          <cell r="MO6">
            <v>7.7063553485721386</v>
          </cell>
          <cell r="MP6">
            <v>64.99910057593992</v>
          </cell>
          <cell r="MQ6">
            <v>793.44440543136409</v>
          </cell>
          <cell r="MR6">
            <v>4.2329394420664515E-4</v>
          </cell>
          <cell r="MS6" t="str">
            <v>N/A</v>
          </cell>
          <cell r="MT6" t="str">
            <v>PR09 (£m)</v>
          </cell>
        </row>
        <row r="7">
          <cell r="A7" t="str">
            <v>ANH14</v>
          </cell>
          <cell r="B7" t="str">
            <v>ANH</v>
          </cell>
          <cell r="C7" t="str">
            <v>2013-14</v>
          </cell>
          <cell r="D7" t="str">
            <v>ANH</v>
          </cell>
          <cell r="E7" t="str">
            <v>ANH14</v>
          </cell>
          <cell r="F7">
            <v>1.0569641649763351</v>
          </cell>
          <cell r="G7">
            <v>8.3752686069131599</v>
          </cell>
          <cell r="H7">
            <v>0</v>
          </cell>
          <cell r="I7">
            <v>1.1626605814739686</v>
          </cell>
          <cell r="J7">
            <v>0</v>
          </cell>
          <cell r="K7">
            <v>0</v>
          </cell>
          <cell r="L7">
            <v>0</v>
          </cell>
          <cell r="M7">
            <v>40.904513184584168</v>
          </cell>
          <cell r="N7">
            <v>0.10569641649763351</v>
          </cell>
          <cell r="O7">
            <v>50.548138789468894</v>
          </cell>
          <cell r="P7">
            <v>0</v>
          </cell>
          <cell r="Q7">
            <v>50.548138789468894</v>
          </cell>
          <cell r="R7">
            <v>33.568577041311976</v>
          </cell>
          <cell r="S7">
            <v>20.651641141131886</v>
          </cell>
          <cell r="T7">
            <v>28.875600929943875</v>
          </cell>
          <cell r="U7">
            <v>2.839898935328228</v>
          </cell>
          <cell r="V7">
            <v>12.701238466768574</v>
          </cell>
          <cell r="W7">
            <v>98.636956514484524</v>
          </cell>
          <cell r="X7">
            <v>0</v>
          </cell>
          <cell r="Y7">
            <v>98.636956514484524</v>
          </cell>
          <cell r="Z7">
            <v>12.053619337390124</v>
          </cell>
          <cell r="AA7">
            <v>0</v>
          </cell>
          <cell r="AB7">
            <v>0</v>
          </cell>
          <cell r="AC7">
            <v>12.053619337390124</v>
          </cell>
          <cell r="AD7">
            <v>137.13147596656268</v>
          </cell>
          <cell r="AE7">
            <v>3.4657854969574027</v>
          </cell>
          <cell r="AF7">
            <v>0</v>
          </cell>
          <cell r="AG7">
            <v>140.59726146352008</v>
          </cell>
          <cell r="AH7">
            <v>139.72643842793883</v>
          </cell>
          <cell r="AI7">
            <v>24.605595474873521</v>
          </cell>
          <cell r="AJ7">
            <v>-0.31708924949290052</v>
          </cell>
          <cell r="AK7">
            <v>5.4444224137931014</v>
          </cell>
          <cell r="AL7">
            <v>0</v>
          </cell>
          <cell r="AM7">
            <v>0</v>
          </cell>
          <cell r="AN7">
            <v>0</v>
          </cell>
          <cell r="AO7">
            <v>66.329786173089914</v>
          </cell>
          <cell r="AP7">
            <v>21.662480561189987</v>
          </cell>
          <cell r="AQ7">
            <v>117.7251953734532</v>
          </cell>
          <cell r="AR7">
            <v>0.52848208248816753</v>
          </cell>
          <cell r="AS7">
            <v>118.25367745594137</v>
          </cell>
          <cell r="AT7">
            <v>0</v>
          </cell>
          <cell r="AU7">
            <v>61.714913880498898</v>
          </cell>
          <cell r="AV7">
            <v>0</v>
          </cell>
          <cell r="AW7">
            <v>40.067791593073721</v>
          </cell>
          <cell r="AX7">
            <v>0</v>
          </cell>
          <cell r="AY7">
            <v>101.78270547357262</v>
          </cell>
          <cell r="AZ7">
            <v>0</v>
          </cell>
          <cell r="BA7">
            <v>101.78270547357262</v>
          </cell>
          <cell r="BB7">
            <v>0</v>
          </cell>
          <cell r="BC7">
            <v>0</v>
          </cell>
          <cell r="BD7">
            <v>0</v>
          </cell>
          <cell r="BE7">
            <v>0</v>
          </cell>
          <cell r="BF7">
            <v>220.03638292951439</v>
          </cell>
          <cell r="BG7">
            <v>5.432795807978362</v>
          </cell>
          <cell r="BH7">
            <v>0</v>
          </cell>
          <cell r="BI7">
            <v>225.46917873749172</v>
          </cell>
          <cell r="BJ7">
            <v>222.91079877985999</v>
          </cell>
          <cell r="BK7">
            <v>0</v>
          </cell>
          <cell r="BL7">
            <v>0</v>
          </cell>
          <cell r="BM7">
            <v>0</v>
          </cell>
          <cell r="BN7">
            <v>0</v>
          </cell>
          <cell r="BO7">
            <v>0</v>
          </cell>
          <cell r="BP7">
            <v>0</v>
          </cell>
          <cell r="BQ7">
            <v>19.732463995943199</v>
          </cell>
          <cell r="BR7">
            <v>0</v>
          </cell>
          <cell r="BS7">
            <v>19.732463995943199</v>
          </cell>
          <cell r="BT7">
            <v>0</v>
          </cell>
          <cell r="BU7">
            <v>19.732463995943199</v>
          </cell>
          <cell r="BV7">
            <v>0</v>
          </cell>
          <cell r="BW7">
            <v>0</v>
          </cell>
          <cell r="BX7">
            <v>0</v>
          </cell>
          <cell r="BY7">
            <v>0</v>
          </cell>
          <cell r="BZ7">
            <v>0</v>
          </cell>
          <cell r="CA7">
            <v>0</v>
          </cell>
          <cell r="CB7">
            <v>0</v>
          </cell>
          <cell r="CC7">
            <v>0</v>
          </cell>
          <cell r="CD7">
            <v>0</v>
          </cell>
          <cell r="CE7">
            <v>0</v>
          </cell>
          <cell r="CF7">
            <v>0</v>
          </cell>
          <cell r="CG7">
            <v>0</v>
          </cell>
          <cell r="CH7">
            <v>19.732463995943199</v>
          </cell>
          <cell r="CI7">
            <v>1.6509780256930353</v>
          </cell>
          <cell r="CJ7">
            <v>0</v>
          </cell>
          <cell r="CK7">
            <v>21.383442021636235</v>
          </cell>
          <cell r="CL7">
            <v>21.383442021636235</v>
          </cell>
          <cell r="CM7">
            <v>1.5818641129395183</v>
          </cell>
          <cell r="CN7">
            <v>-3.4879817444219055</v>
          </cell>
          <cell r="CO7">
            <v>0</v>
          </cell>
          <cell r="CP7">
            <v>0</v>
          </cell>
          <cell r="CQ7">
            <v>0</v>
          </cell>
          <cell r="CR7">
            <v>0</v>
          </cell>
          <cell r="CS7">
            <v>33.550156524678826</v>
          </cell>
          <cell r="CT7">
            <v>3.0704808992562533</v>
          </cell>
          <cell r="CU7">
            <v>34.714519792452684</v>
          </cell>
          <cell r="CV7">
            <v>0.21139283299526701</v>
          </cell>
          <cell r="CW7">
            <v>34.92591262544795</v>
          </cell>
          <cell r="CX7">
            <v>0</v>
          </cell>
          <cell r="CY7">
            <v>17.065386681495131</v>
          </cell>
          <cell r="CZ7">
            <v>0</v>
          </cell>
          <cell r="DA7">
            <v>31.596874473806192</v>
          </cell>
          <cell r="DB7">
            <v>0</v>
          </cell>
          <cell r="DC7">
            <v>48.662261155301216</v>
          </cell>
          <cell r="DD7">
            <v>0</v>
          </cell>
          <cell r="DE7">
            <v>48.662261155301216</v>
          </cell>
          <cell r="DF7">
            <v>0</v>
          </cell>
          <cell r="DG7">
            <v>0</v>
          </cell>
          <cell r="DH7">
            <v>0</v>
          </cell>
          <cell r="DI7">
            <v>0</v>
          </cell>
          <cell r="DJ7">
            <v>83.588173780749273</v>
          </cell>
          <cell r="DK7">
            <v>1.4247876943880997</v>
          </cell>
          <cell r="DL7">
            <v>0</v>
          </cell>
          <cell r="DM7">
            <v>85.012961475137374</v>
          </cell>
          <cell r="DN7">
            <v>84.848486307431131</v>
          </cell>
          <cell r="DO7">
            <v>0</v>
          </cell>
          <cell r="DP7">
            <v>-2.8907969912102764</v>
          </cell>
          <cell r="DQ7">
            <v>0</v>
          </cell>
          <cell r="DR7">
            <v>0</v>
          </cell>
          <cell r="DS7">
            <v>0</v>
          </cell>
          <cell r="DT7">
            <v>0</v>
          </cell>
          <cell r="DU7">
            <v>8.0360985463150758</v>
          </cell>
          <cell r="DV7">
            <v>0</v>
          </cell>
          <cell r="DW7">
            <v>5.1453015551047994</v>
          </cell>
          <cell r="DX7">
            <v>0</v>
          </cell>
          <cell r="DY7">
            <v>5.1453015551047994</v>
          </cell>
          <cell r="DZ7">
            <v>0</v>
          </cell>
          <cell r="EA7">
            <v>0</v>
          </cell>
          <cell r="EB7">
            <v>0</v>
          </cell>
          <cell r="EC7">
            <v>0</v>
          </cell>
          <cell r="ED7">
            <v>0</v>
          </cell>
          <cell r="EE7">
            <v>0</v>
          </cell>
          <cell r="EF7">
            <v>0</v>
          </cell>
          <cell r="EG7">
            <v>0</v>
          </cell>
          <cell r="EH7">
            <v>0</v>
          </cell>
          <cell r="EI7">
            <v>0</v>
          </cell>
          <cell r="EJ7">
            <v>0</v>
          </cell>
          <cell r="EK7">
            <v>0</v>
          </cell>
          <cell r="EL7">
            <v>5.1453015551047994</v>
          </cell>
          <cell r="EM7">
            <v>0.6299506423258957</v>
          </cell>
          <cell r="EN7">
            <v>0</v>
          </cell>
          <cell r="EO7">
            <v>5.775252197430695</v>
          </cell>
          <cell r="EP7">
            <v>5.775252197430695</v>
          </cell>
          <cell r="EQ7">
            <v>32.980864081786677</v>
          </cell>
          <cell r="ER7">
            <v>-0.31708924949290052</v>
          </cell>
          <cell r="ES7">
            <v>6.6070829952670698</v>
          </cell>
          <cell r="ET7">
            <v>0</v>
          </cell>
          <cell r="EU7">
            <v>0</v>
          </cell>
          <cell r="EV7">
            <v>0</v>
          </cell>
          <cell r="EW7">
            <v>107.23429935767409</v>
          </cell>
          <cell r="EX7">
            <v>21.768176977687624</v>
          </cell>
          <cell r="EY7">
            <v>168.27333416292211</v>
          </cell>
          <cell r="EZ7">
            <v>0.52848208248816753</v>
          </cell>
          <cell r="FA7">
            <v>168.80181624541027</v>
          </cell>
          <cell r="FB7">
            <v>33.568577041311976</v>
          </cell>
          <cell r="FC7">
            <v>82.366555021630788</v>
          </cell>
          <cell r="FD7">
            <v>28.875600929943875</v>
          </cell>
          <cell r="FE7">
            <v>42.907690528401943</v>
          </cell>
          <cell r="FF7">
            <v>12.701238466768574</v>
          </cell>
          <cell r="FG7">
            <v>200.41966198805713</v>
          </cell>
          <cell r="FH7">
            <v>0</v>
          </cell>
          <cell r="FI7">
            <v>200.41966198805713</v>
          </cell>
          <cell r="FJ7">
            <v>12.053619337390124</v>
          </cell>
          <cell r="FK7">
            <v>0</v>
          </cell>
          <cell r="FL7">
            <v>0</v>
          </cell>
          <cell r="FM7">
            <v>12.053619337390124</v>
          </cell>
          <cell r="FN7">
            <v>357.16785889607712</v>
          </cell>
          <cell r="FO7">
            <v>8.8985813049357656</v>
          </cell>
          <cell r="FP7">
            <v>0</v>
          </cell>
          <cell r="FQ7">
            <v>366.06644020101174</v>
          </cell>
          <cell r="FR7">
            <v>362.63723720779882</v>
          </cell>
          <cell r="FS7">
            <v>1.5818641129395183</v>
          </cell>
          <cell r="FT7">
            <v>-6.3787787356321823</v>
          </cell>
          <cell r="FU7">
            <v>0</v>
          </cell>
          <cell r="FV7">
            <v>0</v>
          </cell>
          <cell r="FW7">
            <v>0</v>
          </cell>
          <cell r="FX7">
            <v>0</v>
          </cell>
          <cell r="FY7">
            <v>61.318719066937106</v>
          </cell>
          <cell r="FZ7">
            <v>3.0704808992562533</v>
          </cell>
          <cell r="GA7">
            <v>59.592285343500684</v>
          </cell>
          <cell r="GB7">
            <v>0.21139283299526701</v>
          </cell>
          <cell r="GC7">
            <v>59.803678176495957</v>
          </cell>
          <cell r="GD7">
            <v>0</v>
          </cell>
          <cell r="GE7">
            <v>17.065386681495131</v>
          </cell>
          <cell r="GF7">
            <v>0</v>
          </cell>
          <cell r="GG7">
            <v>31.596874473806192</v>
          </cell>
          <cell r="GH7">
            <v>0</v>
          </cell>
          <cell r="GI7">
            <v>48.662261155301216</v>
          </cell>
          <cell r="GJ7">
            <v>0</v>
          </cell>
          <cell r="GK7">
            <v>48.662261155301216</v>
          </cell>
          <cell r="GL7">
            <v>0</v>
          </cell>
          <cell r="GM7">
            <v>0</v>
          </cell>
          <cell r="GN7">
            <v>0</v>
          </cell>
          <cell r="GO7">
            <v>0</v>
          </cell>
          <cell r="GP7">
            <v>108.46593933179727</v>
          </cell>
          <cell r="GQ7">
            <v>3.7057163624070308</v>
          </cell>
          <cell r="GR7">
            <v>0</v>
          </cell>
          <cell r="GS7">
            <v>112.1716556942043</v>
          </cell>
          <cell r="GT7">
            <v>112.00718052649805</v>
          </cell>
          <cell r="GU7">
            <v>34.562728194726162</v>
          </cell>
          <cell r="GV7">
            <v>-6.695867985125072</v>
          </cell>
          <cell r="GW7">
            <v>6.6070829952670591</v>
          </cell>
          <cell r="GX7">
            <v>0</v>
          </cell>
          <cell r="GY7">
            <v>0</v>
          </cell>
          <cell r="GZ7">
            <v>0</v>
          </cell>
          <cell r="HA7">
            <v>168.55301842461117</v>
          </cell>
          <cell r="HB7">
            <v>24.838657876943874</v>
          </cell>
          <cell r="HC7">
            <v>227.8656195064232</v>
          </cell>
          <cell r="HD7">
            <v>0.73987491548343454</v>
          </cell>
          <cell r="HE7">
            <v>228.60549442190663</v>
          </cell>
          <cell r="HF7">
            <v>33.568577041311976</v>
          </cell>
          <cell r="HG7">
            <v>99.431941703125915</v>
          </cell>
          <cell r="HH7">
            <v>28.875600929943875</v>
          </cell>
          <cell r="HI7">
            <v>74.504565002208139</v>
          </cell>
          <cell r="HJ7">
            <v>12.701238466768574</v>
          </cell>
          <cell r="HK7">
            <v>249.08192314335773</v>
          </cell>
          <cell r="HL7">
            <v>0</v>
          </cell>
          <cell r="HM7">
            <v>249.08192314335773</v>
          </cell>
          <cell r="HN7">
            <v>12.053619337390124</v>
          </cell>
          <cell r="HO7">
            <v>0</v>
          </cell>
          <cell r="HP7">
            <v>0</v>
          </cell>
          <cell r="HQ7">
            <v>12.053619337390124</v>
          </cell>
          <cell r="HR7">
            <v>465.63379822787425</v>
          </cell>
          <cell r="HS7">
            <v>12.604297667342797</v>
          </cell>
          <cell r="HT7">
            <v>0</v>
          </cell>
          <cell r="HU7">
            <v>478.23809589521704</v>
          </cell>
          <cell r="HV7">
            <v>474.64441773429752</v>
          </cell>
          <cell r="HW7">
            <v>0</v>
          </cell>
          <cell r="HX7">
            <v>0</v>
          </cell>
          <cell r="HY7">
            <v>9.0310671863607137</v>
          </cell>
          <cell r="HZ7">
            <v>31.596874473806192</v>
          </cell>
          <cell r="IA7">
            <v>0</v>
          </cell>
          <cell r="IB7">
            <v>0</v>
          </cell>
          <cell r="IC7" t="e">
            <v>#N/A</v>
          </cell>
          <cell r="ID7">
            <v>0</v>
          </cell>
          <cell r="IE7">
            <v>0</v>
          </cell>
          <cell r="IF7">
            <v>0</v>
          </cell>
          <cell r="IG7" t="e">
            <v>#N/A</v>
          </cell>
          <cell r="IH7" t="e">
            <v>#N/A</v>
          </cell>
          <cell r="II7">
            <v>0.55701898610480038</v>
          </cell>
          <cell r="IJ7">
            <v>0.23085778126359019</v>
          </cell>
          <cell r="IK7" t="e">
            <v>#N/A</v>
          </cell>
          <cell r="IL7" t="e">
            <v>#N/A</v>
          </cell>
          <cell r="IM7">
            <v>1.2181385165652463E-2</v>
          </cell>
          <cell r="IN7">
            <v>0</v>
          </cell>
          <cell r="IO7">
            <v>0</v>
          </cell>
          <cell r="IP7">
            <v>1.7505316095655843</v>
          </cell>
          <cell r="IQ7">
            <v>2.0953549392018247</v>
          </cell>
          <cell r="IR7">
            <v>2.0791978245512164</v>
          </cell>
          <cell r="IS7">
            <v>1.3463437776791747</v>
          </cell>
          <cell r="IT7">
            <v>0</v>
          </cell>
          <cell r="IU7">
            <v>7.7602836417680843</v>
          </cell>
          <cell r="IV7">
            <v>1.4851639756908885</v>
          </cell>
          <cell r="IW7">
            <v>14.073236112361034</v>
          </cell>
          <cell r="IX7">
            <v>23.177876593072121</v>
          </cell>
          <cell r="IY7">
            <v>0.32186008027096003</v>
          </cell>
          <cell r="IZ7">
            <v>0.39620945415314385</v>
          </cell>
          <cell r="JA7" t="e">
            <v>#N/A</v>
          </cell>
          <cell r="JB7">
            <v>9.6613734053836353</v>
          </cell>
          <cell r="JC7">
            <v>10.505973172521971</v>
          </cell>
          <cell r="JD7">
            <v>0</v>
          </cell>
          <cell r="JE7">
            <v>0</v>
          </cell>
          <cell r="JF7">
            <v>0</v>
          </cell>
          <cell r="JG7">
            <v>0</v>
          </cell>
          <cell r="JH7">
            <v>0</v>
          </cell>
          <cell r="JI7">
            <v>0</v>
          </cell>
          <cell r="JJ7">
            <v>0</v>
          </cell>
          <cell r="JK7">
            <v>0</v>
          </cell>
          <cell r="JL7">
            <v>0</v>
          </cell>
          <cell r="JM7">
            <v>0</v>
          </cell>
          <cell r="JN7">
            <v>0</v>
          </cell>
          <cell r="JO7">
            <v>0</v>
          </cell>
          <cell r="JP7">
            <v>0</v>
          </cell>
          <cell r="JQ7">
            <v>0</v>
          </cell>
          <cell r="JR7">
            <v>0</v>
          </cell>
          <cell r="JS7">
            <v>465.63379822787425</v>
          </cell>
          <cell r="JT7">
            <v>474.64441773429752</v>
          </cell>
          <cell r="JU7">
            <v>112.00718052649805</v>
          </cell>
          <cell r="JV7">
            <v>362.63723720779882</v>
          </cell>
          <cell r="JW7">
            <v>116.0814043989206</v>
          </cell>
          <cell r="JX7">
            <v>10.505973172521971</v>
          </cell>
          <cell r="JY7">
            <v>0</v>
          </cell>
          <cell r="JZ7">
            <v>0</v>
          </cell>
          <cell r="KA7">
            <v>4.2278566599053399E-3</v>
          </cell>
          <cell r="KB7">
            <v>0</v>
          </cell>
          <cell r="KC7">
            <v>0</v>
          </cell>
          <cell r="KD7">
            <v>4.2278566599053399E-3</v>
          </cell>
          <cell r="KE7">
            <v>0</v>
          </cell>
          <cell r="KF7">
            <v>0</v>
          </cell>
          <cell r="KG7">
            <v>0</v>
          </cell>
          <cell r="KH7">
            <v>0</v>
          </cell>
          <cell r="KI7">
            <v>3.4647285327924267</v>
          </cell>
          <cell r="KJ7">
            <v>2.8812843137254895</v>
          </cell>
          <cell r="KK7">
            <v>8.524415990534143</v>
          </cell>
          <cell r="KL7">
            <v>15.292157538877616</v>
          </cell>
          <cell r="KM7">
            <v>12.053619337390124</v>
          </cell>
          <cell r="KN7">
            <v>34.590209263015538</v>
          </cell>
          <cell r="KO7">
            <v>14.073236112361034</v>
          </cell>
          <cell r="KP7">
            <v>0</v>
          </cell>
          <cell r="KQ7">
            <v>0</v>
          </cell>
          <cell r="KR7">
            <v>14.073236112361034</v>
          </cell>
          <cell r="KS7">
            <v>0</v>
          </cell>
          <cell r="KT7">
            <v>23.177876593072121</v>
          </cell>
          <cell r="KU7">
            <v>0</v>
          </cell>
          <cell r="KV7">
            <v>23.177876593072121</v>
          </cell>
          <cell r="KW7">
            <v>9.6613734053836353</v>
          </cell>
          <cell r="KX7">
            <v>0</v>
          </cell>
          <cell r="KY7">
            <v>0</v>
          </cell>
          <cell r="KZ7">
            <v>9.6613734053836353</v>
          </cell>
          <cell r="LA7">
            <v>16.436876149995435</v>
          </cell>
          <cell r="LB7">
            <v>0</v>
          </cell>
          <cell r="LC7">
            <v>0</v>
          </cell>
          <cell r="LD7">
            <v>16.436876149995435</v>
          </cell>
          <cell r="LE7">
            <v>0</v>
          </cell>
          <cell r="LF7">
            <v>16.13158499029651</v>
          </cell>
          <cell r="LG7">
            <v>0</v>
          </cell>
          <cell r="LH7">
            <v>16.13158499029651</v>
          </cell>
          <cell r="LI7">
            <v>6.6889553526041237</v>
          </cell>
          <cell r="LJ7">
            <v>0</v>
          </cell>
          <cell r="LK7">
            <v>0</v>
          </cell>
          <cell r="LL7">
            <v>6.6889553526041237</v>
          </cell>
          <cell r="LM7">
            <v>138.29023737387681</v>
          </cell>
          <cell r="LN7">
            <v>173.90921368305905</v>
          </cell>
          <cell r="LO7">
            <v>73.587191125739579</v>
          </cell>
          <cell r="LP7">
            <v>247.49640480879862</v>
          </cell>
          <cell r="LQ7">
            <v>312.19945105693586</v>
          </cell>
          <cell r="LR7">
            <v>385.78664218267545</v>
          </cell>
          <cell r="LS7">
            <v>2690.7249999999999</v>
          </cell>
          <cell r="LT7">
            <v>116291</v>
          </cell>
          <cell r="LU7">
            <v>44986.317648000302</v>
          </cell>
          <cell r="LV7">
            <v>31200</v>
          </cell>
          <cell r="LW7">
            <v>2585.9295404098398</v>
          </cell>
          <cell r="LX7">
            <v>3229.0158710544601</v>
          </cell>
          <cell r="LY7">
            <v>17691.596845265802</v>
          </cell>
          <cell r="LZ7">
            <v>272049.58713669202</v>
          </cell>
          <cell r="MA7">
            <v>416936.54324143101</v>
          </cell>
          <cell r="MB7">
            <v>417872.70777593902</v>
          </cell>
          <cell r="MC7">
            <v>0</v>
          </cell>
          <cell r="MD7">
            <v>31521.778828443701</v>
          </cell>
          <cell r="ME7">
            <v>1124</v>
          </cell>
          <cell r="MF7">
            <v>1134</v>
          </cell>
          <cell r="MG7">
            <v>144.1</v>
          </cell>
          <cell r="MH7">
            <v>2690725</v>
          </cell>
          <cell r="MI7">
            <v>76186.317648000302</v>
          </cell>
          <cell r="MJ7">
            <v>417872.70777593902</v>
          </cell>
          <cell r="MK7">
            <v>144.1</v>
          </cell>
          <cell r="ML7">
            <v>35.317693295426317</v>
          </cell>
          <cell r="MM7">
            <v>1.5264026873866419</v>
          </cell>
          <cell r="MN7">
            <v>5.6252877537372399</v>
          </cell>
          <cell r="MO7">
            <v>7.5433925790974365</v>
          </cell>
          <cell r="MP7">
            <v>65.103459037713336</v>
          </cell>
          <cell r="MQ7">
            <v>799.25017711333078</v>
          </cell>
          <cell r="MR7">
            <v>4.2144775107080806E-4</v>
          </cell>
          <cell r="MS7" t="str">
            <v>N/A</v>
          </cell>
          <cell r="MT7" t="str">
            <v>PR09 (£m)</v>
          </cell>
        </row>
        <row r="8">
          <cell r="A8" t="str">
            <v>ANH15</v>
          </cell>
          <cell r="B8" t="str">
            <v>ANH</v>
          </cell>
          <cell r="C8" t="str">
            <v>2014-15</v>
          </cell>
          <cell r="D8" t="str">
            <v>ANH</v>
          </cell>
          <cell r="E8" t="str">
            <v>ANH15</v>
          </cell>
          <cell r="F8">
            <v>1.0450405281189941</v>
          </cell>
          <cell r="G8">
            <v>8.8351821676276412</v>
          </cell>
          <cell r="H8">
            <v>-0.10450405281189941</v>
          </cell>
          <cell r="I8">
            <v>1.1495445809308935</v>
          </cell>
          <cell r="J8">
            <v>0</v>
          </cell>
          <cell r="K8">
            <v>0</v>
          </cell>
          <cell r="L8">
            <v>0</v>
          </cell>
          <cell r="M8">
            <v>46.504303501295233</v>
          </cell>
          <cell r="N8">
            <v>0.10450405281189941</v>
          </cell>
          <cell r="O8">
            <v>56.489030249853677</v>
          </cell>
          <cell r="P8">
            <v>0</v>
          </cell>
          <cell r="Q8">
            <v>56.489030249853677</v>
          </cell>
          <cell r="R8">
            <v>32.316997190169488</v>
          </cell>
          <cell r="S8">
            <v>18.280842627593735</v>
          </cell>
          <cell r="T8">
            <v>35.34359601313848</v>
          </cell>
          <cell r="U8">
            <v>4.835956538361545</v>
          </cell>
          <cell r="V8">
            <v>13.743182434451727</v>
          </cell>
          <cell r="W8">
            <v>104.52057480371393</v>
          </cell>
          <cell r="X8">
            <v>0</v>
          </cell>
          <cell r="Y8">
            <v>104.52057480371393</v>
          </cell>
          <cell r="Z8">
            <v>11.930182669006436</v>
          </cell>
          <cell r="AA8">
            <v>0</v>
          </cell>
          <cell r="AB8">
            <v>0</v>
          </cell>
          <cell r="AC8">
            <v>11.930182669006436</v>
          </cell>
          <cell r="AD8">
            <v>149.07942238456138</v>
          </cell>
          <cell r="AE8">
            <v>3.5061109718392252</v>
          </cell>
          <cell r="AF8">
            <v>0</v>
          </cell>
          <cell r="AG8">
            <v>152.58553335640062</v>
          </cell>
          <cell r="AH8">
            <v>151.79716325528912</v>
          </cell>
          <cell r="AI8">
            <v>25.45450405281187</v>
          </cell>
          <cell r="AJ8">
            <v>-0.52252026405949703</v>
          </cell>
          <cell r="AK8">
            <v>5.3830037603409382</v>
          </cell>
          <cell r="AL8">
            <v>0</v>
          </cell>
          <cell r="AM8">
            <v>0</v>
          </cell>
          <cell r="AN8">
            <v>0</v>
          </cell>
          <cell r="AO8">
            <v>71.603041865129114</v>
          </cell>
          <cell r="AP8">
            <v>23.614780813904911</v>
          </cell>
          <cell r="AQ8">
            <v>125.53281022812692</v>
          </cell>
          <cell r="AR8">
            <v>0.52252026405949703</v>
          </cell>
          <cell r="AS8">
            <v>126.05533049218643</v>
          </cell>
          <cell r="AT8">
            <v>7.6756136709283881E-4</v>
          </cell>
          <cell r="AU8">
            <v>62.54706914983673</v>
          </cell>
          <cell r="AV8">
            <v>0</v>
          </cell>
          <cell r="AW8">
            <v>47.569380984813108</v>
          </cell>
          <cell r="AX8">
            <v>0</v>
          </cell>
          <cell r="AY8">
            <v>110.1172176960162</v>
          </cell>
          <cell r="AZ8">
            <v>0</v>
          </cell>
          <cell r="BA8">
            <v>110.1172176960162</v>
          </cell>
          <cell r="BB8">
            <v>0</v>
          </cell>
          <cell r="BC8">
            <v>0</v>
          </cell>
          <cell r="BD8">
            <v>0</v>
          </cell>
          <cell r="BE8">
            <v>0</v>
          </cell>
          <cell r="BF8">
            <v>236.17254818820368</v>
          </cell>
          <cell r="BG8">
            <v>5.4948230968496707</v>
          </cell>
          <cell r="BH8">
            <v>0</v>
          </cell>
          <cell r="BI8">
            <v>241.66737128505332</v>
          </cell>
          <cell r="BJ8">
            <v>239.3960463080326</v>
          </cell>
          <cell r="BK8">
            <v>0</v>
          </cell>
          <cell r="BL8">
            <v>0</v>
          </cell>
          <cell r="BM8">
            <v>0</v>
          </cell>
          <cell r="BN8">
            <v>0</v>
          </cell>
          <cell r="BO8">
            <v>0</v>
          </cell>
          <cell r="BP8">
            <v>0</v>
          </cell>
          <cell r="BQ8">
            <v>20.501605080638424</v>
          </cell>
          <cell r="BR8">
            <v>0</v>
          </cell>
          <cell r="BS8">
            <v>20.501605080638424</v>
          </cell>
          <cell r="BT8">
            <v>0</v>
          </cell>
          <cell r="BU8">
            <v>20.501605080638424</v>
          </cell>
          <cell r="BV8">
            <v>0</v>
          </cell>
          <cell r="BW8">
            <v>0</v>
          </cell>
          <cell r="BX8">
            <v>0</v>
          </cell>
          <cell r="BY8">
            <v>0</v>
          </cell>
          <cell r="BZ8">
            <v>0</v>
          </cell>
          <cell r="CA8">
            <v>0</v>
          </cell>
          <cell r="CB8">
            <v>0</v>
          </cell>
          <cell r="CC8">
            <v>0</v>
          </cell>
          <cell r="CD8">
            <v>0</v>
          </cell>
          <cell r="CE8">
            <v>0</v>
          </cell>
          <cell r="CF8">
            <v>0</v>
          </cell>
          <cell r="CG8">
            <v>0</v>
          </cell>
          <cell r="CH8">
            <v>20.501605080638424</v>
          </cell>
          <cell r="CI8">
            <v>1.6699747639341527</v>
          </cell>
          <cell r="CJ8">
            <v>0</v>
          </cell>
          <cell r="CK8">
            <v>22.171579844572474</v>
          </cell>
          <cell r="CL8">
            <v>22.171579844572474</v>
          </cell>
          <cell r="CM8">
            <v>-0.32586905657224002</v>
          </cell>
          <cell r="CN8">
            <v>-4.8071864293473725</v>
          </cell>
          <cell r="CO8">
            <v>0</v>
          </cell>
          <cell r="CP8">
            <v>0</v>
          </cell>
          <cell r="CQ8">
            <v>0</v>
          </cell>
          <cell r="CR8">
            <v>0</v>
          </cell>
          <cell r="CS8">
            <v>32.585408707278354</v>
          </cell>
          <cell r="CT8">
            <v>3.5562729171889367</v>
          </cell>
          <cell r="CU8">
            <v>31.008626138547598</v>
          </cell>
          <cell r="CV8">
            <v>0.20900810562379882</v>
          </cell>
          <cell r="CW8">
            <v>31.217634244171396</v>
          </cell>
          <cell r="CX8">
            <v>0</v>
          </cell>
          <cell r="CY8">
            <v>14.147118681883009</v>
          </cell>
          <cell r="CZ8">
            <v>0</v>
          </cell>
          <cell r="DA8">
            <v>18.707965770712413</v>
          </cell>
          <cell r="DB8">
            <v>0</v>
          </cell>
          <cell r="DC8">
            <v>32.85508445259542</v>
          </cell>
          <cell r="DD8">
            <v>0</v>
          </cell>
          <cell r="DE8">
            <v>32.85508445259542</v>
          </cell>
          <cell r="DF8">
            <v>0</v>
          </cell>
          <cell r="DG8">
            <v>0</v>
          </cell>
          <cell r="DH8">
            <v>0</v>
          </cell>
          <cell r="DI8">
            <v>0</v>
          </cell>
          <cell r="DJ8">
            <v>64.072718696766827</v>
          </cell>
          <cell r="DK8">
            <v>1.4400658477479737</v>
          </cell>
          <cell r="DL8">
            <v>0</v>
          </cell>
          <cell r="DM8">
            <v>65.512784544514801</v>
          </cell>
          <cell r="DN8">
            <v>65.541862091101223</v>
          </cell>
          <cell r="DO8">
            <v>0</v>
          </cell>
          <cell r="DP8">
            <v>-3.1027253279852931</v>
          </cell>
          <cell r="DQ8">
            <v>0</v>
          </cell>
          <cell r="DR8">
            <v>0</v>
          </cell>
          <cell r="DS8">
            <v>0</v>
          </cell>
          <cell r="DT8">
            <v>0</v>
          </cell>
          <cell r="DU8">
            <v>7.5107062755912102</v>
          </cell>
          <cell r="DV8">
            <v>0</v>
          </cell>
          <cell r="DW8">
            <v>4.4079809476059166</v>
          </cell>
          <cell r="DX8">
            <v>0.10450405281189941</v>
          </cell>
          <cell r="DY8">
            <v>4.5124850004178159</v>
          </cell>
          <cell r="DZ8">
            <v>0</v>
          </cell>
          <cell r="EA8">
            <v>0</v>
          </cell>
          <cell r="EB8">
            <v>0</v>
          </cell>
          <cell r="EC8">
            <v>0</v>
          </cell>
          <cell r="ED8">
            <v>0</v>
          </cell>
          <cell r="EE8">
            <v>0</v>
          </cell>
          <cell r="EF8">
            <v>0</v>
          </cell>
          <cell r="EG8">
            <v>0</v>
          </cell>
          <cell r="EH8">
            <v>0</v>
          </cell>
          <cell r="EI8">
            <v>0</v>
          </cell>
          <cell r="EJ8">
            <v>0</v>
          </cell>
          <cell r="EK8">
            <v>0</v>
          </cell>
          <cell r="EL8">
            <v>4.5124850004178159</v>
          </cell>
          <cell r="EM8">
            <v>0.63851976268070532</v>
          </cell>
          <cell r="EN8">
            <v>0</v>
          </cell>
          <cell r="EO8">
            <v>5.151004763098511</v>
          </cell>
          <cell r="EP8">
            <v>5.151004763098511</v>
          </cell>
          <cell r="EQ8">
            <v>34.289686220439513</v>
          </cell>
          <cell r="ER8">
            <v>-0.62702431687139637</v>
          </cell>
          <cell r="ES8">
            <v>6.5325483412718315</v>
          </cell>
          <cell r="ET8">
            <v>0</v>
          </cell>
          <cell r="EU8">
            <v>0</v>
          </cell>
          <cell r="EV8">
            <v>0</v>
          </cell>
          <cell r="EW8">
            <v>118.10734536642435</v>
          </cell>
          <cell r="EX8">
            <v>23.719284866716812</v>
          </cell>
          <cell r="EY8">
            <v>182.02184047798059</v>
          </cell>
          <cell r="EZ8">
            <v>0.52252026405949703</v>
          </cell>
          <cell r="FA8">
            <v>182.54436074204008</v>
          </cell>
          <cell r="FB8">
            <v>32.317764751536579</v>
          </cell>
          <cell r="FC8">
            <v>80.827911777430458</v>
          </cell>
          <cell r="FD8">
            <v>35.34359601313848</v>
          </cell>
          <cell r="FE8">
            <v>52.405337523174659</v>
          </cell>
          <cell r="FF8">
            <v>13.743182434451727</v>
          </cell>
          <cell r="FG8">
            <v>214.63779249973015</v>
          </cell>
          <cell r="FH8">
            <v>0</v>
          </cell>
          <cell r="FI8">
            <v>214.63779249973015</v>
          </cell>
          <cell r="FJ8">
            <v>11.930182669006436</v>
          </cell>
          <cell r="FK8">
            <v>0</v>
          </cell>
          <cell r="FL8">
            <v>0</v>
          </cell>
          <cell r="FM8">
            <v>11.930182669006436</v>
          </cell>
          <cell r="FN8">
            <v>385.25197057276506</v>
          </cell>
          <cell r="FO8">
            <v>9.0009340686888955</v>
          </cell>
          <cell r="FP8">
            <v>0</v>
          </cell>
          <cell r="FQ8">
            <v>394.25290464145394</v>
          </cell>
          <cell r="FR8">
            <v>391.19320956332166</v>
          </cell>
          <cell r="FS8">
            <v>-0.32586905657224002</v>
          </cell>
          <cell r="FT8">
            <v>-7.9099117573326652</v>
          </cell>
          <cell r="FU8">
            <v>0</v>
          </cell>
          <cell r="FV8">
            <v>0</v>
          </cell>
          <cell r="FW8">
            <v>0</v>
          </cell>
          <cell r="FX8">
            <v>0</v>
          </cell>
          <cell r="FY8">
            <v>60.597720063507985</v>
          </cell>
          <cell r="FZ8">
            <v>3.5562729171889367</v>
          </cell>
          <cell r="GA8">
            <v>55.918212166791946</v>
          </cell>
          <cell r="GB8">
            <v>0.31351215843569824</v>
          </cell>
          <cell r="GC8">
            <v>56.231724325227638</v>
          </cell>
          <cell r="GD8">
            <v>0</v>
          </cell>
          <cell r="GE8">
            <v>14.147118681883009</v>
          </cell>
          <cell r="GF8">
            <v>0</v>
          </cell>
          <cell r="GG8">
            <v>18.707965770712413</v>
          </cell>
          <cell r="GH8">
            <v>0</v>
          </cell>
          <cell r="GI8">
            <v>32.85508445259542</v>
          </cell>
          <cell r="GJ8">
            <v>0</v>
          </cell>
          <cell r="GK8">
            <v>32.85508445259542</v>
          </cell>
          <cell r="GL8">
            <v>0</v>
          </cell>
          <cell r="GM8">
            <v>0</v>
          </cell>
          <cell r="GN8">
            <v>0</v>
          </cell>
          <cell r="GO8">
            <v>0</v>
          </cell>
          <cell r="GP8">
            <v>89.086808777823052</v>
          </cell>
          <cell r="GQ8">
            <v>3.7485603743628313</v>
          </cell>
          <cell r="GR8">
            <v>0</v>
          </cell>
          <cell r="GS8">
            <v>92.835369152185791</v>
          </cell>
          <cell r="GT8">
            <v>92.864446698772198</v>
          </cell>
          <cell r="GU8">
            <v>33.963817163867205</v>
          </cell>
          <cell r="GV8">
            <v>-8.5369360742040516</v>
          </cell>
          <cell r="GW8">
            <v>6.5325483412718208</v>
          </cell>
          <cell r="GX8">
            <v>0</v>
          </cell>
          <cell r="GY8">
            <v>0</v>
          </cell>
          <cell r="GZ8">
            <v>0</v>
          </cell>
          <cell r="HA8">
            <v>178.70506542993232</v>
          </cell>
          <cell r="HB8">
            <v>27.275557783905747</v>
          </cell>
          <cell r="HC8">
            <v>237.94005264477212</v>
          </cell>
          <cell r="HD8">
            <v>0.83603242249519427</v>
          </cell>
          <cell r="HE8">
            <v>238.7760850672673</v>
          </cell>
          <cell r="HF8">
            <v>32.317764751536473</v>
          </cell>
          <cell r="HG8">
            <v>94.975030459313373</v>
          </cell>
          <cell r="HH8">
            <v>35.34359601313848</v>
          </cell>
          <cell r="HI8">
            <v>71.113303293887071</v>
          </cell>
          <cell r="HJ8">
            <v>13.743182434451727</v>
          </cell>
          <cell r="HK8">
            <v>247.49287695232681</v>
          </cell>
          <cell r="HL8">
            <v>0</v>
          </cell>
          <cell r="HM8">
            <v>247.49287695232681</v>
          </cell>
          <cell r="HN8">
            <v>11.930182669006436</v>
          </cell>
          <cell r="HO8">
            <v>0</v>
          </cell>
          <cell r="HP8">
            <v>0</v>
          </cell>
          <cell r="HQ8">
            <v>11.930182669006436</v>
          </cell>
          <cell r="HR8">
            <v>474.33877935058877</v>
          </cell>
          <cell r="HS8">
            <v>12.749494443051727</v>
          </cell>
          <cell r="HT8">
            <v>0</v>
          </cell>
          <cell r="HU8">
            <v>487.08827379364044</v>
          </cell>
          <cell r="HV8">
            <v>484.05765626209541</v>
          </cell>
          <cell r="HW8">
            <v>0</v>
          </cell>
          <cell r="HX8">
            <v>0</v>
          </cell>
          <cell r="HY8">
            <v>13.606643995840876</v>
          </cell>
          <cell r="HZ8">
            <v>18.121740336737698</v>
          </cell>
          <cell r="IA8">
            <v>0.44334893000551523</v>
          </cell>
          <cell r="IB8">
            <v>2.8357289684966997E-2</v>
          </cell>
          <cell r="IC8" t="e">
            <v>#N/A</v>
          </cell>
          <cell r="ID8">
            <v>0</v>
          </cell>
          <cell r="IE8">
            <v>0</v>
          </cell>
          <cell r="IF8">
            <v>0</v>
          </cell>
          <cell r="IG8" t="e">
            <v>#N/A</v>
          </cell>
          <cell r="IH8" t="e">
            <v>#N/A</v>
          </cell>
          <cell r="II8">
            <v>2.1518805039361579</v>
          </cell>
          <cell r="IJ8">
            <v>0.99215412219192789</v>
          </cell>
          <cell r="IK8" t="e">
            <v>#N/A</v>
          </cell>
          <cell r="IL8" t="e">
            <v>#N/A</v>
          </cell>
          <cell r="IM8">
            <v>3.9281264173326648E-2</v>
          </cell>
          <cell r="IN8">
            <v>0</v>
          </cell>
          <cell r="IO8">
            <v>0</v>
          </cell>
          <cell r="IP8">
            <v>0.23508558714464781</v>
          </cell>
          <cell r="IQ8">
            <v>1.320750748520682</v>
          </cell>
          <cell r="IR8">
            <v>-0.17218392715465869</v>
          </cell>
          <cell r="IS8">
            <v>1.5592332404245008</v>
          </cell>
          <cell r="IT8">
            <v>0</v>
          </cell>
          <cell r="IU8">
            <v>19.503757558629566</v>
          </cell>
          <cell r="IV8">
            <v>2.417146193647481</v>
          </cell>
          <cell r="IW8">
            <v>15.340642093219673</v>
          </cell>
          <cell r="IX8">
            <v>19.402122849350786</v>
          </cell>
          <cell r="IY8">
            <v>0.41551364799222873</v>
          </cell>
          <cell r="IZ8">
            <v>1.414369941875157</v>
          </cell>
          <cell r="JA8" t="e">
            <v>#N/A</v>
          </cell>
          <cell r="JB8">
            <v>13.85612951641399</v>
          </cell>
          <cell r="JC8">
            <v>9.524107848842652</v>
          </cell>
          <cell r="JD8">
            <v>0</v>
          </cell>
          <cell r="JE8">
            <v>0</v>
          </cell>
          <cell r="JF8">
            <v>0</v>
          </cell>
          <cell r="JG8">
            <v>0</v>
          </cell>
          <cell r="JH8">
            <v>0</v>
          </cell>
          <cell r="JI8">
            <v>0</v>
          </cell>
          <cell r="JJ8">
            <v>0</v>
          </cell>
          <cell r="JK8">
            <v>0</v>
          </cell>
          <cell r="JL8">
            <v>0</v>
          </cell>
          <cell r="JM8">
            <v>0</v>
          </cell>
          <cell r="JN8">
            <v>0</v>
          </cell>
          <cell r="JO8">
            <v>0</v>
          </cell>
          <cell r="JP8">
            <v>0</v>
          </cell>
          <cell r="JQ8">
            <v>0</v>
          </cell>
          <cell r="JR8">
            <v>0</v>
          </cell>
          <cell r="JS8">
            <v>474.33877935058877</v>
          </cell>
          <cell r="JT8">
            <v>484.05765626209541</v>
          </cell>
          <cell r="JU8">
            <v>92.864446698772198</v>
          </cell>
          <cell r="JV8">
            <v>391.19320956332166</v>
          </cell>
          <cell r="JW8">
            <v>120.20008174147728</v>
          </cell>
          <cell r="JX8">
            <v>9.524107848842652</v>
          </cell>
          <cell r="JY8">
            <v>0</v>
          </cell>
          <cell r="JZ8">
            <v>0</v>
          </cell>
          <cell r="KA8">
            <v>2.4035932146736862E-2</v>
          </cell>
          <cell r="KB8">
            <v>0</v>
          </cell>
          <cell r="KC8">
            <v>0</v>
          </cell>
          <cell r="KD8">
            <v>2.4035932146736862E-2</v>
          </cell>
          <cell r="KE8">
            <v>0</v>
          </cell>
          <cell r="KF8">
            <v>0</v>
          </cell>
          <cell r="KG8">
            <v>0</v>
          </cell>
          <cell r="KH8">
            <v>0</v>
          </cell>
          <cell r="KI8">
            <v>3.0431580178825106</v>
          </cell>
          <cell r="KJ8">
            <v>2.8853568981365423</v>
          </cell>
          <cell r="KK8">
            <v>8.3394234143895716</v>
          </cell>
          <cell r="KL8">
            <v>15.234600818918697</v>
          </cell>
          <cell r="KM8">
            <v>12.683656889780233</v>
          </cell>
          <cell r="KN8">
            <v>39.399072950614197</v>
          </cell>
          <cell r="KO8">
            <v>15.340642093219673</v>
          </cell>
          <cell r="KP8">
            <v>0</v>
          </cell>
          <cell r="KQ8">
            <v>0</v>
          </cell>
          <cell r="KR8">
            <v>15.340642093219673</v>
          </cell>
          <cell r="KS8">
            <v>0</v>
          </cell>
          <cell r="KT8">
            <v>19.402122849350786</v>
          </cell>
          <cell r="KU8">
            <v>0</v>
          </cell>
          <cell r="KV8">
            <v>19.402122849350786</v>
          </cell>
          <cell r="KW8">
            <v>13.85612951641399</v>
          </cell>
          <cell r="KX8">
            <v>0</v>
          </cell>
          <cell r="KY8">
            <v>0</v>
          </cell>
          <cell r="KZ8">
            <v>13.85612951641399</v>
          </cell>
          <cell r="LA8">
            <v>16.436876149995435</v>
          </cell>
          <cell r="LB8">
            <v>0</v>
          </cell>
          <cell r="LC8">
            <v>0</v>
          </cell>
          <cell r="LD8">
            <v>16.436876149995435</v>
          </cell>
          <cell r="LE8">
            <v>0</v>
          </cell>
          <cell r="LF8">
            <v>16.13158499029651</v>
          </cell>
          <cell r="LG8">
            <v>0</v>
          </cell>
          <cell r="LH8">
            <v>16.13158499029651</v>
          </cell>
          <cell r="LI8">
            <v>6.6889553526041237</v>
          </cell>
          <cell r="LJ8">
            <v>0</v>
          </cell>
          <cell r="LK8">
            <v>0</v>
          </cell>
          <cell r="LL8">
            <v>6.6889553526041237</v>
          </cell>
          <cell r="LM8">
            <v>139.60826943410055</v>
          </cell>
          <cell r="LN8">
            <v>180.59745111572278</v>
          </cell>
          <cell r="LO8">
            <v>66.509057931486097</v>
          </cell>
          <cell r="LP8">
            <v>247.10650904720887</v>
          </cell>
          <cell r="LQ8">
            <v>320.20572054982335</v>
          </cell>
          <cell r="LR8">
            <v>386.71477848130945</v>
          </cell>
          <cell r="LS8">
            <v>2712.1959999999899</v>
          </cell>
          <cell r="LT8">
            <v>116775</v>
          </cell>
          <cell r="LU8">
            <v>45134.800602000098</v>
          </cell>
          <cell r="LV8">
            <v>31200</v>
          </cell>
          <cell r="LW8">
            <v>2623.6586514027899</v>
          </cell>
          <cell r="LX8">
            <v>3354.74965468951</v>
          </cell>
          <cell r="LY8">
            <v>18662.4813296947</v>
          </cell>
          <cell r="LZ8">
            <v>272538.52266538999</v>
          </cell>
          <cell r="MA8">
            <v>418401.08980411699</v>
          </cell>
          <cell r="MB8">
            <v>419264.17980411701</v>
          </cell>
          <cell r="MC8">
            <v>0</v>
          </cell>
          <cell r="MD8">
            <v>55875.312907398999</v>
          </cell>
          <cell r="ME8">
            <v>1123</v>
          </cell>
          <cell r="MF8">
            <v>1133</v>
          </cell>
          <cell r="MG8">
            <v>147.69999999999999</v>
          </cell>
          <cell r="MH8">
            <v>2712195.9999999898</v>
          </cell>
          <cell r="MI8">
            <v>76334.80060200009</v>
          </cell>
          <cell r="MJ8">
            <v>419264.17980411701</v>
          </cell>
          <cell r="MK8">
            <v>147.69999999999999</v>
          </cell>
          <cell r="ML8">
            <v>35.530269007199401</v>
          </cell>
          <cell r="MM8">
            <v>1.5297740883460211</v>
          </cell>
          <cell r="MN8">
            <v>5.8771750182186766</v>
          </cell>
          <cell r="MO8">
            <v>13.326994195760847</v>
          </cell>
          <cell r="MP8">
            <v>65.004008401748465</v>
          </cell>
          <cell r="MQ8">
            <v>806.86085674409878</v>
          </cell>
          <cell r="MR8">
            <v>4.1774267051496438E-4</v>
          </cell>
          <cell r="MS8" t="str">
            <v>Historical (£m)</v>
          </cell>
          <cell r="MT8" t="str">
            <v>PR09 (£m)</v>
          </cell>
        </row>
        <row r="9">
          <cell r="A9" t="str">
            <v>ANH16</v>
          </cell>
          <cell r="B9" t="str">
            <v>ANH</v>
          </cell>
          <cell r="C9" t="str">
            <v>2015-16</v>
          </cell>
          <cell r="D9" t="str">
            <v>ANH</v>
          </cell>
          <cell r="E9" t="str">
            <v>ANH16</v>
          </cell>
          <cell r="F9">
            <v>1.0404326123128118</v>
          </cell>
          <cell r="G9">
            <v>9.8471318078242707</v>
          </cell>
          <cell r="H9">
            <v>-0.14982229617304488</v>
          </cell>
          <cell r="I9">
            <v>1.1798505823627286</v>
          </cell>
          <cell r="J9">
            <v>0</v>
          </cell>
          <cell r="K9">
            <v>30.165402469289099</v>
          </cell>
          <cell r="L9">
            <v>0.23847160040840557</v>
          </cell>
          <cell r="M9">
            <v>48.188324599187709</v>
          </cell>
          <cell r="N9">
            <v>5.3062063227953399E-2</v>
          </cell>
          <cell r="O9">
            <v>89.522420826127075</v>
          </cell>
          <cell r="P9">
            <v>0</v>
          </cell>
          <cell r="Q9">
            <v>89.522420826127075</v>
          </cell>
          <cell r="R9">
            <v>20.793038612004622</v>
          </cell>
          <cell r="S9">
            <v>14.142969551391191</v>
          </cell>
          <cell r="T9">
            <v>12.209476705490847</v>
          </cell>
          <cell r="U9">
            <v>4.6904182610232104</v>
          </cell>
          <cell r="V9">
            <v>12.298504425677919</v>
          </cell>
          <cell r="W9">
            <v>64.134407555587785</v>
          </cell>
          <cell r="X9">
            <v>0</v>
          </cell>
          <cell r="Y9">
            <v>64.134407555587785</v>
          </cell>
          <cell r="Z9">
            <v>12.25109400998336</v>
          </cell>
          <cell r="AA9">
            <v>0</v>
          </cell>
          <cell r="AB9">
            <v>0</v>
          </cell>
          <cell r="AC9">
            <v>12.25109400998336</v>
          </cell>
          <cell r="AD9">
            <v>141.40573437173077</v>
          </cell>
          <cell r="AE9">
            <v>1.5325572379367718</v>
          </cell>
          <cell r="AF9">
            <v>0</v>
          </cell>
          <cell r="AG9">
            <v>142.93829160966757</v>
          </cell>
          <cell r="AH9">
            <v>144.02506612463853</v>
          </cell>
          <cell r="AI9">
            <v>26.078337180885015</v>
          </cell>
          <cell r="AJ9">
            <v>-0.63778519134775358</v>
          </cell>
          <cell r="AK9">
            <v>5.3571875207986679</v>
          </cell>
          <cell r="AL9">
            <v>0</v>
          </cell>
          <cell r="AM9">
            <v>0</v>
          </cell>
          <cell r="AN9">
            <v>1.8047284573725875</v>
          </cell>
          <cell r="AO9">
            <v>73.930442258101593</v>
          </cell>
          <cell r="AP9">
            <v>23.16419168053244</v>
          </cell>
          <cell r="AQ9">
            <v>129.69710190634194</v>
          </cell>
          <cell r="AR9">
            <v>0.53374193011647242</v>
          </cell>
          <cell r="AS9">
            <v>130.2308438364584</v>
          </cell>
          <cell r="AT9">
            <v>0.19458148866389346</v>
          </cell>
          <cell r="AU9">
            <v>56.028858901845304</v>
          </cell>
          <cell r="AV9">
            <v>0</v>
          </cell>
          <cell r="AW9">
            <v>18.258684620969365</v>
          </cell>
          <cell r="AX9">
            <v>0</v>
          </cell>
          <cell r="AY9">
            <v>74.482125011478558</v>
          </cell>
          <cell r="AZ9">
            <v>0</v>
          </cell>
          <cell r="BA9">
            <v>74.482125011478558</v>
          </cell>
          <cell r="BB9">
            <v>0</v>
          </cell>
          <cell r="BC9">
            <v>0</v>
          </cell>
          <cell r="BD9">
            <v>0</v>
          </cell>
          <cell r="BE9">
            <v>0</v>
          </cell>
          <cell r="BF9">
            <v>204.71296884793708</v>
          </cell>
          <cell r="BG9">
            <v>2.404439767054908</v>
          </cell>
          <cell r="BH9">
            <v>0</v>
          </cell>
          <cell r="BI9">
            <v>207.11740861499197</v>
          </cell>
          <cell r="BJ9">
            <v>210.05257526106163</v>
          </cell>
          <cell r="BK9">
            <v>0.38595206636454443</v>
          </cell>
          <cell r="BL9">
            <v>0</v>
          </cell>
          <cell r="BM9">
            <v>0</v>
          </cell>
          <cell r="BN9">
            <v>0</v>
          </cell>
          <cell r="BO9">
            <v>0</v>
          </cell>
          <cell r="BP9">
            <v>0</v>
          </cell>
          <cell r="BQ9">
            <v>22.029079700499164</v>
          </cell>
          <cell r="BR9">
            <v>-1.0404326123128119E-2</v>
          </cell>
          <cell r="BS9">
            <v>22.404627440740526</v>
          </cell>
          <cell r="BT9">
            <v>1.144475873544093E-2</v>
          </cell>
          <cell r="BU9">
            <v>22.416072199475966</v>
          </cell>
          <cell r="BV9">
            <v>0</v>
          </cell>
          <cell r="BW9">
            <v>0</v>
          </cell>
          <cell r="BX9">
            <v>0</v>
          </cell>
          <cell r="BY9">
            <v>0</v>
          </cell>
          <cell r="BZ9">
            <v>0</v>
          </cell>
          <cell r="CA9">
            <v>0</v>
          </cell>
          <cell r="CB9">
            <v>0</v>
          </cell>
          <cell r="CC9">
            <v>0</v>
          </cell>
          <cell r="CD9">
            <v>0</v>
          </cell>
          <cell r="CE9">
            <v>0</v>
          </cell>
          <cell r="CF9">
            <v>0</v>
          </cell>
          <cell r="CG9">
            <v>0</v>
          </cell>
          <cell r="CH9">
            <v>22.416072199475966</v>
          </cell>
          <cell r="CI9">
            <v>0.73142412645590671</v>
          </cell>
          <cell r="CJ9">
            <v>0</v>
          </cell>
          <cell r="CK9">
            <v>23.147496325931872</v>
          </cell>
          <cell r="CL9">
            <v>23.160029950083086</v>
          </cell>
          <cell r="CM9">
            <v>-0.55279260249482787</v>
          </cell>
          <cell r="CN9">
            <v>-5.6037700499168048</v>
          </cell>
          <cell r="CO9">
            <v>0</v>
          </cell>
          <cell r="CP9">
            <v>0</v>
          </cell>
          <cell r="CQ9">
            <v>0</v>
          </cell>
          <cell r="CR9">
            <v>1.3045616709964156</v>
          </cell>
          <cell r="CS9">
            <v>28.200026348970312</v>
          </cell>
          <cell r="CT9">
            <v>3.4240637271214638</v>
          </cell>
          <cell r="CU9">
            <v>26.772089094676527</v>
          </cell>
          <cell r="CV9">
            <v>0.21640998336106484</v>
          </cell>
          <cell r="CW9">
            <v>26.988499078037595</v>
          </cell>
          <cell r="CX9">
            <v>0</v>
          </cell>
          <cell r="CY9">
            <v>13.176586419873059</v>
          </cell>
          <cell r="CZ9">
            <v>0</v>
          </cell>
          <cell r="DA9">
            <v>-0.65703483221242909</v>
          </cell>
          <cell r="DB9">
            <v>0</v>
          </cell>
          <cell r="DC9">
            <v>12.519551587660631</v>
          </cell>
          <cell r="DD9">
            <v>0</v>
          </cell>
          <cell r="DE9">
            <v>12.519551587660631</v>
          </cell>
          <cell r="DF9">
            <v>0</v>
          </cell>
          <cell r="DG9">
            <v>0</v>
          </cell>
          <cell r="DH9">
            <v>0</v>
          </cell>
          <cell r="DI9">
            <v>0</v>
          </cell>
          <cell r="DJ9">
            <v>39.508050665698228</v>
          </cell>
          <cell r="DK9">
            <v>0.63154259567387672</v>
          </cell>
          <cell r="DL9">
            <v>0</v>
          </cell>
          <cell r="DM9">
            <v>40.139593261372099</v>
          </cell>
          <cell r="DN9">
            <v>40.041075048559129</v>
          </cell>
          <cell r="DO9">
            <v>0</v>
          </cell>
          <cell r="DP9">
            <v>-2.9777181364392673</v>
          </cell>
          <cell r="DQ9">
            <v>0</v>
          </cell>
          <cell r="DR9">
            <v>0</v>
          </cell>
          <cell r="DS9">
            <v>0</v>
          </cell>
          <cell r="DT9">
            <v>0</v>
          </cell>
          <cell r="DU9">
            <v>8.8676071547420943</v>
          </cell>
          <cell r="DV9">
            <v>7.2830282861896826E-3</v>
          </cell>
          <cell r="DW9">
            <v>5.8971720465890076</v>
          </cell>
          <cell r="DX9">
            <v>5.3062063227953399E-2</v>
          </cell>
          <cell r="DY9">
            <v>5.95023410981696</v>
          </cell>
          <cell r="DZ9">
            <v>0</v>
          </cell>
          <cell r="EA9">
            <v>0</v>
          </cell>
          <cell r="EB9">
            <v>0</v>
          </cell>
          <cell r="EC9">
            <v>0</v>
          </cell>
          <cell r="ED9">
            <v>0</v>
          </cell>
          <cell r="EE9">
            <v>0</v>
          </cell>
          <cell r="EF9">
            <v>0</v>
          </cell>
          <cell r="EG9">
            <v>0</v>
          </cell>
          <cell r="EH9">
            <v>0</v>
          </cell>
          <cell r="EI9">
            <v>0</v>
          </cell>
          <cell r="EJ9">
            <v>0</v>
          </cell>
          <cell r="EK9">
            <v>0</v>
          </cell>
          <cell r="EL9">
            <v>5.95023410981696</v>
          </cell>
          <cell r="EM9">
            <v>0.27467420965058231</v>
          </cell>
          <cell r="EN9">
            <v>0</v>
          </cell>
          <cell r="EO9">
            <v>6.224908319467553</v>
          </cell>
          <cell r="EP9">
            <v>6.224908319467553</v>
          </cell>
          <cell r="EQ9">
            <v>35.925468988709284</v>
          </cell>
          <cell r="ER9">
            <v>-0.78760748752079857</v>
          </cell>
          <cell r="ES9">
            <v>6.5370381031613958</v>
          </cell>
          <cell r="ET9">
            <v>0</v>
          </cell>
          <cell r="EU9">
            <v>30.165402469289099</v>
          </cell>
          <cell r="EV9">
            <v>2.043200057780993</v>
          </cell>
          <cell r="EW9">
            <v>122.11876685728932</v>
          </cell>
          <cell r="EX9">
            <v>23.217253743760395</v>
          </cell>
          <cell r="EY9">
            <v>219.21952273246902</v>
          </cell>
          <cell r="EZ9">
            <v>0.53374193011647242</v>
          </cell>
          <cell r="FA9">
            <v>219.75326466258551</v>
          </cell>
          <cell r="FB9">
            <v>20.987620100668515</v>
          </cell>
          <cell r="FC9">
            <v>70.1718284532365</v>
          </cell>
          <cell r="FD9">
            <v>12.209476705490847</v>
          </cell>
          <cell r="FE9">
            <v>22.949102881992577</v>
          </cell>
          <cell r="FF9">
            <v>12.298504425677919</v>
          </cell>
          <cell r="FG9">
            <v>138.61653256706632</v>
          </cell>
          <cell r="FH9">
            <v>0</v>
          </cell>
          <cell r="FI9">
            <v>138.61653256706632</v>
          </cell>
          <cell r="FJ9">
            <v>12.25109400998336</v>
          </cell>
          <cell r="FK9">
            <v>0</v>
          </cell>
          <cell r="FL9">
            <v>0</v>
          </cell>
          <cell r="FM9">
            <v>12.25109400998336</v>
          </cell>
          <cell r="FN9">
            <v>346.11870321966785</v>
          </cell>
          <cell r="FO9">
            <v>3.9369970049916798</v>
          </cell>
          <cell r="FP9">
            <v>0</v>
          </cell>
          <cell r="FQ9">
            <v>350.05570022465952</v>
          </cell>
          <cell r="FR9">
            <v>354.07764138570013</v>
          </cell>
          <cell r="FS9">
            <v>-0.16684053613028338</v>
          </cell>
          <cell r="FT9">
            <v>-8.5814881863560721</v>
          </cell>
          <cell r="FU9">
            <v>0</v>
          </cell>
          <cell r="FV9">
            <v>0</v>
          </cell>
          <cell r="FW9">
            <v>0</v>
          </cell>
          <cell r="FX9">
            <v>1.3045616709964156</v>
          </cell>
          <cell r="FY9">
            <v>59.096713204211568</v>
          </cell>
          <cell r="FZ9">
            <v>3.4209424292845254</v>
          </cell>
          <cell r="GA9">
            <v>55.073888582006056</v>
          </cell>
          <cell r="GB9">
            <v>0.28091680532445923</v>
          </cell>
          <cell r="GC9">
            <v>55.354805387330522</v>
          </cell>
          <cell r="GD9">
            <v>0</v>
          </cell>
          <cell r="GE9">
            <v>13.176586419873059</v>
          </cell>
          <cell r="GF9">
            <v>0</v>
          </cell>
          <cell r="GG9">
            <v>-0.65703483221242909</v>
          </cell>
          <cell r="GH9">
            <v>0</v>
          </cell>
          <cell r="GI9">
            <v>12.519551587660631</v>
          </cell>
          <cell r="GJ9">
            <v>0</v>
          </cell>
          <cell r="GK9">
            <v>12.519551587660631</v>
          </cell>
          <cell r="GL9">
            <v>0</v>
          </cell>
          <cell r="GM9">
            <v>0</v>
          </cell>
          <cell r="GN9">
            <v>0</v>
          </cell>
          <cell r="GO9">
            <v>0</v>
          </cell>
          <cell r="GP9">
            <v>67.874356974991159</v>
          </cell>
          <cell r="GQ9">
            <v>1.637640931780366</v>
          </cell>
          <cell r="GR9">
            <v>0</v>
          </cell>
          <cell r="GS9">
            <v>69.511997906771541</v>
          </cell>
          <cell r="GT9">
            <v>69.426013318109767</v>
          </cell>
          <cell r="GU9">
            <v>35.758628452578925</v>
          </cell>
          <cell r="GV9">
            <v>-9.3690956738768598</v>
          </cell>
          <cell r="GW9">
            <v>6.537038103161386</v>
          </cell>
          <cell r="GX9">
            <v>0</v>
          </cell>
          <cell r="GY9">
            <v>30.165402469289099</v>
          </cell>
          <cell r="GZ9">
            <v>3.3477617287773986</v>
          </cell>
          <cell r="HA9">
            <v>181.21548006150078</v>
          </cell>
          <cell r="HB9">
            <v>26.638196173044815</v>
          </cell>
          <cell r="HC9">
            <v>274.29341131447586</v>
          </cell>
          <cell r="HD9">
            <v>0.8146587354409317</v>
          </cell>
          <cell r="HE9">
            <v>275.10807004991671</v>
          </cell>
          <cell r="HF9">
            <v>20.987620100668515</v>
          </cell>
          <cell r="HG9">
            <v>83.348414873109547</v>
          </cell>
          <cell r="HH9">
            <v>12.209476705490847</v>
          </cell>
          <cell r="HI9">
            <v>22.292068049780148</v>
          </cell>
          <cell r="HJ9">
            <v>12.298504425677919</v>
          </cell>
          <cell r="HK9">
            <v>151.13608415472606</v>
          </cell>
          <cell r="HL9">
            <v>0</v>
          </cell>
          <cell r="HM9">
            <v>151.13608415472606</v>
          </cell>
          <cell r="HN9">
            <v>12.25109400998336</v>
          </cell>
          <cell r="HO9">
            <v>0</v>
          </cell>
          <cell r="HP9">
            <v>0</v>
          </cell>
          <cell r="HQ9">
            <v>12.25109400998336</v>
          </cell>
          <cell r="HR9">
            <v>413.99306019465939</v>
          </cell>
          <cell r="HS9">
            <v>5.5746379367720449</v>
          </cell>
          <cell r="HT9">
            <v>0</v>
          </cell>
          <cell r="HU9">
            <v>419.56769813143148</v>
          </cell>
          <cell r="HV9">
            <v>423.50365470381087</v>
          </cell>
          <cell r="HW9">
            <v>0</v>
          </cell>
          <cell r="HX9">
            <v>0</v>
          </cell>
          <cell r="HY9">
            <v>8.3763714601760384</v>
          </cell>
          <cell r="HZ9">
            <v>-0.66159099180948411</v>
          </cell>
          <cell r="IA9">
            <v>0</v>
          </cell>
          <cell r="IB9">
            <v>6.0386708818635599E-3</v>
          </cell>
          <cell r="IC9" t="e">
            <v>#N/A</v>
          </cell>
          <cell r="ID9">
            <v>0</v>
          </cell>
          <cell r="IE9">
            <v>0</v>
          </cell>
          <cell r="IF9">
            <v>0</v>
          </cell>
          <cell r="IG9" t="e">
            <v>#N/A</v>
          </cell>
          <cell r="IH9" t="e">
            <v>#N/A</v>
          </cell>
          <cell r="II9">
            <v>1.7334377241264555E-2</v>
          </cell>
          <cell r="IJ9">
            <v>0.29855629775274534</v>
          </cell>
          <cell r="IK9" t="e">
            <v>#N/A</v>
          </cell>
          <cell r="IL9" t="e">
            <v>#N/A</v>
          </cell>
          <cell r="IM9">
            <v>0.24727081513975038</v>
          </cell>
          <cell r="IN9">
            <v>0</v>
          </cell>
          <cell r="IO9">
            <v>0</v>
          </cell>
          <cell r="IP9">
            <v>0.21156502994742091</v>
          </cell>
          <cell r="IQ9">
            <v>3.0689407560744422</v>
          </cell>
          <cell r="IR9">
            <v>9.3844765019675869</v>
          </cell>
          <cell r="IS9">
            <v>1.8162839759284024</v>
          </cell>
          <cell r="IT9">
            <v>0</v>
          </cell>
          <cell r="IU9">
            <v>1.4252570480732112</v>
          </cell>
          <cell r="IV9">
            <v>4.2157420216855229E-2</v>
          </cell>
          <cell r="IW9">
            <v>13.616773042652992</v>
          </cell>
          <cell r="IX9">
            <v>2.5609732508145422</v>
          </cell>
          <cell r="IY9">
            <v>0.76113432913853563</v>
          </cell>
          <cell r="IZ9">
            <v>0.24233453640099828</v>
          </cell>
          <cell r="JA9" t="e">
            <v>#N/A</v>
          </cell>
          <cell r="JB9">
            <v>3.5149028684742092</v>
          </cell>
          <cell r="JC9">
            <v>1.871357887387687</v>
          </cell>
          <cell r="JD9">
            <v>0</v>
          </cell>
          <cell r="JE9">
            <v>0</v>
          </cell>
          <cell r="JF9">
            <v>0</v>
          </cell>
          <cell r="JG9">
            <v>0</v>
          </cell>
          <cell r="JH9">
            <v>0</v>
          </cell>
          <cell r="JI9">
            <v>0</v>
          </cell>
          <cell r="JJ9">
            <v>0</v>
          </cell>
          <cell r="JK9">
            <v>0</v>
          </cell>
          <cell r="JL9">
            <v>0</v>
          </cell>
          <cell r="JM9">
            <v>0</v>
          </cell>
          <cell r="JN9">
            <v>0</v>
          </cell>
          <cell r="JO9">
            <v>0</v>
          </cell>
          <cell r="JP9">
            <v>0</v>
          </cell>
          <cell r="JQ9">
            <v>0</v>
          </cell>
          <cell r="JR9">
            <v>0</v>
          </cell>
          <cell r="JS9">
            <v>413.99306019465939</v>
          </cell>
          <cell r="JT9">
            <v>423.50365470381087</v>
          </cell>
          <cell r="JU9">
            <v>69.426013318109767</v>
          </cell>
          <cell r="JV9">
            <v>354.07764138570013</v>
          </cell>
          <cell r="JW9">
            <v>46.800137276458962</v>
          </cell>
          <cell r="JX9">
            <v>1.871357887387687</v>
          </cell>
          <cell r="JY9">
            <v>0</v>
          </cell>
          <cell r="JZ9">
            <v>0</v>
          </cell>
          <cell r="KA9">
            <v>8.5315474209650577E-2</v>
          </cell>
          <cell r="KB9">
            <v>0</v>
          </cell>
          <cell r="KC9">
            <v>0</v>
          </cell>
          <cell r="KD9">
            <v>8.5315474209650577E-2</v>
          </cell>
          <cell r="KE9">
            <v>0</v>
          </cell>
          <cell r="KF9">
            <v>0</v>
          </cell>
          <cell r="KG9">
            <v>0</v>
          </cell>
          <cell r="KH9">
            <v>0</v>
          </cell>
          <cell r="KI9">
            <v>3.7289104825291175</v>
          </cell>
          <cell r="KJ9">
            <v>2.8892813643926782</v>
          </cell>
          <cell r="KK9">
            <v>9.0975427620632274</v>
          </cell>
          <cell r="KL9">
            <v>17.221240599001661</v>
          </cell>
          <cell r="KM9">
            <v>12.959628618968383</v>
          </cell>
          <cell r="KN9">
            <v>43.794929950083187</v>
          </cell>
          <cell r="KO9">
            <v>13.616773042652992</v>
          </cell>
          <cell r="KP9">
            <v>0</v>
          </cell>
          <cell r="KQ9">
            <v>0</v>
          </cell>
          <cell r="KR9">
            <v>13.616773042652992</v>
          </cell>
          <cell r="KS9">
            <v>0</v>
          </cell>
          <cell r="KT9">
            <v>2.5609732508145422</v>
          </cell>
          <cell r="KU9">
            <v>0</v>
          </cell>
          <cell r="KV9">
            <v>2.5609732508145422</v>
          </cell>
          <cell r="KW9">
            <v>3.5149028684742092</v>
          </cell>
          <cell r="KX9">
            <v>0</v>
          </cell>
          <cell r="KY9">
            <v>0</v>
          </cell>
          <cell r="KZ9">
            <v>3.5149028684742092</v>
          </cell>
          <cell r="LA9">
            <v>16.436876149995435</v>
          </cell>
          <cell r="LB9">
            <v>0</v>
          </cell>
          <cell r="LC9">
            <v>0</v>
          </cell>
          <cell r="LD9">
            <v>16.436876149995435</v>
          </cell>
          <cell r="LE9">
            <v>0</v>
          </cell>
          <cell r="LF9">
            <v>16.13158499029651</v>
          </cell>
          <cell r="LG9">
            <v>0</v>
          </cell>
          <cell r="LH9">
            <v>16.13158499029651</v>
          </cell>
          <cell r="LI9">
            <v>6.6889553526041237</v>
          </cell>
          <cell r="LJ9">
            <v>0</v>
          </cell>
          <cell r="LK9">
            <v>0</v>
          </cell>
          <cell r="LL9">
            <v>6.6889553526041237</v>
          </cell>
          <cell r="LM9">
            <v>149.31724084207258</v>
          </cell>
          <cell r="LN9">
            <v>178.88793560661583</v>
          </cell>
          <cell r="LO9">
            <v>64.829532572594687</v>
          </cell>
          <cell r="LP9">
            <v>243.71746817921053</v>
          </cell>
          <cell r="LQ9">
            <v>328.20517644868841</v>
          </cell>
          <cell r="LR9">
            <v>393.03470902128311</v>
          </cell>
          <cell r="LS9">
            <v>2711.4470000000001</v>
          </cell>
          <cell r="LT9">
            <v>119256</v>
          </cell>
          <cell r="LU9">
            <v>45378.795947999701</v>
          </cell>
          <cell r="LV9">
            <v>31200</v>
          </cell>
          <cell r="LW9">
            <v>2503.9636640199801</v>
          </cell>
          <cell r="LX9">
            <v>2905.5365229909698</v>
          </cell>
          <cell r="LY9">
            <v>17668.549640738402</v>
          </cell>
          <cell r="LZ9">
            <v>272775.20216389402</v>
          </cell>
          <cell r="MA9">
            <v>416515.73869037599</v>
          </cell>
          <cell r="MB9">
            <v>417513.80627029203</v>
          </cell>
          <cell r="MC9">
            <v>0</v>
          </cell>
          <cell r="MD9">
            <v>56006.539999999899</v>
          </cell>
          <cell r="ME9">
            <v>1130</v>
          </cell>
          <cell r="MF9">
            <v>1140</v>
          </cell>
          <cell r="MG9">
            <v>150.80000000000001</v>
          </cell>
          <cell r="MH9">
            <v>2711447</v>
          </cell>
          <cell r="MI9">
            <v>76578.795947999693</v>
          </cell>
          <cell r="MJ9">
            <v>417513.80627029203</v>
          </cell>
          <cell r="MK9">
            <v>150.80000000000001</v>
          </cell>
          <cell r="ML9">
            <v>35.407281695068562</v>
          </cell>
          <cell r="MM9">
            <v>1.5572979246236773</v>
          </cell>
          <cell r="MN9">
            <v>5.5274938172485193</v>
          </cell>
          <cell r="MO9">
            <v>13.414296523584209</v>
          </cell>
          <cell r="MP9">
            <v>65.333217265467752</v>
          </cell>
          <cell r="MQ9">
            <v>814.59760035986972</v>
          </cell>
          <cell r="MR9">
            <v>4.2043971355516075E-4</v>
          </cell>
          <cell r="MS9" t="str">
            <v>Historical (£m)</v>
          </cell>
          <cell r="MT9" t="str">
            <v>PR14 (£m)</v>
          </cell>
        </row>
        <row r="10">
          <cell r="A10" t="str">
            <v>ANH17</v>
          </cell>
          <cell r="B10" t="str">
            <v>ANH</v>
          </cell>
          <cell r="C10" t="str">
            <v>2016-17</v>
          </cell>
          <cell r="D10" t="str">
            <v>ANH</v>
          </cell>
          <cell r="E10" t="str">
            <v>ANH17</v>
          </cell>
          <cell r="F10">
            <v>1.0263438654082888</v>
          </cell>
          <cell r="G10">
            <v>10.414421843789144</v>
          </cell>
          <cell r="H10">
            <v>-0.14266179729175216</v>
          </cell>
          <cell r="I10">
            <v>1.3003776774723019</v>
          </cell>
          <cell r="J10">
            <v>0</v>
          </cell>
          <cell r="K10">
            <v>28.672793853395259</v>
          </cell>
          <cell r="L10">
            <v>0</v>
          </cell>
          <cell r="M10">
            <v>43.372440122804989</v>
          </cell>
          <cell r="N10">
            <v>5.7246455551240027E-2</v>
          </cell>
          <cell r="O10">
            <v>83.674618155721134</v>
          </cell>
          <cell r="P10">
            <v>0</v>
          </cell>
          <cell r="Q10">
            <v>83.674618155721134</v>
          </cell>
          <cell r="R10">
            <v>19.869970988789412</v>
          </cell>
          <cell r="S10">
            <v>23.970021851434193</v>
          </cell>
          <cell r="T10">
            <v>17.718453575352893</v>
          </cell>
          <cell r="U10">
            <v>20.821349215509297</v>
          </cell>
          <cell r="V10">
            <v>19.823982642864848</v>
          </cell>
          <cell r="W10">
            <v>102.20377827395065</v>
          </cell>
          <cell r="X10">
            <v>0</v>
          </cell>
          <cell r="Y10">
            <v>102.20377827395065</v>
          </cell>
          <cell r="Z10">
            <v>12.284309725071807</v>
          </cell>
          <cell r="AA10">
            <v>0</v>
          </cell>
          <cell r="AB10">
            <v>0</v>
          </cell>
          <cell r="AC10">
            <v>12.284309725071807</v>
          </cell>
          <cell r="AD10">
            <v>173.59408670459922</v>
          </cell>
          <cell r="AE10">
            <v>1.5292523594583503</v>
          </cell>
          <cell r="AF10">
            <v>0</v>
          </cell>
          <cell r="AG10">
            <v>175.1233390640576</v>
          </cell>
          <cell r="AH10">
            <v>174.6369702312742</v>
          </cell>
          <cell r="AI10">
            <v>27.190940372018009</v>
          </cell>
          <cell r="AJ10">
            <v>-0.64864932293803856</v>
          </cell>
          <cell r="AK10">
            <v>5.6921030775543704</v>
          </cell>
          <cell r="AL10">
            <v>0</v>
          </cell>
          <cell r="AM10">
            <v>0</v>
          </cell>
          <cell r="AN10">
            <v>0.18813045215264668</v>
          </cell>
          <cell r="AO10">
            <v>78.149927287648751</v>
          </cell>
          <cell r="AP10">
            <v>23.350385098686989</v>
          </cell>
          <cell r="AQ10">
            <v>133.92283696512209</v>
          </cell>
          <cell r="AR10">
            <v>0.67738695116947067</v>
          </cell>
          <cell r="AS10">
            <v>134.60022391629155</v>
          </cell>
          <cell r="AT10">
            <v>9.4403775863766914E-2</v>
          </cell>
          <cell r="AU10">
            <v>52.598311746783736</v>
          </cell>
          <cell r="AV10">
            <v>0</v>
          </cell>
          <cell r="AW10">
            <v>32.127088955522773</v>
          </cell>
          <cell r="AX10">
            <v>0</v>
          </cell>
          <cell r="AY10">
            <v>84.819804478170283</v>
          </cell>
          <cell r="AZ10">
            <v>0</v>
          </cell>
          <cell r="BA10">
            <v>84.819804478170283</v>
          </cell>
          <cell r="BB10">
            <v>0</v>
          </cell>
          <cell r="BC10">
            <v>0</v>
          </cell>
          <cell r="BD10">
            <v>0</v>
          </cell>
          <cell r="BE10">
            <v>0</v>
          </cell>
          <cell r="BF10">
            <v>219.42002839446226</v>
          </cell>
          <cell r="BG10">
            <v>2.3975392695937625</v>
          </cell>
          <cell r="BH10">
            <v>0</v>
          </cell>
          <cell r="BI10">
            <v>221.81756766405601</v>
          </cell>
          <cell r="BJ10">
            <v>219.39534797915283</v>
          </cell>
          <cell r="BK10">
            <v>-3.2289443500793289E-3</v>
          </cell>
          <cell r="BL10">
            <v>0</v>
          </cell>
          <cell r="BM10">
            <v>0</v>
          </cell>
          <cell r="BN10">
            <v>0</v>
          </cell>
          <cell r="BO10">
            <v>0</v>
          </cell>
          <cell r="BP10">
            <v>0</v>
          </cell>
          <cell r="BQ10">
            <v>21.204264259335247</v>
          </cell>
          <cell r="BR10">
            <v>2.3736810278061651E-2</v>
          </cell>
          <cell r="BS10">
            <v>21.224772125263197</v>
          </cell>
          <cell r="BT10">
            <v>1.5395157981124332E-2</v>
          </cell>
          <cell r="BU10">
            <v>21.240167283244322</v>
          </cell>
          <cell r="BV10">
            <v>0</v>
          </cell>
          <cell r="BW10">
            <v>0</v>
          </cell>
          <cell r="BX10">
            <v>0</v>
          </cell>
          <cell r="BY10">
            <v>0</v>
          </cell>
          <cell r="BZ10">
            <v>0</v>
          </cell>
          <cell r="CA10">
            <v>0</v>
          </cell>
          <cell r="CB10">
            <v>0</v>
          </cell>
          <cell r="CC10">
            <v>0</v>
          </cell>
          <cell r="CD10">
            <v>0</v>
          </cell>
          <cell r="CE10">
            <v>0</v>
          </cell>
          <cell r="CF10">
            <v>0</v>
          </cell>
          <cell r="CG10">
            <v>0</v>
          </cell>
          <cell r="CH10">
            <v>21.240167283244322</v>
          </cell>
          <cell r="CI10">
            <v>0.7297304883052933</v>
          </cell>
          <cell r="CJ10">
            <v>0</v>
          </cell>
          <cell r="CK10">
            <v>21.969897771549615</v>
          </cell>
          <cell r="CL10">
            <v>21.968890439064321</v>
          </cell>
          <cell r="CM10">
            <v>-2.1526295667195491E-2</v>
          </cell>
          <cell r="CN10">
            <v>-5.5946004103405818</v>
          </cell>
          <cell r="CO10">
            <v>0</v>
          </cell>
          <cell r="CP10">
            <v>0</v>
          </cell>
          <cell r="CQ10">
            <v>0</v>
          </cell>
          <cell r="CR10">
            <v>0</v>
          </cell>
          <cell r="CS10">
            <v>28.73321495281083</v>
          </cell>
          <cell r="CT10">
            <v>3.4203149231850758</v>
          </cell>
          <cell r="CU10">
            <v>26.537403169988036</v>
          </cell>
          <cell r="CV10">
            <v>0.15189889208042673</v>
          </cell>
          <cell r="CW10">
            <v>26.689302062068464</v>
          </cell>
          <cell r="CX10">
            <v>0</v>
          </cell>
          <cell r="CY10">
            <v>24.021248956244488</v>
          </cell>
          <cell r="CZ10">
            <v>0</v>
          </cell>
          <cell r="DA10">
            <v>1.2476625079966843</v>
          </cell>
          <cell r="DB10">
            <v>0</v>
          </cell>
          <cell r="DC10">
            <v>25.268911464241171</v>
          </cell>
          <cell r="DD10">
            <v>0</v>
          </cell>
          <cell r="DE10">
            <v>25.268911464241171</v>
          </cell>
          <cell r="DF10">
            <v>0</v>
          </cell>
          <cell r="DG10">
            <v>0</v>
          </cell>
          <cell r="DH10">
            <v>0</v>
          </cell>
          <cell r="DI10">
            <v>0</v>
          </cell>
          <cell r="DJ10">
            <v>51.958213526309635</v>
          </cell>
          <cell r="DK10">
            <v>0.63017513336068931</v>
          </cell>
          <cell r="DL10">
            <v>0</v>
          </cell>
          <cell r="DM10">
            <v>52.588388659670329</v>
          </cell>
          <cell r="DN10">
            <v>52.419504176592319</v>
          </cell>
          <cell r="DO10">
            <v>0</v>
          </cell>
          <cell r="DP10">
            <v>-2.1573748050882231</v>
          </cell>
          <cell r="DQ10">
            <v>0</v>
          </cell>
          <cell r="DR10">
            <v>0</v>
          </cell>
          <cell r="DS10">
            <v>0</v>
          </cell>
          <cell r="DT10">
            <v>0</v>
          </cell>
          <cell r="DU10">
            <v>10.300387033237586</v>
          </cell>
          <cell r="DV10">
            <v>1.0814701629814098E-2</v>
          </cell>
          <cell r="DW10">
            <v>8.153826929779175</v>
          </cell>
          <cell r="DX10">
            <v>0.11084513746409519</v>
          </cell>
          <cell r="DY10">
            <v>8.2646720672432714</v>
          </cell>
          <cell r="DZ10">
            <v>0</v>
          </cell>
          <cell r="EA10">
            <v>6.1570959012715351E-4</v>
          </cell>
          <cell r="EB10">
            <v>0</v>
          </cell>
          <cell r="EC10">
            <v>0</v>
          </cell>
          <cell r="ED10">
            <v>0</v>
          </cell>
          <cell r="EE10">
            <v>6.1570959012715351E-4</v>
          </cell>
          <cell r="EF10">
            <v>0</v>
          </cell>
          <cell r="EG10">
            <v>6.1570959012715351E-4</v>
          </cell>
          <cell r="EH10">
            <v>0</v>
          </cell>
          <cell r="EI10">
            <v>0</v>
          </cell>
          <cell r="EJ10">
            <v>0</v>
          </cell>
          <cell r="EK10">
            <v>0</v>
          </cell>
          <cell r="EL10">
            <v>8.265287776833393</v>
          </cell>
          <cell r="EM10">
            <v>0.27403381206401312</v>
          </cell>
          <cell r="EN10">
            <v>0</v>
          </cell>
          <cell r="EO10">
            <v>8.5393215888974066</v>
          </cell>
          <cell r="EP10">
            <v>8.5387703259216767</v>
          </cell>
          <cell r="EQ10">
            <v>37.605362215807148</v>
          </cell>
          <cell r="ER10">
            <v>-0.79131112022979067</v>
          </cell>
          <cell r="ES10">
            <v>6.9924807550266719</v>
          </cell>
          <cell r="ET10">
            <v>0</v>
          </cell>
          <cell r="EU10">
            <v>28.672793853395259</v>
          </cell>
          <cell r="EV10">
            <v>0.18813045215264668</v>
          </cell>
          <cell r="EW10">
            <v>121.52236741045374</v>
          </cell>
          <cell r="EX10">
            <v>23.407631554238225</v>
          </cell>
          <cell r="EY10">
            <v>217.59745512084322</v>
          </cell>
          <cell r="EZ10">
            <v>0.67738695116947067</v>
          </cell>
          <cell r="FA10">
            <v>218.27484207201269</v>
          </cell>
          <cell r="FB10">
            <v>19.964374764653179</v>
          </cell>
          <cell r="FC10">
            <v>76.568333598217933</v>
          </cell>
          <cell r="FD10">
            <v>17.718453575352893</v>
          </cell>
          <cell r="FE10">
            <v>52.948438171032066</v>
          </cell>
          <cell r="FF10">
            <v>19.823982642864848</v>
          </cell>
          <cell r="FG10">
            <v>187.02358275212092</v>
          </cell>
          <cell r="FH10">
            <v>0</v>
          </cell>
          <cell r="FI10">
            <v>187.02358275212092</v>
          </cell>
          <cell r="FJ10">
            <v>12.284309725071807</v>
          </cell>
          <cell r="FK10">
            <v>0</v>
          </cell>
          <cell r="FL10">
            <v>0</v>
          </cell>
          <cell r="FM10">
            <v>12.284309725071807</v>
          </cell>
          <cell r="FN10">
            <v>393.01411509906154</v>
          </cell>
          <cell r="FO10">
            <v>3.9267916290521128</v>
          </cell>
          <cell r="FP10">
            <v>0</v>
          </cell>
          <cell r="FQ10">
            <v>396.94090672811359</v>
          </cell>
          <cell r="FR10">
            <v>394.03231821042704</v>
          </cell>
          <cell r="FS10">
            <v>-2.4755240017274818E-2</v>
          </cell>
          <cell r="FT10">
            <v>-7.7519752154288044</v>
          </cell>
          <cell r="FU10">
            <v>0</v>
          </cell>
          <cell r="FV10">
            <v>0</v>
          </cell>
          <cell r="FW10">
            <v>0</v>
          </cell>
          <cell r="FX10">
            <v>0</v>
          </cell>
          <cell r="FY10">
            <v>60.237866245383664</v>
          </cell>
          <cell r="FZ10">
            <v>3.4548664350929514</v>
          </cell>
          <cell r="GA10">
            <v>55.916002225030411</v>
          </cell>
          <cell r="GB10">
            <v>0.2781391875256462</v>
          </cell>
          <cell r="GC10">
            <v>56.194141412556057</v>
          </cell>
          <cell r="GD10">
            <v>0</v>
          </cell>
          <cell r="GE10">
            <v>24.021864665834617</v>
          </cell>
          <cell r="GF10">
            <v>0</v>
          </cell>
          <cell r="GG10">
            <v>1.2476625079966843</v>
          </cell>
          <cell r="GH10">
            <v>0</v>
          </cell>
          <cell r="GI10">
            <v>25.2695271738313</v>
          </cell>
          <cell r="GJ10">
            <v>0</v>
          </cell>
          <cell r="GK10">
            <v>25.2695271738313</v>
          </cell>
          <cell r="GL10">
            <v>0</v>
          </cell>
          <cell r="GM10">
            <v>0</v>
          </cell>
          <cell r="GN10">
            <v>0</v>
          </cell>
          <cell r="GO10">
            <v>0</v>
          </cell>
          <cell r="GP10">
            <v>81.463668586387342</v>
          </cell>
          <cell r="GQ10">
            <v>1.6339394337299959</v>
          </cell>
          <cell r="GR10">
            <v>0</v>
          </cell>
          <cell r="GS10">
            <v>83.097608020117335</v>
          </cell>
          <cell r="GT10">
            <v>82.927164941578312</v>
          </cell>
          <cell r="GU10">
            <v>37.580606975789799</v>
          </cell>
          <cell r="GV10">
            <v>-8.5432863356585962</v>
          </cell>
          <cell r="GW10">
            <v>6.992480755026671</v>
          </cell>
          <cell r="GX10">
            <v>0</v>
          </cell>
          <cell r="GY10">
            <v>28.672793853395259</v>
          </cell>
          <cell r="GZ10">
            <v>0.18813045215264668</v>
          </cell>
          <cell r="HA10">
            <v>181.76023365583646</v>
          </cell>
          <cell r="HB10">
            <v>26.862497989331143</v>
          </cell>
          <cell r="HC10">
            <v>273.51345734587443</v>
          </cell>
          <cell r="HD10">
            <v>0.95552613869511693</v>
          </cell>
          <cell r="HE10">
            <v>274.46898348456949</v>
          </cell>
          <cell r="HF10">
            <v>19.964374764653179</v>
          </cell>
          <cell r="HG10">
            <v>100.59019826405255</v>
          </cell>
          <cell r="HH10">
            <v>17.718453575352893</v>
          </cell>
          <cell r="HI10">
            <v>54.196100679028753</v>
          </cell>
          <cell r="HJ10">
            <v>19.823982642864848</v>
          </cell>
          <cell r="HK10">
            <v>212.29310992595128</v>
          </cell>
          <cell r="HL10">
            <v>0</v>
          </cell>
          <cell r="HM10">
            <v>212.29310992595128</v>
          </cell>
          <cell r="HN10">
            <v>12.284309725071807</v>
          </cell>
          <cell r="HO10">
            <v>0</v>
          </cell>
          <cell r="HP10">
            <v>0</v>
          </cell>
          <cell r="HQ10">
            <v>12.284309725071807</v>
          </cell>
          <cell r="HR10">
            <v>474.47778368544903</v>
          </cell>
          <cell r="HS10">
            <v>5.5607310627821089</v>
          </cell>
          <cell r="HT10">
            <v>0</v>
          </cell>
          <cell r="HU10">
            <v>480.03851474823114</v>
          </cell>
          <cell r="HV10">
            <v>476.95948315200627</v>
          </cell>
          <cell r="HW10">
            <v>0</v>
          </cell>
          <cell r="HX10">
            <v>0</v>
          </cell>
          <cell r="HY10">
            <v>8.7307494163340493</v>
          </cell>
          <cell r="HZ10">
            <v>1.184719129941239</v>
          </cell>
          <cell r="IA10">
            <v>0</v>
          </cell>
          <cell r="IB10">
            <v>2.0790288461222814E-2</v>
          </cell>
          <cell r="IC10" t="e">
            <v>#N/A</v>
          </cell>
          <cell r="ID10">
            <v>0</v>
          </cell>
          <cell r="IE10">
            <v>0</v>
          </cell>
          <cell r="IF10">
            <v>0</v>
          </cell>
          <cell r="IG10" t="e">
            <v>#N/A</v>
          </cell>
          <cell r="IH10" t="e">
            <v>#N/A</v>
          </cell>
          <cell r="II10">
            <v>-7.424942032498974E-2</v>
          </cell>
          <cell r="IJ10">
            <v>-4.1137835784817497E-3</v>
          </cell>
          <cell r="IK10" t="e">
            <v>#N/A</v>
          </cell>
          <cell r="IL10" t="e">
            <v>#N/A</v>
          </cell>
          <cell r="IM10">
            <v>0.39128274817956499</v>
          </cell>
          <cell r="IN10">
            <v>0</v>
          </cell>
          <cell r="IO10">
            <v>0</v>
          </cell>
          <cell r="IP10">
            <v>2.6283455307345095E-2</v>
          </cell>
          <cell r="IQ10">
            <v>0.79651765191650381</v>
          </cell>
          <cell r="IR10">
            <v>22.911149335640804</v>
          </cell>
          <cell r="IS10">
            <v>4.4339931552761493</v>
          </cell>
          <cell r="IT10">
            <v>0</v>
          </cell>
          <cell r="IU10">
            <v>0.47100994224538362</v>
          </cell>
          <cell r="IV10">
            <v>0.13488259071034878</v>
          </cell>
          <cell r="IW10">
            <v>24.981287524111824</v>
          </cell>
          <cell r="IX10">
            <v>5.6306320229247593</v>
          </cell>
          <cell r="IY10">
            <v>0.68789305589859662</v>
          </cell>
          <cell r="IZ10">
            <v>1.3263185802511284</v>
          </cell>
          <cell r="JA10" t="e">
            <v>#N/A</v>
          </cell>
          <cell r="JB10">
            <v>3.8856050541471805</v>
          </cell>
          <cell r="JC10">
            <v>16.203786149803857</v>
          </cell>
          <cell r="JD10">
            <v>0</v>
          </cell>
          <cell r="JE10">
            <v>0</v>
          </cell>
          <cell r="JF10">
            <v>0</v>
          </cell>
          <cell r="JG10">
            <v>0</v>
          </cell>
          <cell r="JH10">
            <v>0</v>
          </cell>
          <cell r="JI10">
            <v>0</v>
          </cell>
          <cell r="JJ10">
            <v>0</v>
          </cell>
          <cell r="JK10">
            <v>0</v>
          </cell>
          <cell r="JL10">
            <v>0</v>
          </cell>
          <cell r="JM10">
            <v>0</v>
          </cell>
          <cell r="JN10">
            <v>0</v>
          </cell>
          <cell r="JO10">
            <v>0</v>
          </cell>
          <cell r="JP10">
            <v>0</v>
          </cell>
          <cell r="JQ10">
            <v>0</v>
          </cell>
          <cell r="JR10">
            <v>0</v>
          </cell>
          <cell r="JS10">
            <v>474.47778368544903</v>
          </cell>
          <cell r="JT10">
            <v>476.95948315200627</v>
          </cell>
          <cell r="JU10">
            <v>82.927164941578312</v>
          </cell>
          <cell r="JV10">
            <v>394.03231821042704</v>
          </cell>
          <cell r="JW10">
            <v>91.738536897246391</v>
          </cell>
          <cell r="JX10">
            <v>16.203786149803857</v>
          </cell>
          <cell r="JY10">
            <v>0</v>
          </cell>
          <cell r="JZ10">
            <v>0</v>
          </cell>
          <cell r="KA10">
            <v>0.12521395157981124</v>
          </cell>
          <cell r="KB10">
            <v>0</v>
          </cell>
          <cell r="KC10">
            <v>0</v>
          </cell>
          <cell r="KD10">
            <v>0.12521395157981124</v>
          </cell>
          <cell r="KE10">
            <v>0</v>
          </cell>
          <cell r="KF10">
            <v>0</v>
          </cell>
          <cell r="KG10">
            <v>0</v>
          </cell>
          <cell r="KH10">
            <v>0</v>
          </cell>
          <cell r="KI10">
            <v>3.6589158801805497</v>
          </cell>
          <cell r="KJ10">
            <v>2.9332907673368895</v>
          </cell>
          <cell r="KK10">
            <v>8.6715793188346328</v>
          </cell>
          <cell r="KL10">
            <v>17.357527451784978</v>
          </cell>
          <cell r="KM10">
            <v>12.639424702503076</v>
          </cell>
          <cell r="KN10">
            <v>44.35755551908084</v>
          </cell>
          <cell r="KO10">
            <v>24.981287524111824</v>
          </cell>
          <cell r="KP10">
            <v>0</v>
          </cell>
          <cell r="KQ10">
            <v>0</v>
          </cell>
          <cell r="KR10">
            <v>24.981287524111824</v>
          </cell>
          <cell r="KS10">
            <v>0</v>
          </cell>
          <cell r="KT10">
            <v>5.6306320229247593</v>
          </cell>
          <cell r="KU10">
            <v>0</v>
          </cell>
          <cell r="KV10">
            <v>5.6306320229247593</v>
          </cell>
          <cell r="KW10">
            <v>3.8856050541471805</v>
          </cell>
          <cell r="KX10">
            <v>0</v>
          </cell>
          <cell r="KY10">
            <v>0</v>
          </cell>
          <cell r="KZ10">
            <v>3.8856050541471805</v>
          </cell>
          <cell r="LA10">
            <v>16.436876149995435</v>
          </cell>
          <cell r="LB10">
            <v>0</v>
          </cell>
          <cell r="LC10">
            <v>0</v>
          </cell>
          <cell r="LD10">
            <v>16.436876149995435</v>
          </cell>
          <cell r="LE10">
            <v>0</v>
          </cell>
          <cell r="LF10">
            <v>16.13158499029651</v>
          </cell>
          <cell r="LG10">
            <v>0</v>
          </cell>
          <cell r="LH10">
            <v>16.13158499029651</v>
          </cell>
          <cell r="LI10">
            <v>6.6889553526041237</v>
          </cell>
          <cell r="LJ10">
            <v>0</v>
          </cell>
          <cell r="LK10">
            <v>0</v>
          </cell>
          <cell r="LL10">
            <v>6.6889553526041237</v>
          </cell>
          <cell r="LM10">
            <v>166.66176824121717</v>
          </cell>
          <cell r="LN10">
            <v>179.39675237937976</v>
          </cell>
          <cell r="LO10">
            <v>76.483000455772199</v>
          </cell>
          <cell r="LP10">
            <v>255.87975283515198</v>
          </cell>
          <cell r="LQ10">
            <v>346.05852062059694</v>
          </cell>
          <cell r="LR10">
            <v>422.54152107636912</v>
          </cell>
          <cell r="LS10">
            <v>2743.415</v>
          </cell>
          <cell r="LT10">
            <v>121449</v>
          </cell>
          <cell r="LU10">
            <v>45624.468977000201</v>
          </cell>
          <cell r="LV10">
            <v>31200</v>
          </cell>
          <cell r="LW10">
            <v>2539.0246303661702</v>
          </cell>
          <cell r="LX10">
            <v>3073.5384354624398</v>
          </cell>
          <cell r="LY10">
            <v>17311.778536808401</v>
          </cell>
          <cell r="LZ10">
            <v>274050.25093472202</v>
          </cell>
          <cell r="MA10">
            <v>418392.80279376003</v>
          </cell>
          <cell r="MB10">
            <v>419389.55279376003</v>
          </cell>
          <cell r="MC10">
            <v>0</v>
          </cell>
          <cell r="MD10">
            <v>57727.414337472801</v>
          </cell>
          <cell r="ME10">
            <v>1128</v>
          </cell>
          <cell r="MF10">
            <v>1138</v>
          </cell>
          <cell r="MG10">
            <v>147.19999999999999</v>
          </cell>
          <cell r="MH10">
            <v>2743415</v>
          </cell>
          <cell r="MI10">
            <v>76824.468977000201</v>
          </cell>
          <cell r="MJ10">
            <v>419389.55279376003</v>
          </cell>
          <cell r="MK10">
            <v>147.19999999999999</v>
          </cell>
          <cell r="ML10">
            <v>35.710171987278258</v>
          </cell>
          <cell r="MM10">
            <v>1.5808635141540588</v>
          </cell>
          <cell r="MN10">
            <v>5.4661212826897332</v>
          </cell>
          <cell r="MO10">
            <v>13.764628601957801</v>
          </cell>
          <cell r="MP10">
            <v>65.345035208707174</v>
          </cell>
          <cell r="MQ10">
            <v>821.41301810284631</v>
          </cell>
          <cell r="MR10">
            <v>4.148114667303343E-4</v>
          </cell>
          <cell r="MS10" t="str">
            <v>Historical (£m)</v>
          </cell>
          <cell r="MT10" t="str">
            <v>PR14 (£m)</v>
          </cell>
        </row>
        <row r="11">
          <cell r="A11" t="str">
            <v>ANH18</v>
          </cell>
          <cell r="B11" t="str">
            <v>ANH</v>
          </cell>
          <cell r="C11" t="str">
            <v>2017-18</v>
          </cell>
          <cell r="D11" t="str">
            <v>ANH</v>
          </cell>
          <cell r="E11" t="str">
            <v>ANH18</v>
          </cell>
          <cell r="F11">
            <v>1</v>
          </cell>
          <cell r="G11">
            <v>10.666</v>
          </cell>
          <cell r="H11">
            <v>-0.23100000000000001</v>
          </cell>
          <cell r="I11">
            <v>1.236</v>
          </cell>
          <cell r="J11">
            <v>0</v>
          </cell>
          <cell r="K11">
            <v>17.657</v>
          </cell>
          <cell r="L11">
            <v>0</v>
          </cell>
          <cell r="M11">
            <v>48.893000000000001</v>
          </cell>
          <cell r="N11">
            <v>0.17299999999999999</v>
          </cell>
          <cell r="O11">
            <v>78.394000000000005</v>
          </cell>
          <cell r="P11">
            <v>0</v>
          </cell>
          <cell r="Q11">
            <v>78.394000000000005</v>
          </cell>
          <cell r="R11">
            <v>25.7006113645025</v>
          </cell>
          <cell r="S11">
            <v>33.422557867844802</v>
          </cell>
          <cell r="T11">
            <v>34.470848467313203</v>
          </cell>
          <cell r="U11">
            <v>11.7352371661179</v>
          </cell>
          <cell r="V11">
            <v>25.016550394587799</v>
          </cell>
          <cell r="W11">
            <v>130.34580526036601</v>
          </cell>
          <cell r="X11">
            <v>9.8080114000000003E-3</v>
          </cell>
          <cell r="Y11">
            <v>130.355613271766</v>
          </cell>
          <cell r="Z11">
            <v>14.202046770000001</v>
          </cell>
          <cell r="AA11">
            <v>0</v>
          </cell>
          <cell r="AB11">
            <v>14.202046770000001</v>
          </cell>
          <cell r="AC11">
            <v>14.202046770000001</v>
          </cell>
          <cell r="AD11">
            <v>194.547566501766</v>
          </cell>
          <cell r="AE11">
            <v>1.67</v>
          </cell>
          <cell r="AF11">
            <v>0</v>
          </cell>
          <cell r="AG11">
            <v>196.21756650176599</v>
          </cell>
          <cell r="AH11">
            <v>196.500566501766</v>
          </cell>
          <cell r="AI11">
            <v>27.484999999999999</v>
          </cell>
          <cell r="AJ11">
            <v>-0.94599999999999995</v>
          </cell>
          <cell r="AK11">
            <v>5.1509999999999998</v>
          </cell>
          <cell r="AL11">
            <v>0</v>
          </cell>
          <cell r="AM11">
            <v>0</v>
          </cell>
          <cell r="AN11">
            <v>0.20599999999999999</v>
          </cell>
          <cell r="AO11">
            <v>63.3</v>
          </cell>
          <cell r="AP11">
            <v>22.472000000000001</v>
          </cell>
          <cell r="AQ11">
            <v>117.66800000000001</v>
          </cell>
          <cell r="AR11">
            <v>0.61799999999999999</v>
          </cell>
          <cell r="AS11">
            <v>118.286</v>
          </cell>
          <cell r="AT11">
            <v>8.4251141238799995E-2</v>
          </cell>
          <cell r="AU11">
            <v>54.800461194034298</v>
          </cell>
          <cell r="AV11">
            <v>0</v>
          </cell>
          <cell r="AW11">
            <v>63.482948997622998</v>
          </cell>
          <cell r="AX11">
            <v>0</v>
          </cell>
          <cell r="AY11">
            <v>118.36766133289601</v>
          </cell>
          <cell r="AZ11">
            <v>7.1334759196000004</v>
          </cell>
          <cell r="BA11">
            <v>125.50113725249599</v>
          </cell>
          <cell r="BB11">
            <v>0</v>
          </cell>
          <cell r="BC11">
            <v>0</v>
          </cell>
          <cell r="BD11">
            <v>0</v>
          </cell>
          <cell r="BE11">
            <v>0</v>
          </cell>
          <cell r="BF11">
            <v>243.787137252496</v>
          </cell>
          <cell r="BG11">
            <v>2.56</v>
          </cell>
          <cell r="BH11">
            <v>0</v>
          </cell>
          <cell r="BI11">
            <v>246.347137252496</v>
          </cell>
          <cell r="BJ11">
            <v>244.573137252496</v>
          </cell>
          <cell r="BK11">
            <v>0</v>
          </cell>
          <cell r="BL11">
            <v>0</v>
          </cell>
          <cell r="BM11">
            <v>0</v>
          </cell>
          <cell r="BN11">
            <v>0</v>
          </cell>
          <cell r="BO11">
            <v>0</v>
          </cell>
          <cell r="BP11">
            <v>0</v>
          </cell>
          <cell r="BQ11">
            <v>23.975999999999999</v>
          </cell>
          <cell r="BR11">
            <v>7.4999999999999997E-2</v>
          </cell>
          <cell r="BS11">
            <v>24.050999999999998</v>
          </cell>
          <cell r="BT11">
            <v>1.4999999999999999E-2</v>
          </cell>
          <cell r="BU11">
            <v>24.065999999999999</v>
          </cell>
          <cell r="BV11">
            <v>0</v>
          </cell>
          <cell r="BW11">
            <v>1.0739313800000001</v>
          </cell>
          <cell r="BX11">
            <v>0</v>
          </cell>
          <cell r="BY11">
            <v>0</v>
          </cell>
          <cell r="BZ11">
            <v>0</v>
          </cell>
          <cell r="CA11">
            <v>1.0739313800000001</v>
          </cell>
          <cell r="CB11">
            <v>0</v>
          </cell>
          <cell r="CC11">
            <v>1.0739313800000001</v>
          </cell>
          <cell r="CD11">
            <v>0</v>
          </cell>
          <cell r="CE11">
            <v>0</v>
          </cell>
          <cell r="CF11">
            <v>0</v>
          </cell>
          <cell r="CG11">
            <v>0</v>
          </cell>
          <cell r="CH11">
            <v>25.13993138</v>
          </cell>
          <cell r="CI11">
            <v>0.77900000000000003</v>
          </cell>
          <cell r="CJ11">
            <v>0</v>
          </cell>
          <cell r="CK11">
            <v>25.91893138</v>
          </cell>
          <cell r="CL11">
            <v>26.148931380000001</v>
          </cell>
          <cell r="CM11">
            <v>0.57499999999999996</v>
          </cell>
          <cell r="CN11">
            <v>-5.415</v>
          </cell>
          <cell r="CO11">
            <v>0.08</v>
          </cell>
          <cell r="CP11">
            <v>0</v>
          </cell>
          <cell r="CQ11">
            <v>0</v>
          </cell>
          <cell r="CR11">
            <v>0</v>
          </cell>
          <cell r="CS11">
            <v>30.12</v>
          </cell>
          <cell r="CT11">
            <v>3.3759999999999999</v>
          </cell>
          <cell r="CU11">
            <v>28.736000000000001</v>
          </cell>
          <cell r="CV11">
            <v>0.36299999999999999</v>
          </cell>
          <cell r="CW11">
            <v>29.099</v>
          </cell>
          <cell r="CX11">
            <v>0</v>
          </cell>
          <cell r="CY11">
            <v>11.7791517606766</v>
          </cell>
          <cell r="CZ11">
            <v>0</v>
          </cell>
          <cell r="DA11">
            <v>3.3375654147937999</v>
          </cell>
          <cell r="DB11">
            <v>0</v>
          </cell>
          <cell r="DC11">
            <v>15.1167171754704</v>
          </cell>
          <cell r="DD11">
            <v>0</v>
          </cell>
          <cell r="DE11">
            <v>15.1167171754704</v>
          </cell>
          <cell r="DF11">
            <v>0</v>
          </cell>
          <cell r="DG11">
            <v>0</v>
          </cell>
          <cell r="DH11">
            <v>0</v>
          </cell>
          <cell r="DI11">
            <v>0</v>
          </cell>
          <cell r="DJ11">
            <v>44.215717175470402</v>
          </cell>
          <cell r="DK11">
            <v>0.55700000000000005</v>
          </cell>
          <cell r="DL11">
            <v>0</v>
          </cell>
          <cell r="DM11">
            <v>44.772717175470397</v>
          </cell>
          <cell r="DN11">
            <v>44.743717175470401</v>
          </cell>
          <cell r="DO11">
            <v>0</v>
          </cell>
          <cell r="DP11">
            <v>-1.9950000000000001</v>
          </cell>
          <cell r="DQ11">
            <v>0</v>
          </cell>
          <cell r="DR11">
            <v>0</v>
          </cell>
          <cell r="DS11">
            <v>0</v>
          </cell>
          <cell r="DT11">
            <v>0</v>
          </cell>
          <cell r="DU11">
            <v>10.939</v>
          </cell>
          <cell r="DV11">
            <v>3.3000000000000002E-2</v>
          </cell>
          <cell r="DW11">
            <v>8.9770000000000003</v>
          </cell>
          <cell r="DX11">
            <v>0.04</v>
          </cell>
          <cell r="DY11">
            <v>9.0169999999999995</v>
          </cell>
          <cell r="DZ11">
            <v>0</v>
          </cell>
          <cell r="EA11">
            <v>3.1990215483025999</v>
          </cell>
          <cell r="EB11">
            <v>0</v>
          </cell>
          <cell r="EC11">
            <v>0</v>
          </cell>
          <cell r="ED11">
            <v>0</v>
          </cell>
          <cell r="EE11">
            <v>3.1990215483025999</v>
          </cell>
          <cell r="EF11">
            <v>0</v>
          </cell>
          <cell r="EG11">
            <v>3.1990215483025999</v>
          </cell>
          <cell r="EH11">
            <v>0</v>
          </cell>
          <cell r="EI11">
            <v>0</v>
          </cell>
          <cell r="EJ11">
            <v>0</v>
          </cell>
          <cell r="EK11">
            <v>0</v>
          </cell>
          <cell r="EL11">
            <v>12.216021548302599</v>
          </cell>
          <cell r="EM11">
            <v>0.33400000000000002</v>
          </cell>
          <cell r="EN11">
            <v>0</v>
          </cell>
          <cell r="EO11">
            <v>12.550021548302601</v>
          </cell>
          <cell r="EP11">
            <v>12.6440215483026</v>
          </cell>
          <cell r="EQ11">
            <v>38.150999999999996</v>
          </cell>
          <cell r="ER11">
            <v>-1.177</v>
          </cell>
          <cell r="ES11">
            <v>6.3869999999999996</v>
          </cell>
          <cell r="ET11">
            <v>0</v>
          </cell>
          <cell r="EU11">
            <v>17.657</v>
          </cell>
          <cell r="EV11">
            <v>0.20599999999999999</v>
          </cell>
          <cell r="EW11">
            <v>112.193</v>
          </cell>
          <cell r="EX11">
            <v>22.645</v>
          </cell>
          <cell r="EY11">
            <v>196.06200000000001</v>
          </cell>
          <cell r="EZ11">
            <v>0.61799999999999999</v>
          </cell>
          <cell r="FA11">
            <v>196.68</v>
          </cell>
          <cell r="FB11">
            <v>25.784862505741298</v>
          </cell>
          <cell r="FC11">
            <v>88.2230190618791</v>
          </cell>
          <cell r="FD11">
            <v>34.470848467313203</v>
          </cell>
          <cell r="FE11">
            <v>75.218186163740896</v>
          </cell>
          <cell r="FF11">
            <v>25.016550394587799</v>
          </cell>
          <cell r="FG11">
            <v>248.71346659326201</v>
          </cell>
          <cell r="FH11">
            <v>7.143283931</v>
          </cell>
          <cell r="FI11">
            <v>255.856750524262</v>
          </cell>
          <cell r="FJ11">
            <v>14.202046770000001</v>
          </cell>
          <cell r="FK11">
            <v>0</v>
          </cell>
          <cell r="FL11">
            <v>14.202046770000001</v>
          </cell>
          <cell r="FM11">
            <v>14.202046770000001</v>
          </cell>
          <cell r="FN11">
            <v>438.33470375426202</v>
          </cell>
          <cell r="FO11">
            <v>4.2300000000000004</v>
          </cell>
          <cell r="FP11">
            <v>0</v>
          </cell>
          <cell r="FQ11">
            <v>442.56470375426198</v>
          </cell>
          <cell r="FR11">
            <v>441.073703754262</v>
          </cell>
          <cell r="FS11">
            <v>0.57499999999999996</v>
          </cell>
          <cell r="FT11">
            <v>-7.41</v>
          </cell>
          <cell r="FU11">
            <v>0.08</v>
          </cell>
          <cell r="FV11">
            <v>0</v>
          </cell>
          <cell r="FW11">
            <v>0</v>
          </cell>
          <cell r="FX11">
            <v>0</v>
          </cell>
          <cell r="FY11">
            <v>65.034999999999997</v>
          </cell>
          <cell r="FZ11">
            <v>3.484</v>
          </cell>
          <cell r="GA11">
            <v>61.763999999999996</v>
          </cell>
          <cell r="GB11">
            <v>0.41799999999999998</v>
          </cell>
          <cell r="GC11">
            <v>62.182000000000002</v>
          </cell>
          <cell r="GD11">
            <v>0</v>
          </cell>
          <cell r="GE11">
            <v>16.052104688979199</v>
          </cell>
          <cell r="GF11">
            <v>0</v>
          </cell>
          <cell r="GG11">
            <v>3.3375654147937999</v>
          </cell>
          <cell r="GH11">
            <v>0</v>
          </cell>
          <cell r="GI11">
            <v>19.389670103773</v>
          </cell>
          <cell r="GJ11">
            <v>0</v>
          </cell>
          <cell r="GK11">
            <v>19.389670103773</v>
          </cell>
          <cell r="GL11">
            <v>0</v>
          </cell>
          <cell r="GM11">
            <v>0</v>
          </cell>
          <cell r="GN11">
            <v>0</v>
          </cell>
          <cell r="GO11">
            <v>0</v>
          </cell>
          <cell r="GP11">
            <v>81.571670103772988</v>
          </cell>
          <cell r="GQ11">
            <v>1.6700000000000002</v>
          </cell>
          <cell r="GR11">
            <v>0</v>
          </cell>
          <cell r="GS11">
            <v>83.241670103772989</v>
          </cell>
          <cell r="GT11">
            <v>83.536670103773005</v>
          </cell>
          <cell r="GU11">
            <v>38.725999999999999</v>
          </cell>
          <cell r="GV11">
            <v>-8.5869999999999997</v>
          </cell>
          <cell r="GW11">
            <v>6.4669999999999996</v>
          </cell>
          <cell r="GX11">
            <v>0</v>
          </cell>
          <cell r="GY11">
            <v>17.657</v>
          </cell>
          <cell r="GZ11">
            <v>0.20599999999999999</v>
          </cell>
          <cell r="HA11">
            <v>177.22800000000001</v>
          </cell>
          <cell r="HB11">
            <v>26.129000000000001</v>
          </cell>
          <cell r="HC11">
            <v>257.82600000000002</v>
          </cell>
          <cell r="HD11">
            <v>1.036</v>
          </cell>
          <cell r="HE11">
            <v>258.86200000000002</v>
          </cell>
          <cell r="HF11">
            <v>25.784862505741302</v>
          </cell>
          <cell r="HG11">
            <v>104.275123750858</v>
          </cell>
          <cell r="HH11">
            <v>34.470848467313203</v>
          </cell>
          <cell r="HI11">
            <v>78.555751578534696</v>
          </cell>
          <cell r="HJ11">
            <v>25.016550394587799</v>
          </cell>
          <cell r="HK11">
            <v>268.10313669703498</v>
          </cell>
          <cell r="HL11">
            <v>7.143283931</v>
          </cell>
          <cell r="HM11">
            <v>275.24642062803503</v>
          </cell>
          <cell r="HN11">
            <v>14.202046770000001</v>
          </cell>
          <cell r="HO11">
            <v>0</v>
          </cell>
          <cell r="HP11">
            <v>14.202046770000001</v>
          </cell>
          <cell r="HQ11">
            <v>14.202046770000001</v>
          </cell>
          <cell r="HR11">
            <v>519.90637385803495</v>
          </cell>
          <cell r="HS11">
            <v>5.9</v>
          </cell>
          <cell r="HT11">
            <v>0</v>
          </cell>
          <cell r="HU11">
            <v>525.80637385803504</v>
          </cell>
          <cell r="HV11">
            <v>524.61037385803502</v>
          </cell>
          <cell r="HW11">
            <v>0</v>
          </cell>
          <cell r="HX11">
            <v>0</v>
          </cell>
          <cell r="HY11">
            <v>16.4492443356433</v>
          </cell>
          <cell r="HZ11">
            <v>3.29146713864289</v>
          </cell>
          <cell r="IA11">
            <v>0</v>
          </cell>
          <cell r="IB11">
            <v>0</v>
          </cell>
          <cell r="IC11">
            <v>0</v>
          </cell>
          <cell r="ID11">
            <v>3.1915345808504698</v>
          </cell>
          <cell r="IE11">
            <v>0</v>
          </cell>
          <cell r="IF11">
            <v>0</v>
          </cell>
          <cell r="IG11">
            <v>-0.10233046652743399</v>
          </cell>
          <cell r="IH11">
            <v>1.012508E-2</v>
          </cell>
          <cell r="II11">
            <v>0</v>
          </cell>
          <cell r="IJ11">
            <v>0</v>
          </cell>
          <cell r="IK11">
            <v>2.5691140547868199</v>
          </cell>
          <cell r="IL11">
            <v>0</v>
          </cell>
          <cell r="IM11">
            <v>0.30454298891744302</v>
          </cell>
          <cell r="IN11">
            <v>0.90493546474563702</v>
          </cell>
          <cell r="IO11">
            <v>0</v>
          </cell>
          <cell r="IP11">
            <v>4.2158425260467203</v>
          </cell>
          <cell r="IQ11">
            <v>11.042721541485101</v>
          </cell>
          <cell r="IR11">
            <v>30.037241991875799</v>
          </cell>
          <cell r="IS11">
            <v>0.26272290073296101</v>
          </cell>
          <cell r="IT11">
            <v>1.9357520100000001</v>
          </cell>
          <cell r="IU11">
            <v>0</v>
          </cell>
          <cell r="IV11">
            <v>1.0143245213709</v>
          </cell>
          <cell r="IW11">
            <v>27.146760399226402</v>
          </cell>
          <cell r="IX11">
            <v>16.221600976746199</v>
          </cell>
          <cell r="IY11">
            <v>0.53912436358833205</v>
          </cell>
          <cell r="IZ11">
            <v>0.98396382904230495</v>
          </cell>
          <cell r="JA11">
            <v>0</v>
          </cell>
          <cell r="JB11">
            <v>9.1174496965715299</v>
          </cell>
          <cell r="JC11">
            <v>15.775418598090299</v>
          </cell>
          <cell r="JD11">
            <v>0</v>
          </cell>
          <cell r="JE11">
            <v>0</v>
          </cell>
          <cell r="JF11">
            <v>0</v>
          </cell>
          <cell r="JG11">
            <v>0</v>
          </cell>
          <cell r="JH11">
            <v>-6.8684060913999998</v>
          </cell>
          <cell r="JI11">
            <v>0</v>
          </cell>
          <cell r="JJ11">
            <v>0</v>
          </cell>
          <cell r="JK11">
            <v>0</v>
          </cell>
          <cell r="JL11">
            <v>0</v>
          </cell>
          <cell r="JM11">
            <v>0</v>
          </cell>
          <cell r="JN11">
            <v>0</v>
          </cell>
          <cell r="JO11">
            <v>0</v>
          </cell>
          <cell r="JP11">
            <v>0</v>
          </cell>
          <cell r="JQ11">
            <v>0</v>
          </cell>
          <cell r="JR11" t="e">
            <v>#N/A</v>
          </cell>
          <cell r="JS11">
            <v>519.90637385803495</v>
          </cell>
          <cell r="JT11">
            <v>524.61037385803502</v>
          </cell>
          <cell r="JU11">
            <v>83.536670103773005</v>
          </cell>
          <cell r="JV11">
            <v>441.073703754262</v>
          </cell>
          <cell r="JW11">
            <v>138.04315044043599</v>
          </cell>
          <cell r="JX11">
            <v>15.775418598090299</v>
          </cell>
          <cell r="JY11">
            <v>0</v>
          </cell>
          <cell r="JZ11">
            <v>0</v>
          </cell>
          <cell r="KA11">
            <v>0.159</v>
          </cell>
          <cell r="KB11">
            <v>1E-3</v>
          </cell>
          <cell r="KC11">
            <v>0</v>
          </cell>
          <cell r="KD11">
            <v>0.16</v>
          </cell>
          <cell r="KE11">
            <v>0</v>
          </cell>
          <cell r="KF11">
            <v>0</v>
          </cell>
          <cell r="KG11">
            <v>0</v>
          </cell>
          <cell r="KH11">
            <v>0</v>
          </cell>
          <cell r="KI11">
            <v>3.5430000000000001</v>
          </cell>
          <cell r="KJ11">
            <v>2.9889999999999999</v>
          </cell>
          <cell r="KK11">
            <v>8.245000000000001</v>
          </cell>
          <cell r="KL11">
            <v>16.306000000000001</v>
          </cell>
          <cell r="KM11">
            <v>12.447000000000001</v>
          </cell>
          <cell r="KN11">
            <v>38.895000000000003</v>
          </cell>
          <cell r="KO11">
            <v>27.146760399226402</v>
          </cell>
          <cell r="KP11">
            <v>0</v>
          </cell>
          <cell r="KQ11">
            <v>0</v>
          </cell>
          <cell r="KR11">
            <v>27.146760399226402</v>
          </cell>
          <cell r="KS11">
            <v>0</v>
          </cell>
          <cell r="KT11">
            <v>16.221600976746199</v>
          </cell>
          <cell r="KU11">
            <v>0</v>
          </cell>
          <cell r="KV11">
            <v>16.221600976746199</v>
          </cell>
          <cell r="KW11">
            <v>9.1174496965715299</v>
          </cell>
          <cell r="KX11">
            <v>0</v>
          </cell>
          <cell r="KY11">
            <v>0</v>
          </cell>
          <cell r="KZ11">
            <v>9.1174496965715299</v>
          </cell>
          <cell r="LA11">
            <v>16.436876149995435</v>
          </cell>
          <cell r="LB11">
            <v>0</v>
          </cell>
          <cell r="LC11">
            <v>0</v>
          </cell>
          <cell r="LD11">
            <v>16.436876149995435</v>
          </cell>
          <cell r="LE11">
            <v>0</v>
          </cell>
          <cell r="LF11">
            <v>16.13158499029651</v>
          </cell>
          <cell r="LG11">
            <v>0</v>
          </cell>
          <cell r="LH11">
            <v>16.13158499029651</v>
          </cell>
          <cell r="LI11">
            <v>6.6889553526041237</v>
          </cell>
          <cell r="LJ11">
            <v>0</v>
          </cell>
          <cell r="LK11">
            <v>0</v>
          </cell>
          <cell r="LL11">
            <v>6.6889553526041237</v>
          </cell>
          <cell r="LM11">
            <v>176.08641933303718</v>
          </cell>
          <cell r="LN11">
            <v>166.2112973255696</v>
          </cell>
          <cell r="LO11">
            <v>74.3321046889792</v>
          </cell>
          <cell r="LP11">
            <v>240.5434020145488</v>
          </cell>
          <cell r="LQ11">
            <v>342.29771665860676</v>
          </cell>
          <cell r="LR11">
            <v>416.62982134758596</v>
          </cell>
          <cell r="LS11">
            <v>2756.2719999999999</v>
          </cell>
          <cell r="LT11">
            <v>118320</v>
          </cell>
          <cell r="LU11">
            <v>45236.800000000003</v>
          </cell>
          <cell r="LV11">
            <v>31200</v>
          </cell>
          <cell r="LW11">
            <v>2576</v>
          </cell>
          <cell r="LX11">
            <v>3063</v>
          </cell>
          <cell r="LY11">
            <v>17336</v>
          </cell>
          <cell r="LZ11">
            <v>272324</v>
          </cell>
          <cell r="MA11">
            <v>417946</v>
          </cell>
          <cell r="MB11">
            <v>418938</v>
          </cell>
          <cell r="MC11">
            <v>9946</v>
          </cell>
          <cell r="MD11">
            <v>72857</v>
          </cell>
          <cell r="ME11">
            <v>1129</v>
          </cell>
          <cell r="MF11">
            <v>1138</v>
          </cell>
          <cell r="MG11">
            <v>142.4</v>
          </cell>
          <cell r="MH11">
            <v>2756272</v>
          </cell>
          <cell r="MI11">
            <v>76436.800000000003</v>
          </cell>
          <cell r="MJ11">
            <v>418938</v>
          </cell>
          <cell r="MK11">
            <v>142.4</v>
          </cell>
          <cell r="ML11">
            <v>36.059489669897218</v>
          </cell>
          <cell r="MM11">
            <v>1.5479454922236409</v>
          </cell>
          <cell r="MN11">
            <v>5.4841050465701366</v>
          </cell>
          <cell r="MO11">
            <v>19.764977156524356</v>
          </cell>
          <cell r="MP11">
            <v>65.003413392912563</v>
          </cell>
          <cell r="MQ11">
            <v>824.41540303587146</v>
          </cell>
          <cell r="MR11">
            <v>4.1287652307174326E-4</v>
          </cell>
          <cell r="MS11" t="str">
            <v>Historical (£m)</v>
          </cell>
          <cell r="MT11" t="str">
            <v>PR14 (£m)</v>
          </cell>
        </row>
        <row r="12">
          <cell r="A12" t="str">
            <v>ANH19</v>
          </cell>
          <cell r="B12" t="str">
            <v>ANH</v>
          </cell>
          <cell r="C12" t="str">
            <v>2018-19</v>
          </cell>
          <cell r="D12" t="str">
            <v>ANH</v>
          </cell>
          <cell r="E12" t="str">
            <v>ANH19</v>
          </cell>
          <cell r="F12">
            <v>0.97917319135609127</v>
          </cell>
          <cell r="G12">
            <v>10.59661227685562</v>
          </cell>
          <cell r="H12">
            <v>-0.25360585656122764</v>
          </cell>
          <cell r="I12">
            <v>2.3882034137175068</v>
          </cell>
          <cell r="J12">
            <v>0</v>
          </cell>
          <cell r="K12">
            <v>19.389587535233318</v>
          </cell>
          <cell r="L12">
            <v>0</v>
          </cell>
          <cell r="M12">
            <v>53.555877701221412</v>
          </cell>
          <cell r="N12">
            <v>0.13904259317256495</v>
          </cell>
          <cell r="O12">
            <v>85.815717663639205</v>
          </cell>
          <cell r="P12">
            <v>0</v>
          </cell>
          <cell r="Q12">
            <v>85.815717663639205</v>
          </cell>
          <cell r="R12">
            <v>20.140524523348976</v>
          </cell>
          <cell r="S12">
            <v>18.531635660920223</v>
          </cell>
          <cell r="T12">
            <v>19.526119211408581</v>
          </cell>
          <cell r="U12">
            <v>26.675547964435616</v>
          </cell>
          <cell r="V12">
            <v>6.3515607213404142</v>
          </cell>
          <cell r="W12">
            <v>91.225388081453801</v>
          </cell>
          <cell r="X12">
            <v>4.3469613680177162</v>
          </cell>
          <cell r="Y12">
            <v>95.572349449471531</v>
          </cell>
          <cell r="Z12">
            <v>19.514921703726898</v>
          </cell>
          <cell r="AA12">
            <v>0</v>
          </cell>
          <cell r="AB12">
            <v>19.514921703726898</v>
          </cell>
          <cell r="AC12">
            <v>19.514921703726898</v>
          </cell>
          <cell r="AD12">
            <v>161.87314540938374</v>
          </cell>
          <cell r="AE12">
            <v>1.8927417788913246</v>
          </cell>
          <cell r="AF12">
            <v>0</v>
          </cell>
          <cell r="AG12">
            <v>163.76588718827506</v>
          </cell>
          <cell r="AH12">
            <v>163.76588718827506</v>
          </cell>
          <cell r="AI12">
            <v>28.420501879110546</v>
          </cell>
          <cell r="AJ12">
            <v>-0.88811008455997476</v>
          </cell>
          <cell r="AK12">
            <v>5.9700189476980885</v>
          </cell>
          <cell r="AL12">
            <v>0</v>
          </cell>
          <cell r="AM12">
            <v>0</v>
          </cell>
          <cell r="AN12">
            <v>0</v>
          </cell>
          <cell r="AO12">
            <v>75.100625430629478</v>
          </cell>
          <cell r="AP12">
            <v>20.393240056373315</v>
          </cell>
          <cell r="AQ12">
            <v>128.99627622925146</v>
          </cell>
          <cell r="AR12">
            <v>0.71381725649859051</v>
          </cell>
          <cell r="AS12">
            <v>129.71009348575004</v>
          </cell>
          <cell r="AT12">
            <v>1.0854590277204054E-3</v>
          </cell>
          <cell r="AU12">
            <v>86.154870907588702</v>
          </cell>
          <cell r="AV12">
            <v>0</v>
          </cell>
          <cell r="AW12">
            <v>42.534599333682316</v>
          </cell>
          <cell r="AX12">
            <v>0</v>
          </cell>
          <cell r="AY12">
            <v>128.690555700299</v>
          </cell>
          <cell r="AZ12">
            <v>5.1369539195481803E-2</v>
          </cell>
          <cell r="BA12">
            <v>128.74192523949421</v>
          </cell>
          <cell r="BB12">
            <v>0</v>
          </cell>
          <cell r="BC12">
            <v>0</v>
          </cell>
          <cell r="BD12">
            <v>0</v>
          </cell>
          <cell r="BE12">
            <v>0</v>
          </cell>
          <cell r="BF12">
            <v>258.45201872524427</v>
          </cell>
          <cell r="BG12">
            <v>2.9012901659880983</v>
          </cell>
          <cell r="BH12">
            <v>0</v>
          </cell>
          <cell r="BI12">
            <v>261.35330889123236</v>
          </cell>
          <cell r="BJ12">
            <v>261.35330889123236</v>
          </cell>
          <cell r="BK12">
            <v>4.2104447228311921E-2</v>
          </cell>
          <cell r="BL12">
            <v>0</v>
          </cell>
          <cell r="BM12">
            <v>0</v>
          </cell>
          <cell r="BN12">
            <v>0</v>
          </cell>
          <cell r="BO12">
            <v>0</v>
          </cell>
          <cell r="BP12">
            <v>0</v>
          </cell>
          <cell r="BQ12">
            <v>22.731505637331658</v>
          </cell>
          <cell r="BR12">
            <v>5.7771218290009384E-2</v>
          </cell>
          <cell r="BS12">
            <v>22.83138130284998</v>
          </cell>
          <cell r="BT12">
            <v>1.5666771061697459E-2</v>
          </cell>
          <cell r="BU12">
            <v>22.847048073911676</v>
          </cell>
          <cell r="BV12">
            <v>0</v>
          </cell>
          <cell r="BW12">
            <v>1.5669629904705604</v>
          </cell>
          <cell r="BX12">
            <v>0</v>
          </cell>
          <cell r="BY12">
            <v>0</v>
          </cell>
          <cell r="BZ12">
            <v>0</v>
          </cell>
          <cell r="CA12">
            <v>1.5669629904705604</v>
          </cell>
          <cell r="CB12">
            <v>0</v>
          </cell>
          <cell r="CC12">
            <v>1.5669629904705604</v>
          </cell>
          <cell r="CD12">
            <v>0</v>
          </cell>
          <cell r="CE12">
            <v>0</v>
          </cell>
          <cell r="CF12">
            <v>0</v>
          </cell>
          <cell r="CG12">
            <v>0</v>
          </cell>
          <cell r="CH12">
            <v>24.414011064382237</v>
          </cell>
          <cell r="CI12">
            <v>0.88321421860319438</v>
          </cell>
          <cell r="CJ12">
            <v>0</v>
          </cell>
          <cell r="CK12">
            <v>25.297225282985433</v>
          </cell>
          <cell r="CL12">
            <v>25.297225282985433</v>
          </cell>
          <cell r="CM12">
            <v>-0.58260804885687423</v>
          </cell>
          <cell r="CN12">
            <v>-7.1910479173191346</v>
          </cell>
          <cell r="CO12">
            <v>0.23891825869088626</v>
          </cell>
          <cell r="CP12">
            <v>0</v>
          </cell>
          <cell r="CQ12">
            <v>0</v>
          </cell>
          <cell r="CR12">
            <v>0</v>
          </cell>
          <cell r="CS12">
            <v>31.239541497024735</v>
          </cell>
          <cell r="CT12">
            <v>3.0706871280927022</v>
          </cell>
          <cell r="CU12">
            <v>26.775490917632315</v>
          </cell>
          <cell r="CV12">
            <v>0.34858565612276848</v>
          </cell>
          <cell r="CW12">
            <v>27.124076573755083</v>
          </cell>
          <cell r="CX12">
            <v>0</v>
          </cell>
          <cell r="CY12">
            <v>13.93360169699125</v>
          </cell>
          <cell r="CZ12">
            <v>0</v>
          </cell>
          <cell r="DA12">
            <v>2.0424454901297273</v>
          </cell>
          <cell r="DB12">
            <v>0</v>
          </cell>
          <cell r="DC12">
            <v>15.976047187120978</v>
          </cell>
          <cell r="DD12">
            <v>0</v>
          </cell>
          <cell r="DE12">
            <v>15.976047187120978</v>
          </cell>
          <cell r="DF12">
            <v>0</v>
          </cell>
          <cell r="DG12">
            <v>0</v>
          </cell>
          <cell r="DH12">
            <v>0</v>
          </cell>
          <cell r="DI12">
            <v>0</v>
          </cell>
          <cell r="DJ12">
            <v>43.100123760876059</v>
          </cell>
          <cell r="DK12">
            <v>0.63156670842467888</v>
          </cell>
          <cell r="DL12">
            <v>0</v>
          </cell>
          <cell r="DM12">
            <v>43.731690469300744</v>
          </cell>
          <cell r="DN12">
            <v>43.731690469300744</v>
          </cell>
          <cell r="DO12">
            <v>0</v>
          </cell>
          <cell r="DP12">
            <v>-2.2266398371437517</v>
          </cell>
          <cell r="DQ12">
            <v>0</v>
          </cell>
          <cell r="DR12">
            <v>0</v>
          </cell>
          <cell r="DS12">
            <v>0</v>
          </cell>
          <cell r="DT12">
            <v>0</v>
          </cell>
          <cell r="DU12">
            <v>10.405673504541182</v>
          </cell>
          <cell r="DV12">
            <v>2.350015659254619E-2</v>
          </cell>
          <cell r="DW12">
            <v>8.2025338239899774</v>
          </cell>
          <cell r="DX12">
            <v>3.916692765424365E-2</v>
          </cell>
          <cell r="DY12">
            <v>8.2417007516442204</v>
          </cell>
          <cell r="DZ12">
            <v>0</v>
          </cell>
          <cell r="EA12">
            <v>1.2549433811919823</v>
          </cell>
          <cell r="EB12">
            <v>0</v>
          </cell>
          <cell r="EC12">
            <v>0</v>
          </cell>
          <cell r="ED12">
            <v>0</v>
          </cell>
          <cell r="EE12">
            <v>1.2549433811919823</v>
          </cell>
          <cell r="EF12">
            <v>0</v>
          </cell>
          <cell r="EG12">
            <v>1.2549433811919823</v>
          </cell>
          <cell r="EH12">
            <v>0</v>
          </cell>
          <cell r="EI12">
            <v>0</v>
          </cell>
          <cell r="EJ12">
            <v>0</v>
          </cell>
          <cell r="EK12">
            <v>0</v>
          </cell>
          <cell r="EL12">
            <v>9.4966441328362023</v>
          </cell>
          <cell r="EM12">
            <v>0.37894002505480734</v>
          </cell>
          <cell r="EN12">
            <v>0</v>
          </cell>
          <cell r="EO12">
            <v>9.8755841578910086</v>
          </cell>
          <cell r="EP12">
            <v>9.8755841578910086</v>
          </cell>
          <cell r="EQ12">
            <v>39.017114155966162</v>
          </cell>
          <cell r="ER12">
            <v>-1.1417159411212023</v>
          </cell>
          <cell r="ES12">
            <v>8.3582223614155957</v>
          </cell>
          <cell r="ET12">
            <v>0</v>
          </cell>
          <cell r="EU12">
            <v>19.389587535233318</v>
          </cell>
          <cell r="EV12">
            <v>0</v>
          </cell>
          <cell r="EW12">
            <v>128.65650313185091</v>
          </cell>
          <cell r="EX12">
            <v>20.532282649545881</v>
          </cell>
          <cell r="EY12">
            <v>214.81199389289068</v>
          </cell>
          <cell r="EZ12">
            <v>0.71381725649859051</v>
          </cell>
          <cell r="FA12">
            <v>215.52581114938926</v>
          </cell>
          <cell r="FB12">
            <v>20.141609982376696</v>
          </cell>
          <cell r="FC12">
            <v>104.68650656850892</v>
          </cell>
          <cell r="FD12">
            <v>19.526119211408581</v>
          </cell>
          <cell r="FE12">
            <v>69.210147298117946</v>
          </cell>
          <cell r="FF12">
            <v>6.3515607213404142</v>
          </cell>
          <cell r="FG12">
            <v>219.91594378175282</v>
          </cell>
          <cell r="FH12">
            <v>4.3983309072131975</v>
          </cell>
          <cell r="FI12">
            <v>224.31427468896575</v>
          </cell>
          <cell r="FJ12">
            <v>19.514921703726898</v>
          </cell>
          <cell r="FK12">
            <v>0</v>
          </cell>
          <cell r="FL12">
            <v>19.514921703726898</v>
          </cell>
          <cell r="FM12">
            <v>19.514921703726898</v>
          </cell>
          <cell r="FN12">
            <v>420.32516413462804</v>
          </cell>
          <cell r="FO12">
            <v>4.7940319448794231</v>
          </cell>
          <cell r="FP12">
            <v>0</v>
          </cell>
          <cell r="FQ12">
            <v>425.11919607950739</v>
          </cell>
          <cell r="FR12">
            <v>425.11919607950739</v>
          </cell>
          <cell r="FS12">
            <v>-0.54050360162856237</v>
          </cell>
          <cell r="FT12">
            <v>-9.4176877544628859</v>
          </cell>
          <cell r="FU12">
            <v>0.23891825869088626</v>
          </cell>
          <cell r="FV12">
            <v>0</v>
          </cell>
          <cell r="FW12">
            <v>0</v>
          </cell>
          <cell r="FX12">
            <v>0</v>
          </cell>
          <cell r="FY12">
            <v>64.376720638897567</v>
          </cell>
          <cell r="FZ12">
            <v>3.1519585029752579</v>
          </cell>
          <cell r="GA12">
            <v>57.809406044472276</v>
          </cell>
          <cell r="GB12">
            <v>0.40341935483870955</v>
          </cell>
          <cell r="GC12">
            <v>58.212825399310979</v>
          </cell>
          <cell r="GD12">
            <v>0</v>
          </cell>
          <cell r="GE12">
            <v>16.755508068653793</v>
          </cell>
          <cell r="GF12">
            <v>0</v>
          </cell>
          <cell r="GG12">
            <v>2.0424454901297273</v>
          </cell>
          <cell r="GH12">
            <v>0</v>
          </cell>
          <cell r="GI12">
            <v>18.797953558783522</v>
          </cell>
          <cell r="GJ12">
            <v>0</v>
          </cell>
          <cell r="GK12">
            <v>18.797953558783522</v>
          </cell>
          <cell r="GL12">
            <v>0</v>
          </cell>
          <cell r="GM12">
            <v>0</v>
          </cell>
          <cell r="GN12">
            <v>0</v>
          </cell>
          <cell r="GO12">
            <v>0</v>
          </cell>
          <cell r="GP12">
            <v>77.010778958094491</v>
          </cell>
          <cell r="GQ12">
            <v>1.8937209520826808</v>
          </cell>
          <cell r="GR12">
            <v>0</v>
          </cell>
          <cell r="GS12">
            <v>78.904499910177194</v>
          </cell>
          <cell r="GT12">
            <v>78.904499910177194</v>
          </cell>
          <cell r="GU12">
            <v>38.476610554337611</v>
          </cell>
          <cell r="GV12">
            <v>-10.55940369558409</v>
          </cell>
          <cell r="GW12">
            <v>8.5971406201064813</v>
          </cell>
          <cell r="GX12">
            <v>0</v>
          </cell>
          <cell r="GY12">
            <v>19.389587535233318</v>
          </cell>
          <cell r="GZ12">
            <v>0</v>
          </cell>
          <cell r="HA12">
            <v>193.03322377074849</v>
          </cell>
          <cell r="HB12">
            <v>23.684241152521135</v>
          </cell>
          <cell r="HC12">
            <v>272.62139993736292</v>
          </cell>
          <cell r="HD12">
            <v>1.1172366113373002</v>
          </cell>
          <cell r="HE12">
            <v>273.73863654870019</v>
          </cell>
          <cell r="HF12">
            <v>20.141609982376664</v>
          </cell>
          <cell r="HG12">
            <v>121.44201463716263</v>
          </cell>
          <cell r="HH12">
            <v>19.526119211408581</v>
          </cell>
          <cell r="HI12">
            <v>71.252592788247654</v>
          </cell>
          <cell r="HJ12">
            <v>6.3515607213404142</v>
          </cell>
          <cell r="HK12">
            <v>238.71389734053562</v>
          </cell>
          <cell r="HL12">
            <v>4.3983309072131975</v>
          </cell>
          <cell r="HM12">
            <v>243.11222824774907</v>
          </cell>
          <cell r="HN12">
            <v>19.514921703726898</v>
          </cell>
          <cell r="HO12">
            <v>0</v>
          </cell>
          <cell r="HP12">
            <v>19.514921703726898</v>
          </cell>
          <cell r="HQ12">
            <v>19.514921703726898</v>
          </cell>
          <cell r="HR12">
            <v>497.3359430927224</v>
          </cell>
          <cell r="HS12">
            <v>6.6877528969621034</v>
          </cell>
          <cell r="HT12">
            <v>0</v>
          </cell>
          <cell r="HU12">
            <v>504.02369598968448</v>
          </cell>
          <cell r="HV12">
            <v>504.02369598968448</v>
          </cell>
          <cell r="HW12">
            <v>0</v>
          </cell>
          <cell r="HX12">
            <v>0</v>
          </cell>
          <cell r="HY12">
            <v>13.661424365800185</v>
          </cell>
          <cell r="HZ12">
            <v>1.9593255559035385</v>
          </cell>
          <cell r="IA12">
            <v>0</v>
          </cell>
          <cell r="IB12">
            <v>0</v>
          </cell>
          <cell r="IC12">
            <v>0</v>
          </cell>
          <cell r="ID12">
            <v>4.3876750704666447</v>
          </cell>
          <cell r="IE12">
            <v>0</v>
          </cell>
          <cell r="IF12">
            <v>0</v>
          </cell>
          <cell r="IG12">
            <v>-5.8750391481365476E-3</v>
          </cell>
          <cell r="IH12">
            <v>4.0146100845599747E-2</v>
          </cell>
          <cell r="II12">
            <v>0</v>
          </cell>
          <cell r="IJ12">
            <v>0</v>
          </cell>
          <cell r="IK12">
            <v>1.938644670119599</v>
          </cell>
          <cell r="IL12">
            <v>0</v>
          </cell>
          <cell r="IM12">
            <v>0.76081756968368297</v>
          </cell>
          <cell r="IN12">
            <v>0.28591857187597863</v>
          </cell>
          <cell r="IO12">
            <v>0</v>
          </cell>
          <cell r="IP12">
            <v>4.030276855621671</v>
          </cell>
          <cell r="IQ12">
            <v>14.215636392107733</v>
          </cell>
          <cell r="IR12">
            <v>7.4142994049483235</v>
          </cell>
          <cell r="IS12">
            <v>1.6645944253053553E-2</v>
          </cell>
          <cell r="IT12">
            <v>1.8095120576260568</v>
          </cell>
          <cell r="IU12">
            <v>0</v>
          </cell>
          <cell r="IV12">
            <v>0.58652474162229862</v>
          </cell>
          <cell r="IW12">
            <v>19.905611807077982</v>
          </cell>
          <cell r="IX12">
            <v>13.557632007516439</v>
          </cell>
          <cell r="IY12">
            <v>0.1126049170059505</v>
          </cell>
          <cell r="IZ12">
            <v>-0.49154494206075783</v>
          </cell>
          <cell r="JA12">
            <v>0</v>
          </cell>
          <cell r="JB12">
            <v>1.8594498903852172</v>
          </cell>
          <cell r="JC12">
            <v>12.306248668963354</v>
          </cell>
          <cell r="JD12">
            <v>0</v>
          </cell>
          <cell r="JE12">
            <v>0</v>
          </cell>
          <cell r="JF12">
            <v>0</v>
          </cell>
          <cell r="JG12">
            <v>0</v>
          </cell>
          <cell r="JH12">
            <v>0</v>
          </cell>
          <cell r="JI12">
            <v>0</v>
          </cell>
          <cell r="JJ12">
            <v>0</v>
          </cell>
          <cell r="JK12">
            <v>0</v>
          </cell>
          <cell r="JL12">
            <v>0</v>
          </cell>
          <cell r="JM12">
            <v>0</v>
          </cell>
          <cell r="JN12">
            <v>0</v>
          </cell>
          <cell r="JO12">
            <v>0</v>
          </cell>
          <cell r="JP12">
            <v>0</v>
          </cell>
          <cell r="JQ12">
            <v>0</v>
          </cell>
          <cell r="JR12" t="e">
            <v>#N/A</v>
          </cell>
          <cell r="JS12">
            <v>497.3359430927224</v>
          </cell>
          <cell r="JT12">
            <v>504.02369598968448</v>
          </cell>
          <cell r="JU12">
            <v>78.904499910177194</v>
          </cell>
          <cell r="JV12">
            <v>425.11919607950739</v>
          </cell>
          <cell r="JW12">
            <v>97.178043376135278</v>
          </cell>
          <cell r="JX12">
            <v>12.306248668963354</v>
          </cell>
          <cell r="JY12">
            <v>0</v>
          </cell>
          <cell r="JZ12">
            <v>0</v>
          </cell>
          <cell r="KA12">
            <v>0.18604290635765736</v>
          </cell>
          <cell r="KB12">
            <v>0</v>
          </cell>
          <cell r="KC12">
            <v>0</v>
          </cell>
          <cell r="KD12">
            <v>0.18604290635765736</v>
          </cell>
          <cell r="KE12">
            <v>0</v>
          </cell>
          <cell r="KF12">
            <v>0</v>
          </cell>
          <cell r="KG12">
            <v>0</v>
          </cell>
          <cell r="KH12">
            <v>0</v>
          </cell>
          <cell r="KI12">
            <v>3.6023781709990601</v>
          </cell>
          <cell r="KJ12">
            <v>2.984519887253366</v>
          </cell>
          <cell r="KK12">
            <v>9.2512283119323513</v>
          </cell>
          <cell r="KL12">
            <v>18.194996241778888</v>
          </cell>
          <cell r="KM12">
            <v>12.116289069840274</v>
          </cell>
          <cell r="KN12">
            <v>41.106669746320073</v>
          </cell>
          <cell r="KO12">
            <v>19.905611807077982</v>
          </cell>
          <cell r="KP12">
            <v>0</v>
          </cell>
          <cell r="KQ12">
            <v>0</v>
          </cell>
          <cell r="KR12">
            <v>19.905611807077982</v>
          </cell>
          <cell r="KS12">
            <v>0</v>
          </cell>
          <cell r="KT12">
            <v>13.557632007516439</v>
          </cell>
          <cell r="KU12">
            <v>0</v>
          </cell>
          <cell r="KV12">
            <v>13.557632007516439</v>
          </cell>
          <cell r="KW12">
            <v>1.8594498903852172</v>
          </cell>
          <cell r="KX12">
            <v>0</v>
          </cell>
          <cell r="KY12">
            <v>0</v>
          </cell>
          <cell r="KZ12">
            <v>1.8594498903852172</v>
          </cell>
          <cell r="LA12">
            <v>16.436876149995435</v>
          </cell>
          <cell r="LB12">
            <v>0</v>
          </cell>
          <cell r="LC12">
            <v>0</v>
          </cell>
          <cell r="LD12">
            <v>16.436876149995435</v>
          </cell>
          <cell r="LE12">
            <v>0</v>
          </cell>
          <cell r="LF12">
            <v>16.13158499029651</v>
          </cell>
          <cell r="LG12">
            <v>0</v>
          </cell>
          <cell r="LH12">
            <v>16.13158499029651</v>
          </cell>
          <cell r="LI12">
            <v>6.6889553526041237</v>
          </cell>
          <cell r="LJ12">
            <v>0</v>
          </cell>
          <cell r="LK12">
            <v>0</v>
          </cell>
          <cell r="LL12">
            <v>6.6889553526041237</v>
          </cell>
          <cell r="LM12">
            <v>159.59487251994108</v>
          </cell>
          <cell r="LN12">
            <v>210.89057752979107</v>
          </cell>
          <cell r="LO12">
            <v>71.412955610150803</v>
          </cell>
          <cell r="LP12">
            <v>282.30353313994186</v>
          </cell>
          <cell r="LQ12">
            <v>370.48545004973215</v>
          </cell>
          <cell r="LR12">
            <v>441.89840565988294</v>
          </cell>
          <cell r="LS12">
            <v>2791.4789999999998</v>
          </cell>
          <cell r="LT12">
            <v>121868</v>
          </cell>
          <cell r="LU12">
            <v>45368.513041845901</v>
          </cell>
          <cell r="LV12">
            <v>31200</v>
          </cell>
          <cell r="LW12">
            <v>2520.8317026937102</v>
          </cell>
          <cell r="LX12">
            <v>2926.6560669102901</v>
          </cell>
          <cell r="LY12">
            <v>17419.465537201599</v>
          </cell>
          <cell r="LZ12">
            <v>280951.95139528299</v>
          </cell>
          <cell r="MA12">
            <v>428974.870104626</v>
          </cell>
          <cell r="MB12">
            <v>429956.863663317</v>
          </cell>
          <cell r="MC12">
            <v>10594.818803955</v>
          </cell>
          <cell r="MD12">
            <v>75058.578955751407</v>
          </cell>
          <cell r="ME12">
            <v>1126</v>
          </cell>
          <cell r="MF12">
            <v>1135</v>
          </cell>
          <cell r="MG12">
            <v>151.0068</v>
          </cell>
          <cell r="MH12">
            <v>2791479</v>
          </cell>
          <cell r="MI12">
            <v>76568.513041845901</v>
          </cell>
          <cell r="MJ12">
            <v>429956.863663317</v>
          </cell>
          <cell r="MK12">
            <v>151.0068</v>
          </cell>
          <cell r="ML12">
            <v>36.457270607755078</v>
          </cell>
          <cell r="MM12">
            <v>1.5916203039413501</v>
          </cell>
          <cell r="MN12">
            <v>5.3184296470987018</v>
          </cell>
          <cell r="MO12">
            <v>19.92139328348491</v>
          </cell>
          <cell r="MP12">
            <v>65.344218255179626</v>
          </cell>
          <cell r="MQ12">
            <v>825.95479345149204</v>
          </cell>
          <cell r="MR12">
            <v>4.0659449703902482E-4</v>
          </cell>
          <cell r="MS12" t="str">
            <v>Historical (£m)</v>
          </cell>
          <cell r="MT12" t="str">
            <v>PR14 (£m)</v>
          </cell>
        </row>
        <row r="13">
          <cell r="A13" t="str">
            <v>ANH19BP</v>
          </cell>
          <cell r="B13" t="str">
            <v>ANH</v>
          </cell>
          <cell r="C13" t="str">
            <v>BP2018-19</v>
          </cell>
          <cell r="D13" t="str">
            <v>ANH</v>
          </cell>
          <cell r="E13" t="str">
            <v>ANH19BP</v>
          </cell>
          <cell r="F13">
            <v>0.97917319135609127</v>
          </cell>
          <cell r="G13">
            <v>10.02512763545255</v>
          </cell>
          <cell r="H13">
            <v>-0.23271030065768866</v>
          </cell>
          <cell r="I13">
            <v>1.7638042530535543</v>
          </cell>
          <cell r="J13">
            <v>0</v>
          </cell>
          <cell r="K13">
            <v>17.527180541810207</v>
          </cell>
          <cell r="L13">
            <v>0</v>
          </cell>
          <cell r="M13">
            <v>46.379321547134346</v>
          </cell>
          <cell r="N13">
            <v>0.16679236141559659</v>
          </cell>
          <cell r="O13">
            <v>75.629516038208564</v>
          </cell>
          <cell r="P13">
            <v>0</v>
          </cell>
          <cell r="Q13">
            <v>75.629516038208564</v>
          </cell>
          <cell r="R13">
            <v>18.588860792070683</v>
          </cell>
          <cell r="S13">
            <v>19.98056825022341</v>
          </cell>
          <cell r="T13">
            <v>19.68042007551097</v>
          </cell>
          <cell r="U13">
            <v>19.297113738324857</v>
          </cell>
          <cell r="V13">
            <v>14.097043527424995</v>
          </cell>
          <cell r="W13">
            <v>91.64400638355491</v>
          </cell>
          <cell r="X13">
            <v>0</v>
          </cell>
          <cell r="Y13">
            <v>91.64400638355491</v>
          </cell>
          <cell r="Z13">
            <v>14.804395890009449</v>
          </cell>
          <cell r="AA13">
            <v>0</v>
          </cell>
          <cell r="AB13">
            <v>16.488573779141927</v>
          </cell>
          <cell r="AC13">
            <v>16.488573779141927</v>
          </cell>
          <cell r="AD13">
            <v>150.78494864262177</v>
          </cell>
          <cell r="AE13">
            <v>1.8924803341065637</v>
          </cell>
          <cell r="AF13">
            <v>0</v>
          </cell>
          <cell r="AG13">
            <v>152.67742897672787</v>
          </cell>
          <cell r="AH13">
            <v>152.67742897672787</v>
          </cell>
          <cell r="AI13">
            <v>28.353702683996236</v>
          </cell>
          <cell r="AJ13">
            <v>-0.95281384904478528</v>
          </cell>
          <cell r="AK13">
            <v>7.6045331725649845</v>
          </cell>
          <cell r="AL13">
            <v>0</v>
          </cell>
          <cell r="AM13">
            <v>0</v>
          </cell>
          <cell r="AN13">
            <v>0.20774138427810832</v>
          </cell>
          <cell r="AO13">
            <v>60.984845120576246</v>
          </cell>
          <cell r="AP13">
            <v>21.239911531475098</v>
          </cell>
          <cell r="AQ13">
            <v>117.43792004384589</v>
          </cell>
          <cell r="AR13">
            <v>0.89300595051675524</v>
          </cell>
          <cell r="AS13">
            <v>118.33092599436266</v>
          </cell>
          <cell r="AT13">
            <v>1.6358544117330221E-2</v>
          </cell>
          <cell r="AU13">
            <v>62.972580532315021</v>
          </cell>
          <cell r="AV13">
            <v>0</v>
          </cell>
          <cell r="AW13">
            <v>48.896222877249912</v>
          </cell>
          <cell r="AX13">
            <v>0</v>
          </cell>
          <cell r="AY13">
            <v>111.88516195368197</v>
          </cell>
          <cell r="AZ13">
            <v>0.534974153018552</v>
          </cell>
          <cell r="BA13">
            <v>112.42013610670104</v>
          </cell>
          <cell r="BB13">
            <v>0</v>
          </cell>
          <cell r="BC13">
            <v>0</v>
          </cell>
          <cell r="BD13">
            <v>0</v>
          </cell>
          <cell r="BE13">
            <v>0</v>
          </cell>
          <cell r="BF13">
            <v>230.7510621010637</v>
          </cell>
          <cell r="BG13">
            <v>2.9010476977921003</v>
          </cell>
          <cell r="BH13">
            <v>0</v>
          </cell>
          <cell r="BI13">
            <v>233.65210979885552</v>
          </cell>
          <cell r="BJ13">
            <v>233.65210979885552</v>
          </cell>
          <cell r="BK13">
            <v>0</v>
          </cell>
          <cell r="BL13">
            <v>0</v>
          </cell>
          <cell r="BM13">
            <v>0</v>
          </cell>
          <cell r="BN13">
            <v>0</v>
          </cell>
          <cell r="BO13">
            <v>0</v>
          </cell>
          <cell r="BP13">
            <v>0</v>
          </cell>
          <cell r="BQ13">
            <v>24.440241190103347</v>
          </cell>
          <cell r="BR13">
            <v>7.2909235828374552E-2</v>
          </cell>
          <cell r="BS13">
            <v>24.51315042593172</v>
          </cell>
          <cell r="BT13">
            <v>1.4687597870341369E-2</v>
          </cell>
          <cell r="BU13">
            <v>24.527838023802062</v>
          </cell>
          <cell r="BV13">
            <v>0</v>
          </cell>
          <cell r="BW13">
            <v>0.94191790604506542</v>
          </cell>
          <cell r="BX13">
            <v>0</v>
          </cell>
          <cell r="BY13">
            <v>0</v>
          </cell>
          <cell r="BZ13">
            <v>0</v>
          </cell>
          <cell r="CA13">
            <v>0.94191790604506542</v>
          </cell>
          <cell r="CB13">
            <v>0</v>
          </cell>
          <cell r="CC13">
            <v>0.94191790604506542</v>
          </cell>
          <cell r="CD13">
            <v>0</v>
          </cell>
          <cell r="CE13">
            <v>0</v>
          </cell>
          <cell r="CF13">
            <v>0</v>
          </cell>
          <cell r="CG13">
            <v>0</v>
          </cell>
          <cell r="CH13">
            <v>25.46975592984716</v>
          </cell>
          <cell r="CI13">
            <v>0.88305770871767175</v>
          </cell>
          <cell r="CJ13">
            <v>0</v>
          </cell>
          <cell r="CK13">
            <v>26.352813638564825</v>
          </cell>
          <cell r="CL13">
            <v>26.352813638564825</v>
          </cell>
          <cell r="CM13">
            <v>-1.8986364015032882</v>
          </cell>
          <cell r="CN13">
            <v>-6.1683211024115243</v>
          </cell>
          <cell r="CO13">
            <v>0.30861580645161285</v>
          </cell>
          <cell r="CP13">
            <v>0</v>
          </cell>
          <cell r="CQ13">
            <v>0</v>
          </cell>
          <cell r="CR13">
            <v>0</v>
          </cell>
          <cell r="CS13">
            <v>30.488143573441899</v>
          </cell>
          <cell r="CT13">
            <v>3.23896783275916</v>
          </cell>
          <cell r="CU13">
            <v>25.96876970873786</v>
          </cell>
          <cell r="CV13">
            <v>0.42202364547447535</v>
          </cell>
          <cell r="CW13">
            <v>26.390793354212335</v>
          </cell>
          <cell r="CX13">
            <v>0</v>
          </cell>
          <cell r="CY13">
            <v>12.971688415781291</v>
          </cell>
          <cell r="CZ13">
            <v>0</v>
          </cell>
          <cell r="DA13">
            <v>1.4960313370959957</v>
          </cell>
          <cell r="DB13">
            <v>0</v>
          </cell>
          <cell r="DC13">
            <v>14.467719752877288</v>
          </cell>
          <cell r="DD13">
            <v>0</v>
          </cell>
          <cell r="DE13">
            <v>14.467719752877288</v>
          </cell>
          <cell r="DF13">
            <v>0</v>
          </cell>
          <cell r="DG13">
            <v>0</v>
          </cell>
          <cell r="DH13">
            <v>0</v>
          </cell>
          <cell r="DI13">
            <v>0</v>
          </cell>
          <cell r="DJ13">
            <v>40.858513107089621</v>
          </cell>
          <cell r="DK13">
            <v>0.63075550622690901</v>
          </cell>
          <cell r="DL13">
            <v>0</v>
          </cell>
          <cell r="DM13">
            <v>41.489268613316504</v>
          </cell>
          <cell r="DN13">
            <v>41.489268613316504</v>
          </cell>
          <cell r="DO13">
            <v>0</v>
          </cell>
          <cell r="DP13">
            <v>-2.0114959035389912</v>
          </cell>
          <cell r="DQ13">
            <v>0</v>
          </cell>
          <cell r="DR13">
            <v>0</v>
          </cell>
          <cell r="DS13">
            <v>0</v>
          </cell>
          <cell r="DT13">
            <v>0</v>
          </cell>
          <cell r="DU13">
            <v>11.172209445662386</v>
          </cell>
          <cell r="DV13">
            <v>3.1960212965862822E-2</v>
          </cell>
          <cell r="DW13">
            <v>9.1926737550892561</v>
          </cell>
          <cell r="DX13">
            <v>3.916692765424365E-2</v>
          </cell>
          <cell r="DY13">
            <v>9.2318406827435009</v>
          </cell>
          <cell r="DZ13">
            <v>0</v>
          </cell>
          <cell r="EA13">
            <v>0.86111313474540874</v>
          </cell>
          <cell r="EB13">
            <v>0</v>
          </cell>
          <cell r="EC13">
            <v>0</v>
          </cell>
          <cell r="ED13">
            <v>0</v>
          </cell>
          <cell r="EE13">
            <v>0.86111313474540874</v>
          </cell>
          <cell r="EF13">
            <v>0</v>
          </cell>
          <cell r="EG13">
            <v>0.86111313474540874</v>
          </cell>
          <cell r="EH13">
            <v>0</v>
          </cell>
          <cell r="EI13">
            <v>0</v>
          </cell>
          <cell r="EJ13">
            <v>0</v>
          </cell>
          <cell r="EK13">
            <v>0</v>
          </cell>
          <cell r="EL13">
            <v>10.092953817488885</v>
          </cell>
          <cell r="EM13">
            <v>0.37845330373614544</v>
          </cell>
          <cell r="EN13">
            <v>0</v>
          </cell>
          <cell r="EO13">
            <v>10.47140712122507</v>
          </cell>
          <cell r="EP13">
            <v>10.47140712122507</v>
          </cell>
          <cell r="EQ13">
            <v>38.378830319448781</v>
          </cell>
          <cell r="ER13">
            <v>-1.1855241497024738</v>
          </cell>
          <cell r="ES13">
            <v>9.3683374256185399</v>
          </cell>
          <cell r="ET13">
            <v>0</v>
          </cell>
          <cell r="EU13">
            <v>17.527180541810207</v>
          </cell>
          <cell r="EV13">
            <v>0.20774138427810832</v>
          </cell>
          <cell r="EW13">
            <v>107.36416666771059</v>
          </cell>
          <cell r="EX13">
            <v>21.406703892890697</v>
          </cell>
          <cell r="EY13">
            <v>193.06743608205448</v>
          </cell>
          <cell r="EZ13">
            <v>0.89300595051675524</v>
          </cell>
          <cell r="FA13">
            <v>193.96044203257119</v>
          </cell>
          <cell r="FB13">
            <v>18.605219336188011</v>
          </cell>
          <cell r="FC13">
            <v>82.95314878253842</v>
          </cell>
          <cell r="FD13">
            <v>19.68042007551097</v>
          </cell>
          <cell r="FE13">
            <v>68.193336615574765</v>
          </cell>
          <cell r="FF13">
            <v>14.097043527424995</v>
          </cell>
          <cell r="FG13">
            <v>203.52916833723688</v>
          </cell>
          <cell r="FH13">
            <v>0.534974153018552</v>
          </cell>
          <cell r="FI13">
            <v>204.06414249025596</v>
          </cell>
          <cell r="FJ13">
            <v>14.804395890009449</v>
          </cell>
          <cell r="FK13">
            <v>0</v>
          </cell>
          <cell r="FL13">
            <v>16.488573779141927</v>
          </cell>
          <cell r="FM13">
            <v>16.488573779141927</v>
          </cell>
          <cell r="FN13">
            <v>381.53601074368549</v>
          </cell>
          <cell r="FO13">
            <v>4.7935280318986644</v>
          </cell>
          <cell r="FP13">
            <v>0</v>
          </cell>
          <cell r="FQ13">
            <v>386.32953877558339</v>
          </cell>
          <cell r="FR13">
            <v>386.32953877558339</v>
          </cell>
          <cell r="FS13">
            <v>-1.8986364015032882</v>
          </cell>
          <cell r="FT13">
            <v>-8.1798170059505146</v>
          </cell>
          <cell r="FU13">
            <v>0.30861580645161285</v>
          </cell>
          <cell r="FV13">
            <v>0</v>
          </cell>
          <cell r="FW13">
            <v>0</v>
          </cell>
          <cell r="FX13">
            <v>0</v>
          </cell>
          <cell r="FY13">
            <v>66.100594209207628</v>
          </cell>
          <cell r="FZ13">
            <v>3.3438372815533972</v>
          </cell>
          <cell r="GA13">
            <v>59.674593889758839</v>
          </cell>
          <cell r="GB13">
            <v>0.47587817099906032</v>
          </cell>
          <cell r="GC13">
            <v>60.150472060757899</v>
          </cell>
          <cell r="GD13">
            <v>0</v>
          </cell>
          <cell r="GE13">
            <v>14.774719456571765</v>
          </cell>
          <cell r="GF13">
            <v>0</v>
          </cell>
          <cell r="GG13">
            <v>1.4960313370959957</v>
          </cell>
          <cell r="GH13">
            <v>0</v>
          </cell>
          <cell r="GI13">
            <v>16.270750793667762</v>
          </cell>
          <cell r="GJ13">
            <v>0</v>
          </cell>
          <cell r="GK13">
            <v>16.270750793667762</v>
          </cell>
          <cell r="GL13">
            <v>0</v>
          </cell>
          <cell r="GM13">
            <v>0</v>
          </cell>
          <cell r="GN13">
            <v>0</v>
          </cell>
          <cell r="GO13">
            <v>0</v>
          </cell>
          <cell r="GP13">
            <v>76.421222854425665</v>
          </cell>
          <cell r="GQ13">
            <v>1.8922665186807262</v>
          </cell>
          <cell r="GR13">
            <v>0</v>
          </cell>
          <cell r="GS13">
            <v>78.313489373106393</v>
          </cell>
          <cell r="GT13">
            <v>78.313489373106393</v>
          </cell>
          <cell r="GU13">
            <v>36.480193917945499</v>
          </cell>
          <cell r="GV13">
            <v>-9.3653411556529882</v>
          </cell>
          <cell r="GW13">
            <v>9.6769532320701526</v>
          </cell>
          <cell r="GX13">
            <v>0</v>
          </cell>
          <cell r="GY13">
            <v>17.527180541810207</v>
          </cell>
          <cell r="GZ13">
            <v>0.20774138427810832</v>
          </cell>
          <cell r="HA13">
            <v>173.46476087691823</v>
          </cell>
          <cell r="HB13">
            <v>24.750541174444091</v>
          </cell>
          <cell r="HC13">
            <v>252.74202997181328</v>
          </cell>
          <cell r="HD13">
            <v>1.3688841215158154</v>
          </cell>
          <cell r="HE13">
            <v>254.11091409332911</v>
          </cell>
          <cell r="HF13">
            <v>18.605219336188014</v>
          </cell>
          <cell r="HG13">
            <v>97.727868239110194</v>
          </cell>
          <cell r="HH13">
            <v>19.68042007551097</v>
          </cell>
          <cell r="HI13">
            <v>69.689367952670764</v>
          </cell>
          <cell r="HJ13">
            <v>14.097043527424995</v>
          </cell>
          <cell r="HK13">
            <v>219.79991913090464</v>
          </cell>
          <cell r="HL13">
            <v>0.534974153018552</v>
          </cell>
          <cell r="HM13">
            <v>220.33489328392372</v>
          </cell>
          <cell r="HN13">
            <v>14.804395890009449</v>
          </cell>
          <cell r="HO13">
            <v>0</v>
          </cell>
          <cell r="HP13">
            <v>16.488573779141927</v>
          </cell>
          <cell r="HQ13">
            <v>16.488573779141927</v>
          </cell>
          <cell r="HR13">
            <v>457.95723359811018</v>
          </cell>
          <cell r="HS13">
            <v>6.6857945505793914</v>
          </cell>
          <cell r="HT13">
            <v>0</v>
          </cell>
          <cell r="HU13">
            <v>464.64302814868961</v>
          </cell>
          <cell r="HV13">
            <v>464.64302814868961</v>
          </cell>
          <cell r="HW13">
            <v>0</v>
          </cell>
          <cell r="HX13">
            <v>0</v>
          </cell>
          <cell r="HY13">
            <v>15.143305879113656</v>
          </cell>
          <cell r="HZ13">
            <v>1.3086594041908628</v>
          </cell>
          <cell r="IA13">
            <v>0</v>
          </cell>
          <cell r="IB13">
            <v>0</v>
          </cell>
          <cell r="IC13">
            <v>0</v>
          </cell>
          <cell r="ID13">
            <v>3.7878092406823414</v>
          </cell>
          <cell r="IE13">
            <v>0</v>
          </cell>
          <cell r="IF13">
            <v>0</v>
          </cell>
          <cell r="IG13">
            <v>9.5725606837832447E-2</v>
          </cell>
          <cell r="IH13">
            <v>0</v>
          </cell>
          <cell r="II13">
            <v>0</v>
          </cell>
          <cell r="IJ13">
            <v>0</v>
          </cell>
          <cell r="IK13">
            <v>1.938644670119599</v>
          </cell>
          <cell r="IL13">
            <v>0</v>
          </cell>
          <cell r="IM13">
            <v>0.96995679520008959</v>
          </cell>
          <cell r="IN13">
            <v>0</v>
          </cell>
          <cell r="IO13">
            <v>0</v>
          </cell>
          <cell r="IP13">
            <v>4.3893934924129754</v>
          </cell>
          <cell r="IQ13">
            <v>4.196728370343723</v>
          </cell>
          <cell r="IR13">
            <v>10.683258847808558</v>
          </cell>
          <cell r="IS13">
            <v>0</v>
          </cell>
          <cell r="IT13">
            <v>0</v>
          </cell>
          <cell r="IU13">
            <v>0</v>
          </cell>
          <cell r="IV13">
            <v>1.3918808825974087</v>
          </cell>
          <cell r="IW13">
            <v>17.173825606072974</v>
          </cell>
          <cell r="IX13">
            <v>25.13869568608602</v>
          </cell>
          <cell r="IY13">
            <v>2.695935329238166</v>
          </cell>
          <cell r="IZ13">
            <v>0.31669354391732268</v>
          </cell>
          <cell r="JA13">
            <v>0</v>
          </cell>
          <cell r="JB13">
            <v>8.2586786168615802</v>
          </cell>
          <cell r="JC13">
            <v>5.9773428829170223</v>
          </cell>
          <cell r="JD13">
            <v>0</v>
          </cell>
          <cell r="JE13">
            <v>0</v>
          </cell>
          <cell r="JF13">
            <v>0</v>
          </cell>
          <cell r="JG13">
            <v>0</v>
          </cell>
          <cell r="JH13">
            <v>0</v>
          </cell>
          <cell r="JI13">
            <v>0</v>
          </cell>
          <cell r="JJ13">
            <v>0</v>
          </cell>
          <cell r="JK13">
            <v>0</v>
          </cell>
          <cell r="JL13">
            <v>0</v>
          </cell>
          <cell r="JM13">
            <v>0</v>
          </cell>
          <cell r="JN13">
            <v>0</v>
          </cell>
          <cell r="JO13">
            <v>0</v>
          </cell>
          <cell r="JP13">
            <v>0</v>
          </cell>
          <cell r="JQ13">
            <v>0</v>
          </cell>
          <cell r="JR13" t="e">
            <v>#N/A</v>
          </cell>
          <cell r="JS13">
            <v>457.95723359811018</v>
          </cell>
          <cell r="JT13">
            <v>464.64302814868961</v>
          </cell>
          <cell r="JU13">
            <v>78.313489373106393</v>
          </cell>
          <cell r="JV13">
            <v>386.32953877558339</v>
          </cell>
          <cell r="JW13">
            <v>103.46653485440004</v>
          </cell>
          <cell r="JX13">
            <v>5.9773428829170223</v>
          </cell>
          <cell r="JY13">
            <v>0</v>
          </cell>
          <cell r="JZ13">
            <v>0</v>
          </cell>
          <cell r="KA13">
            <v>0.15862605699968679</v>
          </cell>
          <cell r="KB13">
            <v>0</v>
          </cell>
          <cell r="KC13">
            <v>0</v>
          </cell>
          <cell r="KD13">
            <v>0.15862605699968679</v>
          </cell>
          <cell r="KE13">
            <v>0</v>
          </cell>
          <cell r="KF13">
            <v>0</v>
          </cell>
          <cell r="KG13">
            <v>0</v>
          </cell>
          <cell r="KH13">
            <v>0</v>
          </cell>
          <cell r="KI13">
            <v>3.8677341058565604</v>
          </cell>
          <cell r="KJ13">
            <v>3.0471869715001563</v>
          </cell>
          <cell r="KK13">
            <v>9.0886855621672389</v>
          </cell>
          <cell r="KL13">
            <v>17.646659254619479</v>
          </cell>
          <cell r="KM13">
            <v>12.972086439085498</v>
          </cell>
          <cell r="KN13">
            <v>45.580512057626045</v>
          </cell>
          <cell r="KO13">
            <v>17.173825606072974</v>
          </cell>
          <cell r="KP13">
            <v>0</v>
          </cell>
          <cell r="KQ13">
            <v>0</v>
          </cell>
          <cell r="KR13">
            <v>17.173825606072974</v>
          </cell>
          <cell r="KS13">
            <v>0</v>
          </cell>
          <cell r="KT13">
            <v>25.13869568608602</v>
          </cell>
          <cell r="KU13">
            <v>0</v>
          </cell>
          <cell r="KV13">
            <v>25.13869568608602</v>
          </cell>
          <cell r="KW13">
            <v>8.2586786168615802</v>
          </cell>
          <cell r="KX13">
            <v>0</v>
          </cell>
          <cell r="KY13">
            <v>0</v>
          </cell>
          <cell r="KZ13">
            <v>8.2586786168615802</v>
          </cell>
          <cell r="LA13">
            <v>17.173825606072974</v>
          </cell>
          <cell r="LB13">
            <v>0</v>
          </cell>
          <cell r="LC13">
            <v>0</v>
          </cell>
          <cell r="LD13">
            <v>17.173825606072974</v>
          </cell>
          <cell r="LE13">
            <v>0</v>
          </cell>
          <cell r="LF13">
            <v>25.13869568608602</v>
          </cell>
          <cell r="LG13">
            <v>0</v>
          </cell>
          <cell r="LH13">
            <v>25.13869568608602</v>
          </cell>
          <cell r="LI13">
            <v>8.2586786168615802</v>
          </cell>
          <cell r="LJ13">
            <v>0</v>
          </cell>
          <cell r="LK13">
            <v>0</v>
          </cell>
          <cell r="LL13">
            <v>8.2586786168615802</v>
          </cell>
          <cell r="LM13">
            <v>145.28337376793894</v>
          </cell>
          <cell r="LN13">
            <v>184.32564327488916</v>
          </cell>
          <cell r="LO13">
            <v>71.105476064777193</v>
          </cell>
          <cell r="LP13">
            <v>255.43111933966634</v>
          </cell>
          <cell r="LQ13">
            <v>329.6090170428281</v>
          </cell>
          <cell r="LR13">
            <v>400.71449310760528</v>
          </cell>
          <cell r="LS13">
            <v>2778.4248564</v>
          </cell>
          <cell r="LT13">
            <v>118595</v>
          </cell>
          <cell r="LU13">
            <v>45302</v>
          </cell>
          <cell r="LV13">
            <v>31200</v>
          </cell>
          <cell r="LW13">
            <v>2544.2143656476501</v>
          </cell>
          <cell r="LX13">
            <v>2836.8529890252198</v>
          </cell>
          <cell r="LY13">
            <v>17846.494104154401</v>
          </cell>
          <cell r="LZ13">
            <v>276214.69386044802</v>
          </cell>
          <cell r="MA13">
            <v>421575.48050643702</v>
          </cell>
          <cell r="MB13">
            <v>422552.86497869599</v>
          </cell>
          <cell r="MC13">
            <v>9803.9605546556504</v>
          </cell>
          <cell r="MD13">
            <v>71307.105867206003</v>
          </cell>
          <cell r="ME13">
            <v>1129</v>
          </cell>
          <cell r="MF13">
            <v>1138</v>
          </cell>
          <cell r="MG13">
            <v>154.113</v>
          </cell>
          <cell r="MH13">
            <v>2778424.8563999999</v>
          </cell>
          <cell r="MI13">
            <v>76502</v>
          </cell>
          <cell r="MJ13">
            <v>422552.86497869599</v>
          </cell>
          <cell r="MK13">
            <v>154.113</v>
          </cell>
          <cell r="ML13">
            <v>36.318329669812556</v>
          </cell>
          <cell r="MM13">
            <v>1.5502209092572743</v>
          </cell>
          <cell r="MN13">
            <v>5.4969598798006833</v>
          </cell>
          <cell r="MO13">
            <v>19.19548372390069</v>
          </cell>
          <cell r="MP13">
            <v>65.368079772544917</v>
          </cell>
          <cell r="MQ13">
            <v>825.95479345149204</v>
          </cell>
          <cell r="MR13">
            <v>4.0958458796488907E-4</v>
          </cell>
          <cell r="MS13" t="e">
            <v>#N/A</v>
          </cell>
          <cell r="MT13" t="e">
            <v>#N/A</v>
          </cell>
        </row>
        <row r="14">
          <cell r="A14" t="str">
            <v>ANH20BP</v>
          </cell>
          <cell r="B14" t="str">
            <v>ANH</v>
          </cell>
          <cell r="C14" t="str">
            <v>BP2019-20</v>
          </cell>
          <cell r="D14" t="str">
            <v>ANH</v>
          </cell>
          <cell r="E14" t="str">
            <v>ANH20BP</v>
          </cell>
          <cell r="F14">
            <v>0.97917319135609127</v>
          </cell>
          <cell r="G14">
            <v>10.922842234011899</v>
          </cell>
          <cell r="H14">
            <v>-0.23940197024741616</v>
          </cell>
          <cell r="I14">
            <v>1.8000990699029125</v>
          </cell>
          <cell r="J14">
            <v>0</v>
          </cell>
          <cell r="K14">
            <v>17.820675172502344</v>
          </cell>
          <cell r="L14">
            <v>0</v>
          </cell>
          <cell r="M14">
            <v>48.647062374819903</v>
          </cell>
          <cell r="N14">
            <v>0.17012820864390851</v>
          </cell>
          <cell r="O14">
            <v>79.121405089633555</v>
          </cell>
          <cell r="P14">
            <v>0</v>
          </cell>
          <cell r="Q14">
            <v>79.121405089633555</v>
          </cell>
          <cell r="R14">
            <v>29.443271572588159</v>
          </cell>
          <cell r="S14">
            <v>38.120079195759054</v>
          </cell>
          <cell r="T14">
            <v>29.260339066837712</v>
          </cell>
          <cell r="U14">
            <v>25.812785911117135</v>
          </cell>
          <cell r="V14">
            <v>29.157209731546811</v>
          </cell>
          <cell r="W14">
            <v>151.79368547784927</v>
          </cell>
          <cell r="X14">
            <v>0</v>
          </cell>
          <cell r="Y14">
            <v>151.79368547784927</v>
          </cell>
          <cell r="Z14">
            <v>17.708495113257033</v>
          </cell>
          <cell r="AA14">
            <v>0</v>
          </cell>
          <cell r="AB14">
            <v>17.708495113257033</v>
          </cell>
          <cell r="AC14">
            <v>17.708495113257033</v>
          </cell>
          <cell r="AD14">
            <v>213.20659545422501</v>
          </cell>
          <cell r="AE14">
            <v>1.9492547441297574</v>
          </cell>
          <cell r="AF14">
            <v>0</v>
          </cell>
          <cell r="AG14">
            <v>215.15585019835513</v>
          </cell>
          <cell r="AH14">
            <v>215.15585019835513</v>
          </cell>
          <cell r="AI14">
            <v>28.147559310366418</v>
          </cell>
          <cell r="AJ14">
            <v>-0.9830761756968367</v>
          </cell>
          <cell r="AK14">
            <v>7.7566238360162849</v>
          </cell>
          <cell r="AL14">
            <v>0</v>
          </cell>
          <cell r="AM14">
            <v>0</v>
          </cell>
          <cell r="AN14">
            <v>0.21393367554024426</v>
          </cell>
          <cell r="AO14">
            <v>64.764202970873768</v>
          </cell>
          <cell r="AP14">
            <v>21.190241208831814</v>
          </cell>
          <cell r="AQ14">
            <v>121.08948482593171</v>
          </cell>
          <cell r="AR14">
            <v>0.91944362668336965</v>
          </cell>
          <cell r="AS14">
            <v>122.00892845261507</v>
          </cell>
          <cell r="AT14">
            <v>0</v>
          </cell>
          <cell r="AU14">
            <v>138.68425985765253</v>
          </cell>
          <cell r="AV14">
            <v>0</v>
          </cell>
          <cell r="AW14">
            <v>49.794674381992621</v>
          </cell>
          <cell r="AX14">
            <v>0</v>
          </cell>
          <cell r="AY14">
            <v>188.47893423964496</v>
          </cell>
          <cell r="AZ14">
            <v>0</v>
          </cell>
          <cell r="BA14">
            <v>188.47893423964496</v>
          </cell>
          <cell r="BB14">
            <v>0</v>
          </cell>
          <cell r="BC14">
            <v>0</v>
          </cell>
          <cell r="BD14">
            <v>0</v>
          </cell>
          <cell r="BE14">
            <v>0</v>
          </cell>
          <cell r="BF14">
            <v>310.48786269226002</v>
          </cell>
          <cell r="BG14">
            <v>2.988079128725865</v>
          </cell>
          <cell r="BH14">
            <v>0</v>
          </cell>
          <cell r="BI14">
            <v>313.47594182098595</v>
          </cell>
          <cell r="BJ14">
            <v>313.47594182098595</v>
          </cell>
          <cell r="BK14">
            <v>0</v>
          </cell>
          <cell r="BL14">
            <v>0</v>
          </cell>
          <cell r="BM14">
            <v>0</v>
          </cell>
          <cell r="BN14">
            <v>0</v>
          </cell>
          <cell r="BO14">
            <v>0</v>
          </cell>
          <cell r="BP14">
            <v>0</v>
          </cell>
          <cell r="BQ14">
            <v>25.169785926401499</v>
          </cell>
          <cell r="BR14">
            <v>7.3348688756655164E-2</v>
          </cell>
          <cell r="BS14">
            <v>25.243134615158155</v>
          </cell>
          <cell r="BT14">
            <v>1.4687597870341369E-2</v>
          </cell>
          <cell r="BU14">
            <v>25.257822213028494</v>
          </cell>
          <cell r="BV14">
            <v>0</v>
          </cell>
          <cell r="BW14">
            <v>0.82441712308233439</v>
          </cell>
          <cell r="BX14">
            <v>0</v>
          </cell>
          <cell r="BY14">
            <v>0</v>
          </cell>
          <cell r="BZ14">
            <v>0</v>
          </cell>
          <cell r="CA14">
            <v>0.82441712308233439</v>
          </cell>
          <cell r="CB14">
            <v>0</v>
          </cell>
          <cell r="CC14">
            <v>0.82441712308233439</v>
          </cell>
          <cell r="CD14">
            <v>0</v>
          </cell>
          <cell r="CE14">
            <v>0</v>
          </cell>
          <cell r="CF14">
            <v>0</v>
          </cell>
          <cell r="CG14">
            <v>0</v>
          </cell>
          <cell r="CH14">
            <v>26.082239336110856</v>
          </cell>
          <cell r="CI14">
            <v>0.90954943997920179</v>
          </cell>
          <cell r="CJ14">
            <v>0</v>
          </cell>
          <cell r="CK14">
            <v>26.991788776090001</v>
          </cell>
          <cell r="CL14">
            <v>26.991788776090001</v>
          </cell>
          <cell r="CM14">
            <v>-1.9040097123081736</v>
          </cell>
          <cell r="CN14">
            <v>-5.9381875939242086</v>
          </cell>
          <cell r="CO14">
            <v>0.31478812258064509</v>
          </cell>
          <cell r="CP14">
            <v>0</v>
          </cell>
          <cell r="CQ14">
            <v>0</v>
          </cell>
          <cell r="CR14">
            <v>0</v>
          </cell>
          <cell r="CS14">
            <v>31.005665196930778</v>
          </cell>
          <cell r="CT14">
            <v>3.3037471894143433</v>
          </cell>
          <cell r="CU14">
            <v>26.782003202693389</v>
          </cell>
          <cell r="CV14">
            <v>0.43475289696210451</v>
          </cell>
          <cell r="CW14">
            <v>27.216756099655491</v>
          </cell>
          <cell r="CX14">
            <v>0</v>
          </cell>
          <cell r="CY14">
            <v>6.284651527695698</v>
          </cell>
          <cell r="CZ14">
            <v>0</v>
          </cell>
          <cell r="DA14">
            <v>2.2644440275802244</v>
          </cell>
          <cell r="DB14">
            <v>0</v>
          </cell>
          <cell r="DC14">
            <v>8.5490955552759242</v>
          </cell>
          <cell r="DD14">
            <v>0</v>
          </cell>
          <cell r="DE14">
            <v>8.5490955552759242</v>
          </cell>
          <cell r="DF14">
            <v>0</v>
          </cell>
          <cell r="DG14">
            <v>0</v>
          </cell>
          <cell r="DH14">
            <v>0</v>
          </cell>
          <cell r="DI14">
            <v>0</v>
          </cell>
          <cell r="DJ14">
            <v>35.76585165493141</v>
          </cell>
          <cell r="DK14">
            <v>0.64967817141371542</v>
          </cell>
          <cell r="DL14">
            <v>0</v>
          </cell>
          <cell r="DM14">
            <v>36.41552982634515</v>
          </cell>
          <cell r="DN14">
            <v>36.41552982634515</v>
          </cell>
          <cell r="DO14">
            <v>0</v>
          </cell>
          <cell r="DP14">
            <v>-2.0710817255872214</v>
          </cell>
          <cell r="DQ14">
            <v>0</v>
          </cell>
          <cell r="DR14">
            <v>0</v>
          </cell>
          <cell r="DS14">
            <v>0</v>
          </cell>
          <cell r="DT14">
            <v>0</v>
          </cell>
          <cell r="DU14">
            <v>11.516713124585028</v>
          </cell>
          <cell r="DV14">
            <v>3.2599417225180075E-2</v>
          </cell>
          <cell r="DW14">
            <v>9.478230816222986</v>
          </cell>
          <cell r="DX14">
            <v>4.0146100845599747E-2</v>
          </cell>
          <cell r="DY14">
            <v>9.5183769170685864</v>
          </cell>
          <cell r="DZ14">
            <v>0</v>
          </cell>
          <cell r="EA14">
            <v>0.80236274326404322</v>
          </cell>
          <cell r="EB14">
            <v>0</v>
          </cell>
          <cell r="EC14">
            <v>0</v>
          </cell>
          <cell r="ED14">
            <v>0</v>
          </cell>
          <cell r="EE14">
            <v>0.80236274326404322</v>
          </cell>
          <cell r="EF14">
            <v>0</v>
          </cell>
          <cell r="EG14">
            <v>0.80236274326404322</v>
          </cell>
          <cell r="EH14">
            <v>0</v>
          </cell>
          <cell r="EI14">
            <v>0</v>
          </cell>
          <cell r="EJ14">
            <v>0</v>
          </cell>
          <cell r="EK14">
            <v>0</v>
          </cell>
          <cell r="EL14">
            <v>10.320739660332604</v>
          </cell>
          <cell r="EM14">
            <v>0.38980690284823005</v>
          </cell>
          <cell r="EN14">
            <v>0</v>
          </cell>
          <cell r="EO14">
            <v>10.71054656318085</v>
          </cell>
          <cell r="EP14">
            <v>10.71054656318085</v>
          </cell>
          <cell r="EQ14">
            <v>39.070401544378321</v>
          </cell>
          <cell r="ER14">
            <v>-1.2224781459442529</v>
          </cell>
          <cell r="ES14">
            <v>9.5567229059191963</v>
          </cell>
          <cell r="ET14">
            <v>0</v>
          </cell>
          <cell r="EU14">
            <v>17.820675172502344</v>
          </cell>
          <cell r="EV14">
            <v>0.21393367554024426</v>
          </cell>
          <cell r="EW14">
            <v>113.41126534569366</v>
          </cell>
          <cell r="EX14">
            <v>21.360369417475724</v>
          </cell>
          <cell r="EY14">
            <v>200.21088991556525</v>
          </cell>
          <cell r="EZ14">
            <v>0.91944362668336965</v>
          </cell>
          <cell r="FA14">
            <v>201.13033354224862</v>
          </cell>
          <cell r="FB14">
            <v>29.443271572588159</v>
          </cell>
          <cell r="FC14">
            <v>176.80433905341158</v>
          </cell>
          <cell r="FD14">
            <v>29.260339066837712</v>
          </cell>
          <cell r="FE14">
            <v>75.607460293109753</v>
          </cell>
          <cell r="FF14">
            <v>29.157209731546811</v>
          </cell>
          <cell r="FG14">
            <v>340.27261971749419</v>
          </cell>
          <cell r="FH14">
            <v>0</v>
          </cell>
          <cell r="FI14">
            <v>340.27261971749419</v>
          </cell>
          <cell r="FJ14">
            <v>17.708495113257033</v>
          </cell>
          <cell r="FK14">
            <v>0</v>
          </cell>
          <cell r="FL14">
            <v>17.708495113257033</v>
          </cell>
          <cell r="FM14">
            <v>17.708495113257033</v>
          </cell>
          <cell r="FN14">
            <v>523.69445814648498</v>
          </cell>
          <cell r="FO14">
            <v>4.9373338728556222</v>
          </cell>
          <cell r="FP14">
            <v>0</v>
          </cell>
          <cell r="FQ14">
            <v>528.63179201934111</v>
          </cell>
          <cell r="FR14">
            <v>528.63179201934111</v>
          </cell>
          <cell r="FS14">
            <v>-1.9040097123081736</v>
          </cell>
          <cell r="FT14">
            <v>-8.0092693195114286</v>
          </cell>
          <cell r="FU14">
            <v>0.31478812258064509</v>
          </cell>
          <cell r="FV14">
            <v>0</v>
          </cell>
          <cell r="FW14">
            <v>0</v>
          </cell>
          <cell r="FX14">
            <v>0</v>
          </cell>
          <cell r="FY14">
            <v>67.692164247917304</v>
          </cell>
          <cell r="FZ14">
            <v>3.4096952953961788</v>
          </cell>
          <cell r="GA14">
            <v>61.503368634074526</v>
          </cell>
          <cell r="GB14">
            <v>0.48958659567804563</v>
          </cell>
          <cell r="GC14">
            <v>61.992955229752575</v>
          </cell>
          <cell r="GD14">
            <v>0</v>
          </cell>
          <cell r="GE14">
            <v>7.9114313940420766</v>
          </cell>
          <cell r="GF14">
            <v>0</v>
          </cell>
          <cell r="GG14">
            <v>2.2644440275802244</v>
          </cell>
          <cell r="GH14">
            <v>0</v>
          </cell>
          <cell r="GI14">
            <v>10.175875421622301</v>
          </cell>
          <cell r="GJ14">
            <v>0</v>
          </cell>
          <cell r="GK14">
            <v>10.175875421622301</v>
          </cell>
          <cell r="GL14">
            <v>0</v>
          </cell>
          <cell r="GM14">
            <v>0</v>
          </cell>
          <cell r="GN14">
            <v>0</v>
          </cell>
          <cell r="GO14">
            <v>0</v>
          </cell>
          <cell r="GP14">
            <v>72.168830651374876</v>
          </cell>
          <cell r="GQ14">
            <v>1.9490345142411474</v>
          </cell>
          <cell r="GR14">
            <v>0</v>
          </cell>
          <cell r="GS14">
            <v>74.117865165615996</v>
          </cell>
          <cell r="GT14">
            <v>74.117865165615996</v>
          </cell>
          <cell r="GU14">
            <v>37.166391832070147</v>
          </cell>
          <cell r="GV14">
            <v>-9.2317474654556833</v>
          </cell>
          <cell r="GW14">
            <v>9.8715110284998424</v>
          </cell>
          <cell r="GX14">
            <v>0</v>
          </cell>
          <cell r="GY14">
            <v>17.820675172502344</v>
          </cell>
          <cell r="GZ14">
            <v>0.21393367554024426</v>
          </cell>
          <cell r="HA14">
            <v>181.103429593611</v>
          </cell>
          <cell r="HB14">
            <v>24.770064712871903</v>
          </cell>
          <cell r="HC14">
            <v>261.71425854963979</v>
          </cell>
          <cell r="HD14">
            <v>1.4090302223614153</v>
          </cell>
          <cell r="HE14">
            <v>263.12328877200122</v>
          </cell>
          <cell r="HF14">
            <v>29.443271572588159</v>
          </cell>
          <cell r="HG14">
            <v>184.71577044745317</v>
          </cell>
          <cell r="HH14">
            <v>29.260339066837712</v>
          </cell>
          <cell r="HI14">
            <v>77.871904320689978</v>
          </cell>
          <cell r="HJ14">
            <v>29.157209731546811</v>
          </cell>
          <cell r="HK14">
            <v>350.44849513911549</v>
          </cell>
          <cell r="HL14">
            <v>0</v>
          </cell>
          <cell r="HM14">
            <v>350.44849513911549</v>
          </cell>
          <cell r="HN14">
            <v>17.708495113257033</v>
          </cell>
          <cell r="HO14">
            <v>0</v>
          </cell>
          <cell r="HP14">
            <v>17.708495113257033</v>
          </cell>
          <cell r="HQ14">
            <v>17.708495113257033</v>
          </cell>
          <cell r="HR14">
            <v>595.86328879785981</v>
          </cell>
          <cell r="HS14">
            <v>6.8863683870967733</v>
          </cell>
          <cell r="HT14">
            <v>0</v>
          </cell>
          <cell r="HU14">
            <v>602.74965718495673</v>
          </cell>
          <cell r="HV14">
            <v>602.74965718495673</v>
          </cell>
          <cell r="HW14" t="e">
            <v>#N/A</v>
          </cell>
          <cell r="HX14" t="e">
            <v>#N/A</v>
          </cell>
          <cell r="HY14">
            <v>15.088410044749828</v>
          </cell>
          <cell r="HZ14">
            <v>1.5551574215655597</v>
          </cell>
          <cell r="IA14">
            <v>0</v>
          </cell>
          <cell r="IB14">
            <v>0</v>
          </cell>
          <cell r="IC14">
            <v>0</v>
          </cell>
          <cell r="ID14">
            <v>0.57782593172177699</v>
          </cell>
          <cell r="IE14">
            <v>0</v>
          </cell>
          <cell r="IF14">
            <v>0</v>
          </cell>
          <cell r="IG14">
            <v>0</v>
          </cell>
          <cell r="IH14">
            <v>0</v>
          </cell>
          <cell r="II14">
            <v>0</v>
          </cell>
          <cell r="IJ14">
            <v>0</v>
          </cell>
          <cell r="IK14">
            <v>0</v>
          </cell>
          <cell r="IL14">
            <v>0</v>
          </cell>
          <cell r="IM14">
            <v>0</v>
          </cell>
          <cell r="IN14">
            <v>0</v>
          </cell>
          <cell r="IO14">
            <v>0</v>
          </cell>
          <cell r="IP14">
            <v>2.5032274644903327</v>
          </cell>
          <cell r="IQ14">
            <v>10.2784385880879</v>
          </cell>
          <cell r="IR14">
            <v>9.0137788464355868</v>
          </cell>
          <cell r="IS14">
            <v>0</v>
          </cell>
          <cell r="IT14">
            <v>0</v>
          </cell>
          <cell r="IU14">
            <v>0</v>
          </cell>
          <cell r="IV14">
            <v>2.7831303372612894</v>
          </cell>
          <cell r="IW14">
            <v>37.043581531343811</v>
          </cell>
          <cell r="IX14">
            <v>24.293299631217867</v>
          </cell>
          <cell r="IY14">
            <v>8.3056925996205209</v>
          </cell>
          <cell r="IZ14">
            <v>0.6220629686262229</v>
          </cell>
          <cell r="JA14">
            <v>0</v>
          </cell>
          <cell r="JB14">
            <v>12.947560800169533</v>
          </cell>
          <cell r="JC14">
            <v>11.277771227501304</v>
          </cell>
          <cell r="JD14">
            <v>0</v>
          </cell>
          <cell r="JE14">
            <v>0</v>
          </cell>
          <cell r="JF14">
            <v>0</v>
          </cell>
          <cell r="JG14">
            <v>0</v>
          </cell>
          <cell r="JH14">
            <v>0</v>
          </cell>
          <cell r="JI14">
            <v>0</v>
          </cell>
          <cell r="JJ14">
            <v>0</v>
          </cell>
          <cell r="JK14">
            <v>0</v>
          </cell>
          <cell r="JL14">
            <v>0</v>
          </cell>
          <cell r="JM14">
            <v>0</v>
          </cell>
          <cell r="JN14">
            <v>0</v>
          </cell>
          <cell r="JO14">
            <v>0</v>
          </cell>
          <cell r="JP14">
            <v>0</v>
          </cell>
          <cell r="JQ14">
            <v>0</v>
          </cell>
          <cell r="JR14" t="e">
            <v>#N/A</v>
          </cell>
          <cell r="JS14">
            <v>595.86328879785981</v>
          </cell>
          <cell r="JT14">
            <v>602.74965718495673</v>
          </cell>
          <cell r="JU14">
            <v>74.117865165615996</v>
          </cell>
          <cell r="JV14">
            <v>528.63179201934111</v>
          </cell>
          <cell r="JW14">
            <v>136.2899373927919</v>
          </cell>
          <cell r="JX14">
            <v>11.277771227501304</v>
          </cell>
          <cell r="JY14">
            <v>0</v>
          </cell>
          <cell r="JZ14">
            <v>0</v>
          </cell>
          <cell r="KA14">
            <v>0.16156357657375506</v>
          </cell>
          <cell r="KB14">
            <v>0</v>
          </cell>
          <cell r="KC14">
            <v>0</v>
          </cell>
          <cell r="KD14">
            <v>0.16156357657375506</v>
          </cell>
          <cell r="KE14">
            <v>0</v>
          </cell>
          <cell r="KF14">
            <v>0</v>
          </cell>
          <cell r="KG14">
            <v>0</v>
          </cell>
          <cell r="KH14">
            <v>0</v>
          </cell>
          <cell r="KI14">
            <v>3.9822973692452233</v>
          </cell>
          <cell r="KJ14">
            <v>3.1049581897901652</v>
          </cell>
          <cell r="KK14">
            <v>9.4078960225493251</v>
          </cell>
          <cell r="KL14">
            <v>18.132329157532098</v>
          </cell>
          <cell r="KM14">
            <v>13.325567961165047</v>
          </cell>
          <cell r="KN14">
            <v>46.574372846852476</v>
          </cell>
          <cell r="KO14">
            <v>37.043581531343811</v>
          </cell>
          <cell r="KP14">
            <v>0</v>
          </cell>
          <cell r="KQ14">
            <v>0</v>
          </cell>
          <cell r="KR14">
            <v>37.043581531343811</v>
          </cell>
          <cell r="KS14">
            <v>0</v>
          </cell>
          <cell r="KT14">
            <v>24.293299631217867</v>
          </cell>
          <cell r="KU14">
            <v>0</v>
          </cell>
          <cell r="KV14">
            <v>24.293299631217867</v>
          </cell>
          <cell r="KW14">
            <v>12.947560800169533</v>
          </cell>
          <cell r="KX14">
            <v>0</v>
          </cell>
          <cell r="KY14">
            <v>0</v>
          </cell>
          <cell r="KZ14">
            <v>12.947560800169533</v>
          </cell>
          <cell r="LA14">
            <v>37.043581531343811</v>
          </cell>
          <cell r="LB14">
            <v>0</v>
          </cell>
          <cell r="LC14">
            <v>0</v>
          </cell>
          <cell r="LD14">
            <v>37.043581531343811</v>
          </cell>
          <cell r="LE14">
            <v>0</v>
          </cell>
          <cell r="LF14">
            <v>24.293299631217867</v>
          </cell>
          <cell r="LG14">
            <v>0</v>
          </cell>
          <cell r="LH14">
            <v>24.293299631217867</v>
          </cell>
          <cell r="LI14">
            <v>12.947560800169533</v>
          </cell>
          <cell r="LJ14">
            <v>0</v>
          </cell>
          <cell r="LK14">
            <v>0</v>
          </cell>
          <cell r="LL14">
            <v>12.947560800169533</v>
          </cell>
          <cell r="LM14" t="str">
            <v/>
          </cell>
          <cell r="LN14">
            <v>262.87680310597028</v>
          </cell>
          <cell r="LO14">
            <v>66.005104732720426</v>
          </cell>
          <cell r="LP14">
            <v>328.88190783869072</v>
          </cell>
          <cell r="LQ14" t="e">
            <v>#VALUE!</v>
          </cell>
          <cell r="LR14" t="e">
            <v>#VALUE!</v>
          </cell>
          <cell r="LS14">
            <v>2804.3455589800001</v>
          </cell>
          <cell r="LT14">
            <v>118870</v>
          </cell>
          <cell r="LU14">
            <v>45371</v>
          </cell>
          <cell r="LV14">
            <v>31200</v>
          </cell>
          <cell r="LW14">
            <v>2559.9404632684</v>
          </cell>
          <cell r="LX14">
            <v>2846.8763009754198</v>
          </cell>
          <cell r="LY14">
            <v>17555.6911327323</v>
          </cell>
          <cell r="LZ14">
            <v>278207.77706434199</v>
          </cell>
          <cell r="MA14">
            <v>424815.19981569599</v>
          </cell>
          <cell r="MB14">
            <v>425799.59279386199</v>
          </cell>
          <cell r="MC14">
            <v>9946.2114146706699</v>
          </cell>
          <cell r="MD14">
            <v>71920.799169809601</v>
          </cell>
          <cell r="ME14">
            <v>1129</v>
          </cell>
          <cell r="MF14">
            <v>1138</v>
          </cell>
          <cell r="MG14">
            <v>155.43620000000001</v>
          </cell>
          <cell r="MH14">
            <v>2804345.5589800002</v>
          </cell>
          <cell r="MI14">
            <v>76571</v>
          </cell>
          <cell r="MJ14">
            <v>425799.59279386199</v>
          </cell>
          <cell r="MK14">
            <v>155.43620000000001</v>
          </cell>
          <cell r="ML14">
            <v>36.62412086795262</v>
          </cell>
          <cell r="MM14">
            <v>1.5524154053101042</v>
          </cell>
          <cell r="MN14">
            <v>5.3927970541983878</v>
          </cell>
          <cell r="MO14">
            <v>19.226653094549508</v>
          </cell>
          <cell r="MP14">
            <v>65.337727365800433</v>
          </cell>
          <cell r="MQ14" t="str">
            <v/>
          </cell>
          <cell r="MR14">
            <v>4.0579877767057878E-4</v>
          </cell>
          <cell r="MS14" t="e">
            <v>#N/A</v>
          </cell>
          <cell r="MT14" t="e">
            <v>#N/A</v>
          </cell>
        </row>
        <row r="15">
          <cell r="A15" t="str">
            <v>ANH20</v>
          </cell>
          <cell r="B15" t="str">
            <v>ANH</v>
          </cell>
          <cell r="C15" t="str">
            <v>2019-20</v>
          </cell>
          <cell r="D15" t="str">
            <v>ANH</v>
          </cell>
          <cell r="E15" t="str">
            <v>ANH20</v>
          </cell>
          <cell r="F15">
            <v>0.96281468935252923</v>
          </cell>
          <cell r="G15">
            <v>11.722268842867043</v>
          </cell>
          <cell r="H15">
            <v>-0.12227746554777122</v>
          </cell>
          <cell r="I15">
            <v>2.3146065132034801</v>
          </cell>
          <cell r="J15">
            <v>0</v>
          </cell>
          <cell r="K15">
            <v>20.959512972515206</v>
          </cell>
          <cell r="L15">
            <v>0</v>
          </cell>
          <cell r="M15">
            <v>57.437673108014479</v>
          </cell>
          <cell r="N15">
            <v>0.14249657402417432</v>
          </cell>
          <cell r="O15">
            <v>92.454280545076628</v>
          </cell>
          <cell r="P15">
            <v>0</v>
          </cell>
          <cell r="Q15">
            <v>92.454280545076628</v>
          </cell>
          <cell r="R15">
            <v>17.44235091231042</v>
          </cell>
          <cell r="S15">
            <v>12.99607267688044</v>
          </cell>
          <cell r="T15">
            <v>18.528405881900071</v>
          </cell>
          <cell r="U15">
            <v>18.849985988143818</v>
          </cell>
          <cell r="V15">
            <v>14.717585341442762</v>
          </cell>
          <cell r="W15">
            <v>82.534400800677503</v>
          </cell>
          <cell r="X15">
            <v>3.656770190160906</v>
          </cell>
          <cell r="Y15">
            <v>86.191170990838415</v>
          </cell>
          <cell r="Z15">
            <v>19.797395642466707</v>
          </cell>
          <cell r="AA15">
            <v>0</v>
          </cell>
          <cell r="AB15">
            <v>19.797395642466707</v>
          </cell>
          <cell r="AC15">
            <v>19.797395642466707</v>
          </cell>
          <cell r="AD15">
            <v>158.84805589344833</v>
          </cell>
          <cell r="AE15">
            <v>2.2481722996381559</v>
          </cell>
          <cell r="AF15">
            <v>0</v>
          </cell>
          <cell r="AG15">
            <v>161.09622819308649</v>
          </cell>
          <cell r="AH15">
            <v>161.93098852875514</v>
          </cell>
          <cell r="AI15">
            <v>27.549979521133274</v>
          </cell>
          <cell r="AJ15">
            <v>-0.50258926784202029</v>
          </cell>
          <cell r="AK15">
            <v>5.8712439756717227</v>
          </cell>
          <cell r="AL15">
            <v>0</v>
          </cell>
          <cell r="AM15">
            <v>0</v>
          </cell>
          <cell r="AN15">
            <v>0</v>
          </cell>
          <cell r="AO15">
            <v>77.702996689506506</v>
          </cell>
          <cell r="AP15">
            <v>20.527209176995925</v>
          </cell>
          <cell r="AQ15">
            <v>131.1488400954654</v>
          </cell>
          <cell r="AR15">
            <v>0.8944548464084997</v>
          </cell>
          <cell r="AS15">
            <v>132.04329494187391</v>
          </cell>
          <cell r="AT15">
            <v>0</v>
          </cell>
          <cell r="AU15">
            <v>87.882836400030811</v>
          </cell>
          <cell r="AV15">
            <v>0</v>
          </cell>
          <cell r="AW15">
            <v>36.405949033797832</v>
          </cell>
          <cell r="AX15">
            <v>0</v>
          </cell>
          <cell r="AY15">
            <v>124.28878543382865</v>
          </cell>
          <cell r="AZ15">
            <v>3.0944864115790289</v>
          </cell>
          <cell r="BA15">
            <v>127.38327184540768</v>
          </cell>
          <cell r="BB15">
            <v>0</v>
          </cell>
          <cell r="BC15">
            <v>0</v>
          </cell>
          <cell r="BD15">
            <v>0</v>
          </cell>
          <cell r="BE15">
            <v>0</v>
          </cell>
          <cell r="BF15">
            <v>259.42656678728162</v>
          </cell>
          <cell r="BG15">
            <v>3.4468765878820546</v>
          </cell>
          <cell r="BH15">
            <v>0</v>
          </cell>
          <cell r="BI15">
            <v>262.87344337516367</v>
          </cell>
          <cell r="BJ15">
            <v>264.16842913234279</v>
          </cell>
          <cell r="BK15">
            <v>2.118192316575564E-2</v>
          </cell>
          <cell r="BL15">
            <v>0</v>
          </cell>
          <cell r="BM15">
            <v>0</v>
          </cell>
          <cell r="BN15">
            <v>0</v>
          </cell>
          <cell r="BO15">
            <v>0</v>
          </cell>
          <cell r="BP15">
            <v>0</v>
          </cell>
          <cell r="BQ15">
            <v>21.793310493494502</v>
          </cell>
          <cell r="BR15">
            <v>5.8731696050504281E-2</v>
          </cell>
          <cell r="BS15">
            <v>21.873224112710759</v>
          </cell>
          <cell r="BT15">
            <v>1.059096158287782E-2</v>
          </cell>
          <cell r="BU15">
            <v>21.883815074293636</v>
          </cell>
          <cell r="BV15">
            <v>0</v>
          </cell>
          <cell r="BW15">
            <v>1.9920635922703829</v>
          </cell>
          <cell r="BX15">
            <v>0</v>
          </cell>
          <cell r="BY15">
            <v>0</v>
          </cell>
          <cell r="BZ15">
            <v>0</v>
          </cell>
          <cell r="CA15">
            <v>1.9920635922703829</v>
          </cell>
          <cell r="CB15">
            <v>0</v>
          </cell>
          <cell r="CC15">
            <v>1.9920635922703829</v>
          </cell>
          <cell r="CD15">
            <v>0</v>
          </cell>
          <cell r="CE15">
            <v>0</v>
          </cell>
          <cell r="CF15">
            <v>0</v>
          </cell>
          <cell r="CG15">
            <v>0</v>
          </cell>
          <cell r="CH15">
            <v>23.875878666564017</v>
          </cell>
          <cell r="CI15">
            <v>1.0494680113942569</v>
          </cell>
          <cell r="CJ15">
            <v>0</v>
          </cell>
          <cell r="CK15">
            <v>24.925346677958277</v>
          </cell>
          <cell r="CL15">
            <v>25.213228270074683</v>
          </cell>
          <cell r="CM15">
            <v>-0.5102917853568405</v>
          </cell>
          <cell r="CN15">
            <v>-7.621641080914622</v>
          </cell>
          <cell r="CO15">
            <v>-1.059096158287782E-2</v>
          </cell>
          <cell r="CP15">
            <v>0</v>
          </cell>
          <cell r="CQ15">
            <v>0</v>
          </cell>
          <cell r="CR15">
            <v>0</v>
          </cell>
          <cell r="CS15">
            <v>32.210002617599514</v>
          </cell>
          <cell r="CT15">
            <v>3.0944864115790289</v>
          </cell>
          <cell r="CU15">
            <v>27.1619652013242</v>
          </cell>
          <cell r="CV15">
            <v>0.34950173223496811</v>
          </cell>
          <cell r="CW15">
            <v>27.511466933559173</v>
          </cell>
          <cell r="CX15">
            <v>0</v>
          </cell>
          <cell r="CY15">
            <v>11.142654399876822</v>
          </cell>
          <cell r="CZ15">
            <v>0</v>
          </cell>
          <cell r="DA15">
            <v>5.7374127338517216</v>
          </cell>
          <cell r="DB15">
            <v>0</v>
          </cell>
          <cell r="DC15">
            <v>16.880067133728542</v>
          </cell>
          <cell r="DD15">
            <v>0</v>
          </cell>
          <cell r="DE15">
            <v>16.880067133728542</v>
          </cell>
          <cell r="DF15">
            <v>0</v>
          </cell>
          <cell r="DG15">
            <v>0</v>
          </cell>
          <cell r="DH15">
            <v>0</v>
          </cell>
          <cell r="DI15">
            <v>0</v>
          </cell>
          <cell r="DJ15">
            <v>44.391534067287715</v>
          </cell>
          <cell r="DK15">
            <v>0.75003264300562034</v>
          </cell>
          <cell r="DL15">
            <v>0</v>
          </cell>
          <cell r="DM15">
            <v>45.141566710293333</v>
          </cell>
          <cell r="DN15">
            <v>45.443890522750024</v>
          </cell>
          <cell r="DO15">
            <v>0</v>
          </cell>
          <cell r="DP15">
            <v>-2.2346928939872206</v>
          </cell>
          <cell r="DQ15">
            <v>0</v>
          </cell>
          <cell r="DR15">
            <v>0</v>
          </cell>
          <cell r="DS15">
            <v>0</v>
          </cell>
          <cell r="DT15">
            <v>0</v>
          </cell>
          <cell r="DU15">
            <v>9.8755902686888923</v>
          </cell>
          <cell r="DV15">
            <v>2.5033181923165757E-2</v>
          </cell>
          <cell r="DW15">
            <v>7.6659305566248372</v>
          </cell>
          <cell r="DX15">
            <v>2.5033181923165757E-2</v>
          </cell>
          <cell r="DY15">
            <v>7.6909637385480041</v>
          </cell>
          <cell r="DZ15">
            <v>0</v>
          </cell>
          <cell r="EA15">
            <v>1.8572695357610289</v>
          </cell>
          <cell r="EB15">
            <v>0</v>
          </cell>
          <cell r="EC15">
            <v>0</v>
          </cell>
          <cell r="ED15">
            <v>0</v>
          </cell>
          <cell r="EE15">
            <v>1.8572695357610289</v>
          </cell>
          <cell r="EF15">
            <v>0</v>
          </cell>
          <cell r="EG15">
            <v>1.8572695357610289</v>
          </cell>
          <cell r="EH15">
            <v>0</v>
          </cell>
          <cell r="EI15">
            <v>0</v>
          </cell>
          <cell r="EJ15">
            <v>0</v>
          </cell>
          <cell r="EK15">
            <v>0</v>
          </cell>
          <cell r="EL15">
            <v>9.5482332743090321</v>
          </cell>
          <cell r="EM15">
            <v>0.44963445992763118</v>
          </cell>
          <cell r="EN15">
            <v>0</v>
          </cell>
          <cell r="EO15">
            <v>9.9978677342366638</v>
          </cell>
          <cell r="EP15">
            <v>10.098000461929326</v>
          </cell>
          <cell r="EQ15">
            <v>39.272248364000319</v>
          </cell>
          <cell r="ER15">
            <v>-0.62486673338979148</v>
          </cell>
          <cell r="ES15">
            <v>8.1858504888752019</v>
          </cell>
          <cell r="ET15">
            <v>0</v>
          </cell>
          <cell r="EU15">
            <v>20.959512972515206</v>
          </cell>
          <cell r="EV15">
            <v>0</v>
          </cell>
          <cell r="EW15">
            <v>135.14066979752099</v>
          </cell>
          <cell r="EX15">
            <v>20.669705751020096</v>
          </cell>
          <cell r="EY15">
            <v>223.60312064054204</v>
          </cell>
          <cell r="EZ15">
            <v>0.8944548464084997</v>
          </cell>
          <cell r="FA15">
            <v>224.49757548695055</v>
          </cell>
          <cell r="FB15">
            <v>17.44235091231042</v>
          </cell>
          <cell r="FC15">
            <v>100.87890907691126</v>
          </cell>
          <cell r="FD15">
            <v>18.528405881900071</v>
          </cell>
          <cell r="FE15">
            <v>55.255935021941653</v>
          </cell>
          <cell r="FF15">
            <v>14.717585341442762</v>
          </cell>
          <cell r="FG15">
            <v>206.82318623450612</v>
          </cell>
          <cell r="FH15">
            <v>6.7512566017399358</v>
          </cell>
          <cell r="FI15">
            <v>213.57444283624608</v>
          </cell>
          <cell r="FJ15">
            <v>19.797395642466707</v>
          </cell>
          <cell r="FK15" t="e">
            <v>#VALUE!</v>
          </cell>
          <cell r="FL15">
            <v>19.797395642466707</v>
          </cell>
          <cell r="FM15">
            <v>19.797395642466707</v>
          </cell>
          <cell r="FN15">
            <v>418.27462268072998</v>
          </cell>
          <cell r="FO15">
            <v>5.6950488875202101</v>
          </cell>
          <cell r="FP15">
            <v>0</v>
          </cell>
          <cell r="FQ15">
            <v>423.96967156825019</v>
          </cell>
          <cell r="FR15">
            <v>426.0994176610979</v>
          </cell>
          <cell r="FS15">
            <v>-0.48910986219108488</v>
          </cell>
          <cell r="FT15">
            <v>-9.8563339749018422</v>
          </cell>
          <cell r="FU15">
            <v>-1.059096158287782E-2</v>
          </cell>
          <cell r="FV15">
            <v>0</v>
          </cell>
          <cell r="FW15">
            <v>0</v>
          </cell>
          <cell r="FX15">
            <v>0</v>
          </cell>
          <cell r="FY15">
            <v>63.878903379782905</v>
          </cell>
          <cell r="FZ15">
            <v>3.1782512895526986</v>
          </cell>
          <cell r="GA15">
            <v>56.701119870659802</v>
          </cell>
          <cell r="GB15">
            <v>0.3851258757410117</v>
          </cell>
          <cell r="GC15">
            <v>57.086245746400806</v>
          </cell>
          <cell r="GD15">
            <v>0</v>
          </cell>
          <cell r="GE15">
            <v>14.991987527908233</v>
          </cell>
          <cell r="GF15">
            <v>0</v>
          </cell>
          <cell r="GG15">
            <v>5.7374127338517216</v>
          </cell>
          <cell r="GH15">
            <v>0</v>
          </cell>
          <cell r="GI15">
            <v>20.729400261759952</v>
          </cell>
          <cell r="GJ15">
            <v>0</v>
          </cell>
          <cell r="GK15">
            <v>20.729400261759952</v>
          </cell>
          <cell r="GL15">
            <v>0</v>
          </cell>
          <cell r="GM15" t="e">
            <v>#VALUE!</v>
          </cell>
          <cell r="GN15">
            <v>0</v>
          </cell>
          <cell r="GO15">
            <v>0</v>
          </cell>
          <cell r="GP15">
            <v>77.815646008160769</v>
          </cell>
          <cell r="GQ15">
            <v>2.2491351143275087</v>
          </cell>
          <cell r="GR15">
            <v>0</v>
          </cell>
          <cell r="GS15">
            <v>80.06478112248827</v>
          </cell>
          <cell r="GT15">
            <v>80.755119254754035</v>
          </cell>
          <cell r="GU15">
            <v>38.783138501809226</v>
          </cell>
          <cell r="GV15">
            <v>-10.481200708291633</v>
          </cell>
          <cell r="GW15">
            <v>8.1752595272923259</v>
          </cell>
          <cell r="GX15">
            <v>0</v>
          </cell>
          <cell r="GY15">
            <v>20.959512972515206</v>
          </cell>
          <cell r="GZ15">
            <v>0</v>
          </cell>
          <cell r="HA15">
            <v>199.0195731773039</v>
          </cell>
          <cell r="HB15">
            <v>23.847957040572794</v>
          </cell>
          <cell r="HC15">
            <v>280.30424051120184</v>
          </cell>
          <cell r="HD15">
            <v>1.2795807221495112</v>
          </cell>
          <cell r="HE15">
            <v>281.58382123335133</v>
          </cell>
          <cell r="HF15">
            <v>17.44235091231042</v>
          </cell>
          <cell r="HG15">
            <v>115.87089660481949</v>
          </cell>
          <cell r="HH15">
            <v>18.528405881900071</v>
          </cell>
          <cell r="HI15">
            <v>60.993347755793373</v>
          </cell>
          <cell r="HJ15">
            <v>14.717585341442762</v>
          </cell>
          <cell r="HK15">
            <v>227.55258649626612</v>
          </cell>
          <cell r="HL15">
            <v>6.7512566017399349</v>
          </cell>
          <cell r="HM15">
            <v>234.30384309800604</v>
          </cell>
          <cell r="HN15">
            <v>19.797395642466707</v>
          </cell>
          <cell r="HO15">
            <v>0</v>
          </cell>
          <cell r="HP15">
            <v>19.797395642466707</v>
          </cell>
          <cell r="HQ15">
            <v>19.797395642466707</v>
          </cell>
          <cell r="HR15">
            <v>496.09026868889066</v>
          </cell>
          <cell r="HS15">
            <v>7.9441840018477183</v>
          </cell>
          <cell r="HT15">
            <v>0</v>
          </cell>
          <cell r="HU15">
            <v>504.03445269073836</v>
          </cell>
          <cell r="HV15">
            <v>506.8545369158519</v>
          </cell>
          <cell r="HW15">
            <v>8.8578951420432692E-2</v>
          </cell>
          <cell r="HX15">
            <v>3.1898050658249293</v>
          </cell>
          <cell r="HY15">
            <v>13.812539533451384</v>
          </cell>
          <cell r="HZ15">
            <v>4.6426924320578964</v>
          </cell>
          <cell r="IA15">
            <v>0</v>
          </cell>
          <cell r="IB15">
            <v>0</v>
          </cell>
          <cell r="IC15">
            <v>0</v>
          </cell>
          <cell r="ID15">
            <v>2.8210470398029108</v>
          </cell>
          <cell r="IE15">
            <v>0</v>
          </cell>
          <cell r="IF15">
            <v>0</v>
          </cell>
          <cell r="IG15">
            <v>0.1155377627223035</v>
          </cell>
          <cell r="IH15">
            <v>0.45733697744245139</v>
          </cell>
          <cell r="II15">
            <v>0</v>
          </cell>
          <cell r="IJ15">
            <v>0</v>
          </cell>
          <cell r="IK15">
            <v>0</v>
          </cell>
          <cell r="IL15">
            <v>0</v>
          </cell>
          <cell r="IM15">
            <v>-0.11842620679036109</v>
          </cell>
          <cell r="IN15">
            <v>0.55650689044576185</v>
          </cell>
          <cell r="IO15">
            <v>0</v>
          </cell>
          <cell r="IP15">
            <v>1.8534182770036187</v>
          </cell>
          <cell r="IQ15">
            <v>6.1754934175071226</v>
          </cell>
          <cell r="IR15">
            <v>6.6790455000384954</v>
          </cell>
          <cell r="IS15">
            <v>0.69033813226576346</v>
          </cell>
          <cell r="IT15">
            <v>3.1955819539610446</v>
          </cell>
          <cell r="IU15">
            <v>0</v>
          </cell>
          <cell r="IV15">
            <v>1.2892088690430366</v>
          </cell>
          <cell r="IW15">
            <v>16.318746169836018</v>
          </cell>
          <cell r="IX15">
            <v>18.352210793748558</v>
          </cell>
          <cell r="IY15">
            <v>-9.6281468935252926E-4</v>
          </cell>
          <cell r="IZ15">
            <v>-1.6367849718992997E-2</v>
          </cell>
          <cell r="JA15">
            <v>0</v>
          </cell>
          <cell r="JB15">
            <v>2.6005624759411816</v>
          </cell>
          <cell r="JC15">
            <v>16.35822157209947</v>
          </cell>
          <cell r="JD15">
            <v>0</v>
          </cell>
          <cell r="JE15">
            <v>0</v>
          </cell>
          <cell r="JF15">
            <v>0</v>
          </cell>
          <cell r="JG15">
            <v>0</v>
          </cell>
          <cell r="JH15">
            <v>0</v>
          </cell>
          <cell r="JI15">
            <v>0</v>
          </cell>
          <cell r="JJ15">
            <v>0</v>
          </cell>
          <cell r="JK15">
            <v>0</v>
          </cell>
          <cell r="JL15">
            <v>0</v>
          </cell>
          <cell r="JM15">
            <v>0</v>
          </cell>
          <cell r="JN15">
            <v>0</v>
          </cell>
          <cell r="JO15">
            <v>0</v>
          </cell>
          <cell r="JP15">
            <v>0</v>
          </cell>
          <cell r="JQ15">
            <v>0</v>
          </cell>
          <cell r="JR15" t="e">
            <v>#N/A</v>
          </cell>
          <cell r="JS15">
            <v>496.09026868889066</v>
          </cell>
          <cell r="JT15">
            <v>506.8545369158519</v>
          </cell>
          <cell r="JU15">
            <v>80.755119254754035</v>
          </cell>
          <cell r="JV15">
            <v>426.0994176610979</v>
          </cell>
          <cell r="JW15">
            <v>97.219250442682295</v>
          </cell>
          <cell r="JX15">
            <v>16.35822157209947</v>
          </cell>
          <cell r="JY15">
            <v>0</v>
          </cell>
          <cell r="JZ15">
            <v>0</v>
          </cell>
          <cell r="KA15">
            <v>0.18293479097698057</v>
          </cell>
          <cell r="KB15">
            <v>0</v>
          </cell>
          <cell r="KC15">
            <v>0</v>
          </cell>
          <cell r="KD15">
            <v>0.18293479097698057</v>
          </cell>
          <cell r="KE15">
            <v>0</v>
          </cell>
          <cell r="KF15">
            <v>0</v>
          </cell>
          <cell r="KG15">
            <v>0</v>
          </cell>
          <cell r="KH15">
            <v>0</v>
          </cell>
          <cell r="KI15">
            <v>3.7896386172915548</v>
          </cell>
          <cell r="KJ15">
            <v>3.0020562014011865</v>
          </cell>
          <cell r="KK15">
            <v>9.224727538686583</v>
          </cell>
          <cell r="KL15">
            <v>18.517814920317196</v>
          </cell>
          <cell r="KM15">
            <v>12.655236276849644</v>
          </cell>
          <cell r="KN15">
            <v>41.149737008237743</v>
          </cell>
          <cell r="KO15">
            <v>16.318746169836018</v>
          </cell>
          <cell r="KP15">
            <v>0</v>
          </cell>
          <cell r="KQ15">
            <v>0</v>
          </cell>
          <cell r="KR15">
            <v>16.318746169836018</v>
          </cell>
          <cell r="KS15">
            <v>0</v>
          </cell>
          <cell r="KT15">
            <v>18.352210793748558</v>
          </cell>
          <cell r="KU15">
            <v>0</v>
          </cell>
          <cell r="KV15">
            <v>18.352210793748558</v>
          </cell>
          <cell r="KW15">
            <v>2.6005624759411816</v>
          </cell>
          <cell r="KX15">
            <v>0</v>
          </cell>
          <cell r="KY15">
            <v>0</v>
          </cell>
          <cell r="KZ15">
            <v>2.6005624759411816</v>
          </cell>
          <cell r="LA15">
            <v>16.436876149995435</v>
          </cell>
          <cell r="LB15">
            <v>0</v>
          </cell>
          <cell r="LC15">
            <v>0</v>
          </cell>
          <cell r="LD15">
            <v>16.436876149995435</v>
          </cell>
          <cell r="LE15">
            <v>0</v>
          </cell>
          <cell r="LF15">
            <v>16.13158499029651</v>
          </cell>
          <cell r="LG15">
            <v>0</v>
          </cell>
          <cell r="LH15">
            <v>16.13158499029651</v>
          </cell>
          <cell r="LI15">
            <v>6.6889553526041237</v>
          </cell>
          <cell r="LJ15">
            <v>0</v>
          </cell>
          <cell r="LK15">
            <v>0</v>
          </cell>
          <cell r="LL15">
            <v>6.6889553526041237</v>
          </cell>
          <cell r="LM15">
            <v>158.77294182671997</v>
          </cell>
          <cell r="LN15">
            <v>214.63605230879682</v>
          </cell>
          <cell r="LO15">
            <v>68.514856109015327</v>
          </cell>
          <cell r="LP15">
            <v>283.15090841781216</v>
          </cell>
          <cell r="LQ15">
            <v>373.40899413551676</v>
          </cell>
          <cell r="LR15">
            <v>441.9238502445321</v>
          </cell>
          <cell r="LS15">
            <v>2811.4470000000001</v>
          </cell>
          <cell r="LT15">
            <v>120923</v>
          </cell>
          <cell r="LU15">
            <v>45657</v>
          </cell>
          <cell r="LV15">
            <v>31200</v>
          </cell>
          <cell r="LW15">
            <v>2481.1766189564801</v>
          </cell>
          <cell r="LX15">
            <v>2845.1459891832901</v>
          </cell>
          <cell r="LY15">
            <v>17419.500348699301</v>
          </cell>
          <cell r="LZ15">
            <v>284350.33102856099</v>
          </cell>
          <cell r="MA15">
            <v>434525.86261417298</v>
          </cell>
          <cell r="MB15">
            <v>435549.24848461401</v>
          </cell>
          <cell r="MC15">
            <v>10645.7208689201</v>
          </cell>
          <cell r="MD15">
            <v>78120.246655796494</v>
          </cell>
          <cell r="ME15">
            <v>1123</v>
          </cell>
          <cell r="MF15">
            <v>1132</v>
          </cell>
          <cell r="MG15">
            <v>149.108</v>
          </cell>
          <cell r="MH15">
            <v>2811447</v>
          </cell>
          <cell r="MI15">
            <v>76857</v>
          </cell>
          <cell r="MJ15">
            <v>435549.24848461401</v>
          </cell>
          <cell r="MK15">
            <v>149.108</v>
          </cell>
          <cell r="ML15">
            <v>36.580233420508215</v>
          </cell>
          <cell r="MM15">
            <v>1.5733505080864463</v>
          </cell>
          <cell r="MN15">
            <v>5.2223308927698859</v>
          </cell>
          <cell r="MO15">
            <v>20.380236639956525</v>
          </cell>
          <cell r="MP15">
            <v>65.285460144378092</v>
          </cell>
          <cell r="MQ15">
            <v>824.97506246316675</v>
          </cell>
          <cell r="MR15">
            <v>4.02639637169045E-4</v>
          </cell>
          <cell r="MS15" t="str">
            <v>N/A</v>
          </cell>
          <cell r="MT15" t="str">
            <v>PR14 (£m)</v>
          </cell>
        </row>
        <row r="16">
          <cell r="A16" t="str">
            <v>ANH21</v>
          </cell>
          <cell r="B16" t="str">
            <v>ANH</v>
          </cell>
          <cell r="C16" t="str">
            <v>2020-21</v>
          </cell>
          <cell r="D16" t="str">
            <v>ANH</v>
          </cell>
          <cell r="E16" t="str">
            <v>ANH21</v>
          </cell>
          <cell r="F16">
            <v>1</v>
          </cell>
          <cell r="G16">
            <v>10.454025052</v>
          </cell>
          <cell r="H16">
            <v>-0.23740940399999999</v>
          </cell>
          <cell r="I16">
            <v>1.739188959</v>
          </cell>
          <cell r="J16">
            <v>0</v>
          </cell>
          <cell r="K16">
            <v>19.160179150000001</v>
          </cell>
          <cell r="L16">
            <v>0</v>
          </cell>
          <cell r="M16">
            <v>59.427983093000002</v>
          </cell>
          <cell r="N16">
            <v>0.16471733999999999</v>
          </cell>
          <cell r="O16">
            <v>90.70868419</v>
          </cell>
          <cell r="P16">
            <v>0</v>
          </cell>
          <cell r="Q16">
            <v>90.70868419</v>
          </cell>
          <cell r="R16">
            <v>20.8671754487039</v>
          </cell>
          <cell r="S16">
            <v>20.612241286637001</v>
          </cell>
          <cell r="T16">
            <v>23.746853582367599</v>
          </cell>
          <cell r="U16">
            <v>0.77287391938925898</v>
          </cell>
          <cell r="V16">
            <v>29.455407239353999</v>
          </cell>
          <cell r="W16">
            <v>95.454551476451797</v>
          </cell>
          <cell r="X16">
            <v>0.45</v>
          </cell>
          <cell r="Y16">
            <v>95.9045514764518</v>
          </cell>
          <cell r="Z16">
            <v>27.1233909853282</v>
          </cell>
          <cell r="AA16">
            <v>0</v>
          </cell>
          <cell r="AB16">
            <v>27.1233909853282</v>
          </cell>
          <cell r="AC16">
            <v>27.1233909853282</v>
          </cell>
          <cell r="AD16">
            <v>159.489844681124</v>
          </cell>
          <cell r="AE16">
            <v>1.9321720470395201</v>
          </cell>
          <cell r="AF16">
            <v>0</v>
          </cell>
          <cell r="AG16">
            <v>161.42201672816299</v>
          </cell>
          <cell r="AH16">
            <v>161.42201672816299</v>
          </cell>
          <cell r="AI16">
            <v>27.371603234999998</v>
          </cell>
          <cell r="AJ16">
            <v>-0.974120808</v>
          </cell>
          <cell r="AK16">
            <v>7.4634771820000001</v>
          </cell>
          <cell r="AL16">
            <v>0</v>
          </cell>
          <cell r="AM16">
            <v>0</v>
          </cell>
          <cell r="AN16">
            <v>0.20534298500000001</v>
          </cell>
          <cell r="AO16">
            <v>71.812461350999996</v>
          </cell>
          <cell r="AP16">
            <v>20.074175692000001</v>
          </cell>
          <cell r="AQ16">
            <v>125.952939637</v>
          </cell>
          <cell r="AR16">
            <v>0.91200000000000003</v>
          </cell>
          <cell r="AS16">
            <v>126.86493963700001</v>
          </cell>
          <cell r="AT16">
            <v>0</v>
          </cell>
          <cell r="AU16">
            <v>104.924101332562</v>
          </cell>
          <cell r="AV16">
            <v>0</v>
          </cell>
          <cell r="AW16">
            <v>56.407792957306597</v>
          </cell>
          <cell r="AX16">
            <v>0</v>
          </cell>
          <cell r="AY16">
            <v>161.33189428986901</v>
          </cell>
          <cell r="AZ16">
            <v>0</v>
          </cell>
          <cell r="BA16">
            <v>161.33189428986901</v>
          </cell>
          <cell r="BB16">
            <v>0</v>
          </cell>
          <cell r="BC16">
            <v>0</v>
          </cell>
          <cell r="BD16">
            <v>0</v>
          </cell>
          <cell r="BE16">
            <v>0</v>
          </cell>
          <cell r="BF16">
            <v>288.19683392686898</v>
          </cell>
          <cell r="BG16">
            <v>2.9618924792941099</v>
          </cell>
          <cell r="BH16">
            <v>0</v>
          </cell>
          <cell r="BI16">
            <v>291.158726406163</v>
          </cell>
          <cell r="BJ16">
            <v>291.158726406163</v>
          </cell>
          <cell r="BK16">
            <v>0</v>
          </cell>
          <cell r="BL16">
            <v>0</v>
          </cell>
          <cell r="BM16">
            <v>0</v>
          </cell>
          <cell r="BN16">
            <v>0</v>
          </cell>
          <cell r="BO16">
            <v>0</v>
          </cell>
          <cell r="BP16">
            <v>0</v>
          </cell>
          <cell r="BQ16">
            <v>25.516728389000001</v>
          </cell>
          <cell r="BR16">
            <v>7.1792762999999996E-2</v>
          </cell>
          <cell r="BS16">
            <v>25.588521151999998</v>
          </cell>
          <cell r="BT16">
            <v>1.4E-2</v>
          </cell>
          <cell r="BU16">
            <v>25.602521152000001</v>
          </cell>
          <cell r="BV16">
            <v>0</v>
          </cell>
          <cell r="BW16">
            <v>2.7679603739270999</v>
          </cell>
          <cell r="BX16">
            <v>0</v>
          </cell>
          <cell r="BY16">
            <v>0</v>
          </cell>
          <cell r="BZ16">
            <v>0</v>
          </cell>
          <cell r="CA16">
            <v>2.7679603739270999</v>
          </cell>
          <cell r="CB16">
            <v>0</v>
          </cell>
          <cell r="CC16">
            <v>2.7679603739270999</v>
          </cell>
          <cell r="CD16">
            <v>0</v>
          </cell>
          <cell r="CE16">
            <v>0</v>
          </cell>
          <cell r="CF16">
            <v>0</v>
          </cell>
          <cell r="CG16">
            <v>0</v>
          </cell>
          <cell r="CH16">
            <v>28.370481525927101</v>
          </cell>
          <cell r="CI16">
            <v>0.901578415351171</v>
          </cell>
          <cell r="CJ16">
            <v>0</v>
          </cell>
          <cell r="CK16">
            <v>29.2720599412783</v>
          </cell>
          <cell r="CL16">
            <v>29.2720599412783</v>
          </cell>
          <cell r="CM16">
            <v>-1.822831485</v>
          </cell>
          <cell r="CN16">
            <v>-5.8859409390000001</v>
          </cell>
          <cell r="CO16">
            <v>0.31209447800000001</v>
          </cell>
          <cell r="CP16">
            <v>0</v>
          </cell>
          <cell r="CQ16">
            <v>0</v>
          </cell>
          <cell r="CR16">
            <v>0</v>
          </cell>
          <cell r="CS16">
            <v>48.068090372</v>
          </cell>
          <cell r="CT16">
            <v>3.1511306600000002</v>
          </cell>
          <cell r="CU16">
            <v>43.822543086000003</v>
          </cell>
          <cell r="CV16">
            <v>0.43099999999999999</v>
          </cell>
          <cell r="CW16">
            <v>44.253543086000001</v>
          </cell>
          <cell r="CX16">
            <v>0</v>
          </cell>
          <cell r="CY16">
            <v>9.3445809098670995</v>
          </cell>
          <cell r="CZ16">
            <v>0</v>
          </cell>
          <cell r="DA16">
            <v>5.5287644291596196</v>
          </cell>
          <cell r="DB16">
            <v>0</v>
          </cell>
          <cell r="DC16">
            <v>14.873345339026701</v>
          </cell>
          <cell r="DD16">
            <v>0</v>
          </cell>
          <cell r="DE16">
            <v>14.873345339026701</v>
          </cell>
          <cell r="DF16">
            <v>0</v>
          </cell>
          <cell r="DG16">
            <v>0</v>
          </cell>
          <cell r="DH16">
            <v>0</v>
          </cell>
          <cell r="DI16">
            <v>0</v>
          </cell>
          <cell r="DJ16">
            <v>59.126888425026699</v>
          </cell>
          <cell r="DK16">
            <v>0.64398458239369305</v>
          </cell>
          <cell r="DL16">
            <v>0</v>
          </cell>
          <cell r="DM16">
            <v>59.770873007420398</v>
          </cell>
          <cell r="DN16">
            <v>59.770873007420398</v>
          </cell>
          <cell r="DO16">
            <v>0</v>
          </cell>
          <cell r="DP16">
            <v>-2.0528498850000001</v>
          </cell>
          <cell r="DQ16">
            <v>0</v>
          </cell>
          <cell r="DR16">
            <v>0</v>
          </cell>
          <cell r="DS16">
            <v>0</v>
          </cell>
          <cell r="DT16">
            <v>0</v>
          </cell>
          <cell r="DU16">
            <v>11.68231931</v>
          </cell>
          <cell r="DV16">
            <v>3.2228326000000002E-2</v>
          </cell>
          <cell r="DW16">
            <v>9.6616977510000002</v>
          </cell>
          <cell r="DX16">
            <v>3.9E-2</v>
          </cell>
          <cell r="DY16">
            <v>9.7006977509999999</v>
          </cell>
          <cell r="DZ16">
            <v>0</v>
          </cell>
          <cell r="EA16">
            <v>2.9699894712999</v>
          </cell>
          <cell r="EB16">
            <v>0</v>
          </cell>
          <cell r="EC16">
            <v>0</v>
          </cell>
          <cell r="ED16">
            <v>0</v>
          </cell>
          <cell r="EE16">
            <v>2.9699894712999</v>
          </cell>
          <cell r="EF16">
            <v>0</v>
          </cell>
          <cell r="EG16">
            <v>2.9699894712999</v>
          </cell>
          <cell r="EH16">
            <v>0</v>
          </cell>
          <cell r="EI16">
            <v>0</v>
          </cell>
          <cell r="EJ16">
            <v>0</v>
          </cell>
          <cell r="EK16">
            <v>0</v>
          </cell>
          <cell r="EL16">
            <v>12.6706872222999</v>
          </cell>
          <cell r="EM16">
            <v>0.38639074943621599</v>
          </cell>
          <cell r="EN16">
            <v>0</v>
          </cell>
          <cell r="EO16">
            <v>13.057077971736099</v>
          </cell>
          <cell r="EP16">
            <v>13.057077971736099</v>
          </cell>
          <cell r="EQ16">
            <v>37.825628287000001</v>
          </cell>
          <cell r="ER16">
            <v>-1.211530212</v>
          </cell>
          <cell r="ES16">
            <v>9.2026661409999999</v>
          </cell>
          <cell r="ET16">
            <v>0</v>
          </cell>
          <cell r="EU16">
            <v>19.160179150000001</v>
          </cell>
          <cell r="EV16">
            <v>0.20534298500000001</v>
          </cell>
          <cell r="EW16">
            <v>131.24044444399999</v>
          </cell>
          <cell r="EX16">
            <v>20.238893032</v>
          </cell>
          <cell r="EY16">
            <v>216.661623827</v>
          </cell>
          <cell r="EZ16">
            <v>0.91200000000000003</v>
          </cell>
          <cell r="FA16">
            <v>217.57362382700001</v>
          </cell>
          <cell r="FB16">
            <v>20.8671754487039</v>
          </cell>
          <cell r="FC16">
            <v>125.536342619199</v>
          </cell>
          <cell r="FD16">
            <v>23.746853582367599</v>
          </cell>
          <cell r="FE16">
            <v>57.180666876695859</v>
          </cell>
          <cell r="FF16">
            <v>29.455407239353999</v>
          </cell>
          <cell r="FG16">
            <v>256.78644576632081</v>
          </cell>
          <cell r="FH16">
            <v>0.45</v>
          </cell>
          <cell r="FI16">
            <v>257.2364457663208</v>
          </cell>
          <cell r="FJ16">
            <v>27.1233909853282</v>
          </cell>
          <cell r="FK16">
            <v>0</v>
          </cell>
          <cell r="FL16">
            <v>27.1233909853282</v>
          </cell>
          <cell r="FM16">
            <v>27.1233909853282</v>
          </cell>
          <cell r="FN16">
            <v>447.68667860799297</v>
          </cell>
          <cell r="FO16">
            <v>4.8940645263336302</v>
          </cell>
          <cell r="FP16">
            <v>0</v>
          </cell>
          <cell r="FQ16">
            <v>452.58074313432599</v>
          </cell>
          <cell r="FR16">
            <v>452.58074313432599</v>
          </cell>
          <cell r="FS16">
            <v>-1.822831485</v>
          </cell>
          <cell r="FT16">
            <v>-7.9387908239999998</v>
          </cell>
          <cell r="FU16">
            <v>0.31209447800000001</v>
          </cell>
          <cell r="FV16">
            <v>0</v>
          </cell>
          <cell r="FW16">
            <v>0</v>
          </cell>
          <cell r="FX16">
            <v>0</v>
          </cell>
          <cell r="FY16">
            <v>85.267138071000005</v>
          </cell>
          <cell r="FZ16">
            <v>3.2551517489999999</v>
          </cell>
          <cell r="GA16">
            <v>79.072761989</v>
          </cell>
          <cell r="GB16">
            <v>0.48399999999999999</v>
          </cell>
          <cell r="GC16">
            <v>79.556761988999995</v>
          </cell>
          <cell r="GD16">
            <v>0</v>
          </cell>
          <cell r="GE16">
            <v>15.082530755094099</v>
          </cell>
          <cell r="GF16">
            <v>0</v>
          </cell>
          <cell r="GG16">
            <v>5.5287644291596196</v>
          </cell>
          <cell r="GH16">
            <v>0</v>
          </cell>
          <cell r="GI16">
            <v>20.611295184253702</v>
          </cell>
          <cell r="GJ16">
            <v>0</v>
          </cell>
          <cell r="GK16">
            <v>20.611295184253702</v>
          </cell>
          <cell r="GL16">
            <v>0</v>
          </cell>
          <cell r="GM16">
            <v>0</v>
          </cell>
          <cell r="GN16">
            <v>0</v>
          </cell>
          <cell r="GO16">
            <v>0</v>
          </cell>
          <cell r="GP16">
            <v>100.1680571732537</v>
          </cell>
          <cell r="GQ16">
            <v>1.9319537471810799</v>
          </cell>
          <cell r="GR16">
            <v>0</v>
          </cell>
          <cell r="GS16">
            <v>102.10001092043481</v>
          </cell>
          <cell r="GT16">
            <v>102.10001092043481</v>
          </cell>
          <cell r="GU16">
            <v>36.002796801999999</v>
          </cell>
          <cell r="GV16">
            <v>-9.1503210359999994</v>
          </cell>
          <cell r="GW16">
            <v>9.5147606190000005</v>
          </cell>
          <cell r="GX16">
            <v>0</v>
          </cell>
          <cell r="GY16">
            <v>19.160179150000001</v>
          </cell>
          <cell r="GZ16">
            <v>0.20534298500000001</v>
          </cell>
          <cell r="HA16">
            <v>216.507582515</v>
          </cell>
          <cell r="HB16">
            <v>23.494044780999999</v>
          </cell>
          <cell r="HC16">
            <v>295.73438581599999</v>
          </cell>
          <cell r="HD16">
            <v>1.3959999999999999</v>
          </cell>
          <cell r="HE16">
            <v>297.130385816</v>
          </cell>
          <cell r="HF16">
            <v>20.8671754487039</v>
          </cell>
          <cell r="HG16">
            <v>140.618873374293</v>
          </cell>
          <cell r="HH16">
            <v>23.746853582367599</v>
          </cell>
          <cell r="HI16">
            <v>62.709431305855503</v>
          </cell>
          <cell r="HJ16">
            <v>29.455407239353999</v>
          </cell>
          <cell r="HK16">
            <v>277.39774095057402</v>
          </cell>
          <cell r="HL16">
            <v>0.45</v>
          </cell>
          <cell r="HM16">
            <v>277.84774095057401</v>
          </cell>
          <cell r="HN16">
            <v>27.1233909853282</v>
          </cell>
          <cell r="HO16">
            <v>0</v>
          </cell>
          <cell r="HP16">
            <v>27.1233909853282</v>
          </cell>
          <cell r="HQ16">
            <v>27.1233909853282</v>
          </cell>
          <cell r="HR16">
            <v>547.85473578124595</v>
          </cell>
          <cell r="HS16">
            <v>6.8260182735147099</v>
          </cell>
          <cell r="HT16">
            <v>0</v>
          </cell>
          <cell r="HU16">
            <v>554.680754054761</v>
          </cell>
          <cell r="HV16">
            <v>554.680754054761</v>
          </cell>
          <cell r="HW16">
            <v>0</v>
          </cell>
          <cell r="HX16">
            <v>0</v>
          </cell>
          <cell r="HY16">
            <v>1.0179882647417999</v>
          </cell>
          <cell r="HZ16">
            <v>4.5451385655760701</v>
          </cell>
          <cell r="IA16">
            <v>0.43639717843195203</v>
          </cell>
          <cell r="IB16">
            <v>0</v>
          </cell>
          <cell r="IC16">
            <v>0</v>
          </cell>
          <cell r="ID16">
            <v>6.6776734334706997</v>
          </cell>
          <cell r="IE16">
            <v>10.2585073647654</v>
          </cell>
          <cell r="IF16">
            <v>0</v>
          </cell>
          <cell r="IG16">
            <v>1.38214714598574</v>
          </cell>
          <cell r="IH16">
            <v>13.695829393158499</v>
          </cell>
          <cell r="II16">
            <v>1.6010521667414099</v>
          </cell>
          <cell r="IJ16">
            <v>0.18121572002568001</v>
          </cell>
          <cell r="IK16">
            <v>0.82514744401247997</v>
          </cell>
          <cell r="IL16">
            <v>0.16039612734384001</v>
          </cell>
          <cell r="IM16">
            <v>0</v>
          </cell>
          <cell r="IN16">
            <v>0.10796248543992</v>
          </cell>
          <cell r="IO16">
            <v>0</v>
          </cell>
          <cell r="IP16">
            <v>2.7176107686765398</v>
          </cell>
          <cell r="IQ16">
            <v>5.0038974224398096</v>
          </cell>
          <cell r="IR16">
            <v>1.5877605704273401</v>
          </cell>
          <cell r="IS16">
            <v>5.7498576726786901</v>
          </cell>
          <cell r="IT16">
            <v>0</v>
          </cell>
          <cell r="IU16">
            <v>0</v>
          </cell>
          <cell r="IV16">
            <v>2.37869179734522</v>
          </cell>
          <cell r="IW16">
            <v>37.500684228408403</v>
          </cell>
          <cell r="IX16">
            <v>10.137358795959599</v>
          </cell>
          <cell r="IY16">
            <v>0</v>
          </cell>
          <cell r="IZ16">
            <v>0</v>
          </cell>
          <cell r="JA16">
            <v>0</v>
          </cell>
          <cell r="JB16">
            <v>9.0663681220624497</v>
          </cell>
          <cell r="JC16">
            <v>0</v>
          </cell>
          <cell r="JD16">
            <v>0.38914981841709001</v>
          </cell>
          <cell r="JE16">
            <v>0</v>
          </cell>
          <cell r="JF16">
            <v>0.25420397466270001</v>
          </cell>
          <cell r="JG16">
            <v>0.2365650528828</v>
          </cell>
          <cell r="JH16">
            <v>0</v>
          </cell>
          <cell r="JI16">
            <v>0</v>
          </cell>
          <cell r="JJ16">
            <v>0</v>
          </cell>
          <cell r="JK16">
            <v>0</v>
          </cell>
          <cell r="JL16">
            <v>0</v>
          </cell>
          <cell r="JM16">
            <v>0</v>
          </cell>
          <cell r="JN16">
            <v>0</v>
          </cell>
          <cell r="JO16">
            <v>0</v>
          </cell>
          <cell r="JP16">
            <v>0</v>
          </cell>
          <cell r="JQ16">
            <v>0</v>
          </cell>
          <cell r="JR16" t="e">
            <v>#N/A</v>
          </cell>
          <cell r="JS16">
            <v>547.85473578124595</v>
          </cell>
          <cell r="JT16">
            <v>554.680754054761</v>
          </cell>
          <cell r="JU16">
            <v>102.10001092043481</v>
          </cell>
          <cell r="JV16">
            <v>452.58074313432599</v>
          </cell>
          <cell r="JW16">
            <v>115.911603513654</v>
          </cell>
          <cell r="JX16">
            <v>0</v>
          </cell>
          <cell r="JY16">
            <v>0</v>
          </cell>
          <cell r="JZ16">
            <v>0</v>
          </cell>
          <cell r="KA16">
            <v>0.161</v>
          </cell>
          <cell r="KB16">
            <v>0</v>
          </cell>
          <cell r="KC16">
            <v>0</v>
          </cell>
          <cell r="KD16">
            <v>0.161</v>
          </cell>
          <cell r="KE16">
            <v>0</v>
          </cell>
          <cell r="KF16">
            <v>0</v>
          </cell>
          <cell r="KG16">
            <v>0</v>
          </cell>
          <cell r="KH16">
            <v>0</v>
          </cell>
          <cell r="KI16">
            <v>4.6319999999999997</v>
          </cell>
          <cell r="KJ16">
            <v>3.62</v>
          </cell>
          <cell r="KK16">
            <v>11.096</v>
          </cell>
          <cell r="KL16">
            <v>20.873999999999999</v>
          </cell>
          <cell r="KM16">
            <v>15.187000000000001</v>
          </cell>
          <cell r="KN16">
            <v>47.561999999999998</v>
          </cell>
          <cell r="KO16">
            <v>37.500684228408403</v>
          </cell>
          <cell r="KP16">
            <v>0</v>
          </cell>
          <cell r="KQ16">
            <v>0</v>
          </cell>
          <cell r="KR16">
            <v>37.500684228408403</v>
          </cell>
          <cell r="KS16">
            <v>0</v>
          </cell>
          <cell r="KT16">
            <v>10.137358795959599</v>
          </cell>
          <cell r="KU16">
            <v>0</v>
          </cell>
          <cell r="KV16">
            <v>10.137358795959599</v>
          </cell>
          <cell r="KW16">
            <v>9.0663681220624497</v>
          </cell>
          <cell r="KX16">
            <v>0</v>
          </cell>
          <cell r="KY16">
            <v>0</v>
          </cell>
          <cell r="KZ16">
            <v>9.0663681220624497</v>
          </cell>
          <cell r="LA16">
            <v>37.500684228408403</v>
          </cell>
          <cell r="LB16">
            <v>0</v>
          </cell>
          <cell r="LC16">
            <v>0</v>
          </cell>
          <cell r="LD16">
            <v>37.500684228408403</v>
          </cell>
          <cell r="LE16">
            <v>0</v>
          </cell>
          <cell r="LF16">
            <v>10.137358795959599</v>
          </cell>
          <cell r="LG16">
            <v>0</v>
          </cell>
          <cell r="LH16">
            <v>10.137358795959599</v>
          </cell>
          <cell r="LI16">
            <v>9.0663681220624497</v>
          </cell>
          <cell r="LJ16">
            <v>0</v>
          </cell>
          <cell r="LK16">
            <v>0</v>
          </cell>
          <cell r="LL16">
            <v>9.0663681220624497</v>
          </cell>
          <cell r="LM16">
            <v>178.42943593581177</v>
          </cell>
          <cell r="LN16">
            <v>220.94022407352162</v>
          </cell>
          <cell r="LO16">
            <v>90.900140995094105</v>
          </cell>
          <cell r="LP16">
            <v>311.84036506861571</v>
          </cell>
          <cell r="LQ16">
            <v>399.36966000933342</v>
          </cell>
          <cell r="LR16">
            <v>490.26980100442751</v>
          </cell>
          <cell r="LS16">
            <v>2843.4120842330399</v>
          </cell>
          <cell r="LT16">
            <v>118870</v>
          </cell>
          <cell r="LU16">
            <v>45447</v>
          </cell>
          <cell r="LV16">
            <v>31200</v>
          </cell>
          <cell r="LW16">
            <v>2519.12199419844</v>
          </cell>
          <cell r="LX16">
            <v>2871.2998844777399</v>
          </cell>
          <cell r="LY16">
            <v>17609.4135914117</v>
          </cell>
          <cell r="LZ16">
            <v>281104.25674417702</v>
          </cell>
          <cell r="MA16">
            <v>429503.31467860198</v>
          </cell>
          <cell r="MB16">
            <v>430498.13470026501</v>
          </cell>
          <cell r="MC16">
            <v>10081.220342292299</v>
          </cell>
          <cell r="MD16">
            <v>72773.202452475001</v>
          </cell>
          <cell r="ME16">
            <v>1129</v>
          </cell>
          <cell r="MF16">
            <v>1138</v>
          </cell>
          <cell r="MG16">
            <v>156.44129000000001</v>
          </cell>
          <cell r="MH16">
            <v>2843412.08423304</v>
          </cell>
          <cell r="MI16">
            <v>76647</v>
          </cell>
          <cell r="MJ16">
            <v>430498.13470026501</v>
          </cell>
          <cell r="MK16">
            <v>156.44129000000001</v>
          </cell>
          <cell r="ML16">
            <v>37.097500022610667</v>
          </cell>
          <cell r="MM16">
            <v>1.5508760943024515</v>
          </cell>
          <cell r="MN16">
            <v>5.3426097853133667</v>
          </cell>
          <cell r="MO16">
            <v>19.24617463266242</v>
          </cell>
          <cell r="MP16">
            <v>65.297438963329384</v>
          </cell>
          <cell r="MQ16" t="str">
            <v/>
          </cell>
          <cell r="MR16">
            <v>4.0022338172870052E-4</v>
          </cell>
          <cell r="MS16" t="str">
            <v>Business plans (£m)</v>
          </cell>
          <cell r="MT16" t="str">
            <v>PR19 (£m)</v>
          </cell>
        </row>
        <row r="17">
          <cell r="A17" t="str">
            <v>ANH22</v>
          </cell>
          <cell r="B17" t="str">
            <v>ANH</v>
          </cell>
          <cell r="C17" t="str">
            <v>2021-22</v>
          </cell>
          <cell r="D17" t="str">
            <v>ANH</v>
          </cell>
          <cell r="E17" t="str">
            <v>ANH22</v>
          </cell>
          <cell r="F17">
            <v>1</v>
          </cell>
          <cell r="G17">
            <v>10.540874814</v>
          </cell>
          <cell r="H17">
            <v>-0.23958349600000001</v>
          </cell>
          <cell r="I17">
            <v>1.760396692</v>
          </cell>
          <cell r="J17">
            <v>0</v>
          </cell>
          <cell r="K17">
            <v>18.408425121000001</v>
          </cell>
          <cell r="L17">
            <v>0</v>
          </cell>
          <cell r="M17">
            <v>59.377606892999999</v>
          </cell>
          <cell r="N17">
            <v>0.165975916</v>
          </cell>
          <cell r="O17">
            <v>90.013695940000005</v>
          </cell>
          <cell r="P17">
            <v>0</v>
          </cell>
          <cell r="Q17">
            <v>90.013695940000005</v>
          </cell>
          <cell r="R17">
            <v>34.159573174067901</v>
          </cell>
          <cell r="S17">
            <v>29.2797035930435</v>
          </cell>
          <cell r="T17">
            <v>38.826117805710801</v>
          </cell>
          <cell r="U17">
            <v>2.2271652697543001</v>
          </cell>
          <cell r="V17">
            <v>33.018158026601199</v>
          </cell>
          <cell r="W17">
            <v>137.51071786917799</v>
          </cell>
          <cell r="X17">
            <v>0.497</v>
          </cell>
          <cell r="Y17">
            <v>138.00771786917801</v>
          </cell>
          <cell r="Z17">
            <v>28.887725093717599</v>
          </cell>
          <cell r="AA17">
            <v>0</v>
          </cell>
          <cell r="AB17">
            <v>28.887725093717599</v>
          </cell>
          <cell r="AC17">
            <v>28.887725093717599</v>
          </cell>
          <cell r="AD17">
            <v>199.13368871546001</v>
          </cell>
          <cell r="AE17">
            <v>1.9510000000000001</v>
          </cell>
          <cell r="AF17">
            <v>0</v>
          </cell>
          <cell r="AG17">
            <v>201.08468871546</v>
          </cell>
          <cell r="AH17">
            <v>201.08468871546</v>
          </cell>
          <cell r="AI17">
            <v>28.127753264999999</v>
          </cell>
          <cell r="AJ17">
            <v>-0.98364335199999997</v>
          </cell>
          <cell r="AK17">
            <v>7.5551583129999997</v>
          </cell>
          <cell r="AL17">
            <v>0</v>
          </cell>
          <cell r="AM17">
            <v>0</v>
          </cell>
          <cell r="AN17">
            <v>0.20875532299999999</v>
          </cell>
          <cell r="AO17">
            <v>71.096829905999996</v>
          </cell>
          <cell r="AP17">
            <v>21.053256910000002</v>
          </cell>
          <cell r="AQ17">
            <v>127.058110365</v>
          </cell>
          <cell r="AR17">
            <v>0.92100000000000004</v>
          </cell>
          <cell r="AS17">
            <v>127.979110365</v>
          </cell>
          <cell r="AT17">
            <v>0</v>
          </cell>
          <cell r="AU17">
            <v>82.438599126926206</v>
          </cell>
          <cell r="AV17">
            <v>0</v>
          </cell>
          <cell r="AW17">
            <v>139.13624319141701</v>
          </cell>
          <cell r="AX17">
            <v>0</v>
          </cell>
          <cell r="AY17">
            <v>221.574842318343</v>
          </cell>
          <cell r="AZ17">
            <v>2.5999999999999999E-2</v>
          </cell>
          <cell r="BA17">
            <v>221.60084231834301</v>
          </cell>
          <cell r="BB17">
            <v>0</v>
          </cell>
          <cell r="BC17">
            <v>0</v>
          </cell>
          <cell r="BD17">
            <v>0</v>
          </cell>
          <cell r="BE17">
            <v>0</v>
          </cell>
          <cell r="BF17">
            <v>349.57995268334298</v>
          </cell>
          <cell r="BG17">
            <v>2.9910000000000001</v>
          </cell>
          <cell r="BH17">
            <v>0</v>
          </cell>
          <cell r="BI17">
            <v>352.57095268334302</v>
          </cell>
          <cell r="BJ17">
            <v>352.57095268334302</v>
          </cell>
          <cell r="BK17">
            <v>0</v>
          </cell>
          <cell r="BL17">
            <v>0</v>
          </cell>
          <cell r="BM17">
            <v>0</v>
          </cell>
          <cell r="BN17">
            <v>0</v>
          </cell>
          <cell r="BO17">
            <v>0</v>
          </cell>
          <cell r="BP17">
            <v>0</v>
          </cell>
          <cell r="BQ17">
            <v>25.717483014999999</v>
          </cell>
          <cell r="BR17">
            <v>7.1842749999999997E-2</v>
          </cell>
          <cell r="BS17">
            <v>25.789325765000001</v>
          </cell>
          <cell r="BT17">
            <v>1.4E-2</v>
          </cell>
          <cell r="BU17">
            <v>25.803325765</v>
          </cell>
          <cell r="BV17">
            <v>0</v>
          </cell>
          <cell r="BW17">
            <v>0.90968448704624705</v>
          </cell>
          <cell r="BX17">
            <v>0</v>
          </cell>
          <cell r="BY17">
            <v>0</v>
          </cell>
          <cell r="BZ17">
            <v>0</v>
          </cell>
          <cell r="CA17">
            <v>0.90968448704624705</v>
          </cell>
          <cell r="CB17">
            <v>0</v>
          </cell>
          <cell r="CC17">
            <v>0.90968448704624705</v>
          </cell>
          <cell r="CD17">
            <v>0</v>
          </cell>
          <cell r="CE17">
            <v>0</v>
          </cell>
          <cell r="CF17">
            <v>0</v>
          </cell>
          <cell r="CG17">
            <v>0</v>
          </cell>
          <cell r="CH17">
            <v>26.7130102520462</v>
          </cell>
          <cell r="CI17">
            <v>0.91100000000000003</v>
          </cell>
          <cell r="CJ17">
            <v>0</v>
          </cell>
          <cell r="CK17">
            <v>27.624010252046201</v>
          </cell>
          <cell r="CL17">
            <v>27.624010252046201</v>
          </cell>
          <cell r="CM17">
            <v>-1.8266674199999999</v>
          </cell>
          <cell r="CN17">
            <v>-5.9441452269999999</v>
          </cell>
          <cell r="CO17">
            <v>0.31516939599999999</v>
          </cell>
          <cell r="CP17">
            <v>0</v>
          </cell>
          <cell r="CQ17">
            <v>0</v>
          </cell>
          <cell r="CR17">
            <v>0</v>
          </cell>
          <cell r="CS17">
            <v>49.029722280000001</v>
          </cell>
          <cell r="CT17">
            <v>3.118703446</v>
          </cell>
          <cell r="CU17">
            <v>44.692782475000001</v>
          </cell>
          <cell r="CV17">
            <v>0.436</v>
          </cell>
          <cell r="CW17">
            <v>45.128782475000001</v>
          </cell>
          <cell r="CX17">
            <v>0</v>
          </cell>
          <cell r="CY17">
            <v>14.556679172579299</v>
          </cell>
          <cell r="CZ17">
            <v>0</v>
          </cell>
          <cell r="DA17">
            <v>7.1672238967422901</v>
          </cell>
          <cell r="DB17">
            <v>0</v>
          </cell>
          <cell r="DC17">
            <v>21.723903069321601</v>
          </cell>
          <cell r="DD17">
            <v>0</v>
          </cell>
          <cell r="DE17">
            <v>21.723903069321601</v>
          </cell>
          <cell r="DF17">
            <v>0</v>
          </cell>
          <cell r="DG17">
            <v>0</v>
          </cell>
          <cell r="DH17">
            <v>0</v>
          </cell>
          <cell r="DI17">
            <v>0</v>
          </cell>
          <cell r="DJ17">
            <v>66.852685544321602</v>
          </cell>
          <cell r="DK17">
            <v>0.65</v>
          </cell>
          <cell r="DL17">
            <v>0</v>
          </cell>
          <cell r="DM17">
            <v>67.502685544321594</v>
          </cell>
          <cell r="DN17">
            <v>67.502685544321594</v>
          </cell>
          <cell r="DO17">
            <v>0</v>
          </cell>
          <cell r="DP17">
            <v>-2.073358566</v>
          </cell>
          <cell r="DQ17">
            <v>0</v>
          </cell>
          <cell r="DR17">
            <v>0</v>
          </cell>
          <cell r="DS17">
            <v>0</v>
          </cell>
          <cell r="DT17">
            <v>0</v>
          </cell>
          <cell r="DU17">
            <v>11.775254757000001</v>
          </cell>
          <cell r="DV17">
            <v>3.2353192000000003E-2</v>
          </cell>
          <cell r="DW17">
            <v>9.7342493829999999</v>
          </cell>
          <cell r="DX17">
            <v>0.04</v>
          </cell>
          <cell r="DY17">
            <v>9.7742493830000008</v>
          </cell>
          <cell r="DZ17">
            <v>0</v>
          </cell>
          <cell r="EA17">
            <v>1.15437001878571</v>
          </cell>
          <cell r="EB17">
            <v>0</v>
          </cell>
          <cell r="EC17">
            <v>0</v>
          </cell>
          <cell r="ED17">
            <v>0</v>
          </cell>
          <cell r="EE17">
            <v>1.15437001878571</v>
          </cell>
          <cell r="EF17">
            <v>0</v>
          </cell>
          <cell r="EG17">
            <v>1.15437001878571</v>
          </cell>
          <cell r="EH17">
            <v>0</v>
          </cell>
          <cell r="EI17">
            <v>0</v>
          </cell>
          <cell r="EJ17">
            <v>0</v>
          </cell>
          <cell r="EK17">
            <v>0</v>
          </cell>
          <cell r="EL17">
            <v>10.928619401785699</v>
          </cell>
          <cell r="EM17">
            <v>0.39</v>
          </cell>
          <cell r="EN17">
            <v>0</v>
          </cell>
          <cell r="EO17">
            <v>11.3186194017857</v>
          </cell>
          <cell r="EP17">
            <v>11.3186194017857</v>
          </cell>
          <cell r="EQ17">
            <v>38.668628079000001</v>
          </cell>
          <cell r="ER17">
            <v>-1.2232268479999999</v>
          </cell>
          <cell r="ES17">
            <v>9.3155550050000002</v>
          </cell>
          <cell r="ET17">
            <v>0</v>
          </cell>
          <cell r="EU17">
            <v>18.408425121000001</v>
          </cell>
          <cell r="EV17">
            <v>0.20875532299999999</v>
          </cell>
          <cell r="EW17">
            <v>130.47443679899999</v>
          </cell>
          <cell r="EX17">
            <v>21.219232826000002</v>
          </cell>
          <cell r="EY17">
            <v>217.071806305</v>
          </cell>
          <cell r="EZ17">
            <v>0.92100000000000004</v>
          </cell>
          <cell r="FA17">
            <v>217.99280630499999</v>
          </cell>
          <cell r="FB17">
            <v>34.159573174067901</v>
          </cell>
          <cell r="FC17">
            <v>111.7183027199697</v>
          </cell>
          <cell r="FD17">
            <v>38.826117805710801</v>
          </cell>
          <cell r="FE17">
            <v>141.3634084611713</v>
          </cell>
          <cell r="FF17">
            <v>33.018158026601199</v>
          </cell>
          <cell r="FG17">
            <v>359.08556018752097</v>
          </cell>
          <cell r="FH17">
            <v>0.52300000000000002</v>
          </cell>
          <cell r="FI17">
            <v>359.60856018752099</v>
          </cell>
          <cell r="FJ17">
            <v>28.887725093717599</v>
          </cell>
          <cell r="FK17">
            <v>0</v>
          </cell>
          <cell r="FL17">
            <v>28.887725093717599</v>
          </cell>
          <cell r="FM17">
            <v>28.887725093717599</v>
          </cell>
          <cell r="FN17">
            <v>548.71364139880302</v>
          </cell>
          <cell r="FO17">
            <v>4.9420000000000002</v>
          </cell>
          <cell r="FP17">
            <v>0</v>
          </cell>
          <cell r="FQ17">
            <v>553.65564139880303</v>
          </cell>
          <cell r="FR17">
            <v>553.65564139880303</v>
          </cell>
          <cell r="FS17">
            <v>-1.8266674199999999</v>
          </cell>
          <cell r="FT17">
            <v>-8.0175037929999995</v>
          </cell>
          <cell r="FU17">
            <v>0.31516939599999999</v>
          </cell>
          <cell r="FV17">
            <v>0</v>
          </cell>
          <cell r="FW17">
            <v>0</v>
          </cell>
          <cell r="FX17">
            <v>0</v>
          </cell>
          <cell r="FY17">
            <v>86.522460052</v>
          </cell>
          <cell r="FZ17">
            <v>3.2228993880000001</v>
          </cell>
          <cell r="GA17">
            <v>80.216357623000007</v>
          </cell>
          <cell r="GB17">
            <v>0.49</v>
          </cell>
          <cell r="GC17">
            <v>80.706357623000002</v>
          </cell>
          <cell r="GD17">
            <v>0</v>
          </cell>
          <cell r="GE17">
            <v>16.620733678411256</v>
          </cell>
          <cell r="GF17">
            <v>0</v>
          </cell>
          <cell r="GG17">
            <v>7.1672238967422901</v>
          </cell>
          <cell r="GH17">
            <v>0</v>
          </cell>
          <cell r="GI17">
            <v>23.787957575153555</v>
          </cell>
          <cell r="GJ17">
            <v>0</v>
          </cell>
          <cell r="GK17">
            <v>23.787957575153555</v>
          </cell>
          <cell r="GL17">
            <v>0</v>
          </cell>
          <cell r="GM17">
            <v>0</v>
          </cell>
          <cell r="GN17">
            <v>0</v>
          </cell>
          <cell r="GO17">
            <v>0</v>
          </cell>
          <cell r="GP17">
            <v>104.4943151981535</v>
          </cell>
          <cell r="GQ17">
            <v>1.9510000000000001</v>
          </cell>
          <cell r="GR17">
            <v>0</v>
          </cell>
          <cell r="GS17">
            <v>106.44531519815349</v>
          </cell>
          <cell r="GT17">
            <v>106.44531519815349</v>
          </cell>
          <cell r="GU17">
            <v>36.841960659000001</v>
          </cell>
          <cell r="GV17">
            <v>-9.2407306410000007</v>
          </cell>
          <cell r="GW17">
            <v>9.6307244010000002</v>
          </cell>
          <cell r="GX17">
            <v>0</v>
          </cell>
          <cell r="GY17">
            <v>18.408425121000001</v>
          </cell>
          <cell r="GZ17">
            <v>0.20875532299999999</v>
          </cell>
          <cell r="HA17">
            <v>216.996896851</v>
          </cell>
          <cell r="HB17">
            <v>24.442132214000001</v>
          </cell>
          <cell r="HC17">
            <v>297.28816392800002</v>
          </cell>
          <cell r="HD17">
            <v>1.411</v>
          </cell>
          <cell r="HE17">
            <v>298.69916392800002</v>
          </cell>
          <cell r="HF17">
            <v>34.159573174067901</v>
          </cell>
          <cell r="HG17">
            <v>128.33903639838101</v>
          </cell>
          <cell r="HH17">
            <v>38.826117805710801</v>
          </cell>
          <cell r="HI17">
            <v>148.53063235791299</v>
          </cell>
          <cell r="HJ17">
            <v>33.018158026601199</v>
          </cell>
          <cell r="HK17">
            <v>382.873517762674</v>
          </cell>
          <cell r="HL17">
            <v>0.52300000000000002</v>
          </cell>
          <cell r="HM17">
            <v>383.39651776267402</v>
          </cell>
          <cell r="HN17">
            <v>28.887725093717599</v>
          </cell>
          <cell r="HO17">
            <v>0</v>
          </cell>
          <cell r="HP17">
            <v>28.887725093717599</v>
          </cell>
          <cell r="HQ17">
            <v>28.887725093717599</v>
          </cell>
          <cell r="HR17">
            <v>653.20795659695705</v>
          </cell>
          <cell r="HS17">
            <v>6.8929999999999998</v>
          </cell>
          <cell r="HT17">
            <v>0</v>
          </cell>
          <cell r="HU17">
            <v>660.10095659695605</v>
          </cell>
          <cell r="HV17">
            <v>660.10095659695605</v>
          </cell>
          <cell r="HW17">
            <v>0</v>
          </cell>
          <cell r="HX17">
            <v>0</v>
          </cell>
          <cell r="HY17">
            <v>6.6184627740363497</v>
          </cell>
          <cell r="HZ17">
            <v>1.20101079419543</v>
          </cell>
          <cell r="IA17">
            <v>4.8040431767817404</v>
          </cell>
          <cell r="IB17">
            <v>0</v>
          </cell>
          <cell r="IC17">
            <v>0</v>
          </cell>
          <cell r="ID17">
            <v>7.5231082031220096</v>
          </cell>
          <cell r="IE17">
            <v>4.3255448872793103</v>
          </cell>
          <cell r="IF17">
            <v>0</v>
          </cell>
          <cell r="IG17">
            <v>4.2716085561477</v>
          </cell>
          <cell r="IH17">
            <v>15.799194828012199</v>
          </cell>
          <cell r="II17">
            <v>5.0383635589497597</v>
          </cell>
          <cell r="IJ17">
            <v>1.6314049879471799</v>
          </cell>
          <cell r="IK17">
            <v>0.82538222387509597</v>
          </cell>
          <cell r="IL17">
            <v>0</v>
          </cell>
          <cell r="IM17">
            <v>0</v>
          </cell>
          <cell r="IN17">
            <v>0</v>
          </cell>
          <cell r="IO17">
            <v>0</v>
          </cell>
          <cell r="IP17">
            <v>8.7062333136644501</v>
          </cell>
          <cell r="IQ17">
            <v>35.584125540343898</v>
          </cell>
          <cell r="IR17">
            <v>5.7767713651869697</v>
          </cell>
          <cell r="IS17">
            <v>8.7545807698019598</v>
          </cell>
          <cell r="IT17">
            <v>0</v>
          </cell>
          <cell r="IU17">
            <v>0</v>
          </cell>
          <cell r="IV17">
            <v>2.7636503070425702</v>
          </cell>
          <cell r="IW17">
            <v>46.412242694416598</v>
          </cell>
          <cell r="IX17">
            <v>46.1469061623852</v>
          </cell>
          <cell r="IY17">
            <v>0</v>
          </cell>
          <cell r="IZ17">
            <v>0</v>
          </cell>
          <cell r="JA17">
            <v>0</v>
          </cell>
          <cell r="JB17">
            <v>10.175815915048799</v>
          </cell>
          <cell r="JC17">
            <v>0</v>
          </cell>
          <cell r="JD17">
            <v>0.61964230581292901</v>
          </cell>
          <cell r="JE17">
            <v>1.34074410504828</v>
          </cell>
          <cell r="JF17">
            <v>0.25439852550714698</v>
          </cell>
          <cell r="JG17">
            <v>1.8278619343194999</v>
          </cell>
          <cell r="JH17">
            <v>-2.6492657061213901E-2</v>
          </cell>
          <cell r="JI17">
            <v>0</v>
          </cell>
          <cell r="JJ17">
            <v>0</v>
          </cell>
          <cell r="JK17">
            <v>0</v>
          </cell>
          <cell r="JL17">
            <v>0</v>
          </cell>
          <cell r="JM17">
            <v>0</v>
          </cell>
          <cell r="JN17">
            <v>0</v>
          </cell>
          <cell r="JO17">
            <v>0</v>
          </cell>
          <cell r="JP17">
            <v>0</v>
          </cell>
          <cell r="JQ17">
            <v>0</v>
          </cell>
          <cell r="JR17" t="e">
            <v>#N/A</v>
          </cell>
          <cell r="JS17">
            <v>653.20795659695705</v>
          </cell>
          <cell r="JT17">
            <v>660.10095659695605</v>
          </cell>
          <cell r="JU17">
            <v>106.44531519815349</v>
          </cell>
          <cell r="JV17">
            <v>553.65564139880303</v>
          </cell>
          <cell r="JW17">
            <v>220.374604271864</v>
          </cell>
          <cell r="JX17">
            <v>0</v>
          </cell>
          <cell r="JY17">
            <v>0</v>
          </cell>
          <cell r="JZ17">
            <v>0</v>
          </cell>
          <cell r="KA17">
            <v>0.16200000000000001</v>
          </cell>
          <cell r="KB17">
            <v>0</v>
          </cell>
          <cell r="KC17">
            <v>0</v>
          </cell>
          <cell r="KD17">
            <v>0.16200000000000001</v>
          </cell>
          <cell r="KE17">
            <v>0</v>
          </cell>
          <cell r="KF17">
            <v>0</v>
          </cell>
          <cell r="KG17">
            <v>0</v>
          </cell>
          <cell r="KH17">
            <v>0</v>
          </cell>
          <cell r="KI17">
            <v>4.6349999999999998</v>
          </cell>
          <cell r="KJ17">
            <v>3.63</v>
          </cell>
          <cell r="KK17">
            <v>11.040000000000001</v>
          </cell>
          <cell r="KL17">
            <v>20.748999999999999</v>
          </cell>
          <cell r="KM17">
            <v>15.105</v>
          </cell>
          <cell r="KN17">
            <v>47.35</v>
          </cell>
          <cell r="KO17">
            <v>46.412242694416598</v>
          </cell>
          <cell r="KP17">
            <v>0</v>
          </cell>
          <cell r="KQ17">
            <v>0</v>
          </cell>
          <cell r="KR17">
            <v>46.412242694416598</v>
          </cell>
          <cell r="KS17">
            <v>0</v>
          </cell>
          <cell r="KT17">
            <v>46.1469061623852</v>
          </cell>
          <cell r="KU17">
            <v>0</v>
          </cell>
          <cell r="KV17">
            <v>46.1469061623852</v>
          </cell>
          <cell r="KW17">
            <v>10.175815915048799</v>
          </cell>
          <cell r="KX17">
            <v>0</v>
          </cell>
          <cell r="KY17">
            <v>0</v>
          </cell>
          <cell r="KZ17">
            <v>10.175815915048799</v>
          </cell>
          <cell r="LA17">
            <v>46.412242694416598</v>
          </cell>
          <cell r="LB17">
            <v>0</v>
          </cell>
          <cell r="LC17">
            <v>0</v>
          </cell>
          <cell r="LD17">
            <v>46.412242694416598</v>
          </cell>
          <cell r="LE17">
            <v>0</v>
          </cell>
          <cell r="LF17">
            <v>46.1469061623852</v>
          </cell>
          <cell r="LG17">
            <v>0</v>
          </cell>
          <cell r="LH17">
            <v>46.1469061623852</v>
          </cell>
          <cell r="LI17">
            <v>10.175815915048799</v>
          </cell>
          <cell r="LJ17">
            <v>0</v>
          </cell>
          <cell r="LK17">
            <v>0</v>
          </cell>
          <cell r="LL17">
            <v>10.175815915048799</v>
          </cell>
          <cell r="LM17">
            <v>209.71305540057676</v>
          </cell>
          <cell r="LN17">
            <v>234.59035874431137</v>
          </cell>
          <cell r="LO17">
            <v>93.614191913411261</v>
          </cell>
          <cell r="LP17">
            <v>328.20455065772262</v>
          </cell>
          <cell r="LQ17">
            <v>444.30341414488817</v>
          </cell>
          <cell r="LR17">
            <v>537.91760605829938</v>
          </cell>
          <cell r="LS17">
            <v>2886.51579017207</v>
          </cell>
          <cell r="LT17">
            <v>118886</v>
          </cell>
          <cell r="LU17">
            <v>45531</v>
          </cell>
          <cell r="LV17">
            <v>31200</v>
          </cell>
          <cell r="LW17">
            <v>2540.1942777171998</v>
          </cell>
          <cell r="LX17">
            <v>2894.1459657199698</v>
          </cell>
          <cell r="LY17">
            <v>17699.777139412501</v>
          </cell>
          <cell r="LZ17">
            <v>287476.424096314</v>
          </cell>
          <cell r="MA17">
            <v>434802.83435412502</v>
          </cell>
          <cell r="MB17">
            <v>435797.33418450499</v>
          </cell>
          <cell r="MC17">
            <v>10235.050104170899</v>
          </cell>
          <cell r="MD17">
            <v>73703.612756954797</v>
          </cell>
          <cell r="ME17">
            <v>1129</v>
          </cell>
          <cell r="MF17">
            <v>1138</v>
          </cell>
          <cell r="MG17">
            <v>157.91130999999999</v>
          </cell>
          <cell r="MH17">
            <v>2886515.7901720698</v>
          </cell>
          <cell r="MI17">
            <v>76731</v>
          </cell>
          <cell r="MJ17">
            <v>435797.33418450499</v>
          </cell>
          <cell r="MK17">
            <v>157.91130999999999</v>
          </cell>
          <cell r="ML17">
            <v>37.618639013854505</v>
          </cell>
          <cell r="MM17">
            <v>1.5493868188867603</v>
          </cell>
          <cell r="MN17">
            <v>5.3084577550571481</v>
          </cell>
          <cell r="MO17">
            <v>19.260939954623105</v>
          </cell>
          <cell r="MP17">
            <v>65.965622445639866</v>
          </cell>
          <cell r="MQ17" t="str">
            <v/>
          </cell>
          <cell r="MR17">
            <v>3.9424693392450208E-4</v>
          </cell>
          <cell r="MS17" t="str">
            <v>Business plans (£m)</v>
          </cell>
          <cell r="MT17" t="str">
            <v>PR19 (£m)</v>
          </cell>
        </row>
        <row r="18">
          <cell r="A18" t="str">
            <v>ANH23</v>
          </cell>
          <cell r="B18" t="str">
            <v>ANH</v>
          </cell>
          <cell r="C18" t="str">
            <v>2022-23</v>
          </cell>
          <cell r="D18" t="str">
            <v>ANH</v>
          </cell>
          <cell r="E18" t="str">
            <v>ANH23</v>
          </cell>
          <cell r="F18">
            <v>1</v>
          </cell>
          <cell r="G18">
            <v>9.8718966639999994</v>
          </cell>
          <cell r="H18">
            <v>-0.24171251399999999</v>
          </cell>
          <cell r="I18">
            <v>1.729892773</v>
          </cell>
          <cell r="J18">
            <v>0</v>
          </cell>
          <cell r="K18">
            <v>17.867092144000001</v>
          </cell>
          <cell r="L18">
            <v>0</v>
          </cell>
          <cell r="M18">
            <v>59.357470939999999</v>
          </cell>
          <cell r="N18">
            <v>0.168678509</v>
          </cell>
          <cell r="O18">
            <v>88.753318515999993</v>
          </cell>
          <cell r="P18">
            <v>0</v>
          </cell>
          <cell r="Q18">
            <v>88.753318515999993</v>
          </cell>
          <cell r="R18">
            <v>27.122428454033699</v>
          </cell>
          <cell r="S18">
            <v>17.1692004118832</v>
          </cell>
          <cell r="T18">
            <v>35.055137133144399</v>
          </cell>
          <cell r="U18">
            <v>1.3771548279996</v>
          </cell>
          <cell r="V18">
            <v>31.717489071467298</v>
          </cell>
          <cell r="W18">
            <v>112.44140989852799</v>
          </cell>
          <cell r="X18">
            <v>0.51</v>
          </cell>
          <cell r="Y18">
            <v>112.951409898528</v>
          </cell>
          <cell r="Z18">
            <v>28.584678985822201</v>
          </cell>
          <cell r="AA18">
            <v>0</v>
          </cell>
          <cell r="AB18">
            <v>28.584678985822201</v>
          </cell>
          <cell r="AC18">
            <v>28.584678985822201</v>
          </cell>
          <cell r="AD18">
            <v>173.12004942870601</v>
          </cell>
          <cell r="AE18">
            <v>1.97</v>
          </cell>
          <cell r="AF18">
            <v>0</v>
          </cell>
          <cell r="AG18">
            <v>175.09004942870601</v>
          </cell>
          <cell r="AH18">
            <v>175.09004942870601</v>
          </cell>
          <cell r="AI18">
            <v>27.339966351000001</v>
          </cell>
          <cell r="AJ18">
            <v>-0.99338649999999995</v>
          </cell>
          <cell r="AK18">
            <v>7.3978943040000003</v>
          </cell>
          <cell r="AL18">
            <v>0</v>
          </cell>
          <cell r="AM18">
            <v>0</v>
          </cell>
          <cell r="AN18">
            <v>0.20569272</v>
          </cell>
          <cell r="AO18">
            <v>75.727758480000006</v>
          </cell>
          <cell r="AP18">
            <v>22.051094532</v>
          </cell>
          <cell r="AQ18">
            <v>131.72901988699999</v>
          </cell>
          <cell r="AR18">
            <v>0.92900000000000005</v>
          </cell>
          <cell r="AS18">
            <v>132.65801988699999</v>
          </cell>
          <cell r="AT18">
            <v>0</v>
          </cell>
          <cell r="AU18">
            <v>58.8732186620473</v>
          </cell>
          <cell r="AV18">
            <v>0</v>
          </cell>
          <cell r="AW18">
            <v>191.233639387631</v>
          </cell>
          <cell r="AX18">
            <v>0</v>
          </cell>
          <cell r="AY18">
            <v>250.10685804967801</v>
          </cell>
          <cell r="AZ18">
            <v>3.5999999999999997E-2</v>
          </cell>
          <cell r="BA18">
            <v>250.14285804967801</v>
          </cell>
          <cell r="BB18">
            <v>0</v>
          </cell>
          <cell r="BC18">
            <v>0</v>
          </cell>
          <cell r="BD18">
            <v>0</v>
          </cell>
          <cell r="BE18">
            <v>0</v>
          </cell>
          <cell r="BF18">
            <v>382.80087793667798</v>
          </cell>
          <cell r="BG18">
            <v>3.02</v>
          </cell>
          <cell r="BH18">
            <v>0</v>
          </cell>
          <cell r="BI18">
            <v>385.82087793667802</v>
          </cell>
          <cell r="BJ18">
            <v>385.82087793667802</v>
          </cell>
          <cell r="BK18">
            <v>0</v>
          </cell>
          <cell r="BL18">
            <v>0</v>
          </cell>
          <cell r="BM18">
            <v>0</v>
          </cell>
          <cell r="BN18">
            <v>0</v>
          </cell>
          <cell r="BO18">
            <v>0</v>
          </cell>
          <cell r="BP18">
            <v>0</v>
          </cell>
          <cell r="BQ18">
            <v>24.718049303000001</v>
          </cell>
          <cell r="BR18">
            <v>6.9744121000000006E-2</v>
          </cell>
          <cell r="BS18">
            <v>24.787793424</v>
          </cell>
          <cell r="BT18">
            <v>1.4E-2</v>
          </cell>
          <cell r="BU18">
            <v>24.801793424</v>
          </cell>
          <cell r="BV18">
            <v>0</v>
          </cell>
          <cell r="BW18">
            <v>2.0845247401743898</v>
          </cell>
          <cell r="BX18">
            <v>0</v>
          </cell>
          <cell r="BY18">
            <v>0</v>
          </cell>
          <cell r="BZ18">
            <v>0</v>
          </cell>
          <cell r="CA18">
            <v>2.0845247401743898</v>
          </cell>
          <cell r="CB18">
            <v>0</v>
          </cell>
          <cell r="CC18">
            <v>2.0845247401743898</v>
          </cell>
          <cell r="CD18">
            <v>0</v>
          </cell>
          <cell r="CE18">
            <v>0</v>
          </cell>
          <cell r="CF18">
            <v>0</v>
          </cell>
          <cell r="CG18">
            <v>0</v>
          </cell>
          <cell r="CH18">
            <v>26.886318164174401</v>
          </cell>
          <cell r="CI18">
            <v>0.91900000000000004</v>
          </cell>
          <cell r="CJ18">
            <v>0</v>
          </cell>
          <cell r="CK18">
            <v>27.805318164174398</v>
          </cell>
          <cell r="CL18">
            <v>27.805318164174398</v>
          </cell>
          <cell r="CM18">
            <v>-1.925873124</v>
          </cell>
          <cell r="CN18">
            <v>-6.0240121179999999</v>
          </cell>
          <cell r="CO18">
            <v>0.31829959299999999</v>
          </cell>
          <cell r="CP18">
            <v>0</v>
          </cell>
          <cell r="CQ18">
            <v>0</v>
          </cell>
          <cell r="CR18">
            <v>0</v>
          </cell>
          <cell r="CS18">
            <v>48.395299383000001</v>
          </cell>
          <cell r="CT18">
            <v>3.0540142129999999</v>
          </cell>
          <cell r="CU18">
            <v>43.817727947000002</v>
          </cell>
          <cell r="CV18">
            <v>0.439</v>
          </cell>
          <cell r="CW18">
            <v>44.256727947000002</v>
          </cell>
          <cell r="CX18">
            <v>0</v>
          </cell>
          <cell r="CY18">
            <v>9.0196987950395293</v>
          </cell>
          <cell r="CZ18">
            <v>0</v>
          </cell>
          <cell r="DA18">
            <v>6.99999972053641</v>
          </cell>
          <cell r="DB18">
            <v>0</v>
          </cell>
          <cell r="DC18">
            <v>16.0196985155759</v>
          </cell>
          <cell r="DD18">
            <v>0</v>
          </cell>
          <cell r="DE18">
            <v>16.0196985155759</v>
          </cell>
          <cell r="DF18">
            <v>0</v>
          </cell>
          <cell r="DG18">
            <v>0</v>
          </cell>
          <cell r="DH18">
            <v>0</v>
          </cell>
          <cell r="DI18">
            <v>0</v>
          </cell>
          <cell r="DJ18">
            <v>60.276426462575898</v>
          </cell>
          <cell r="DK18">
            <v>0.65700000000000003</v>
          </cell>
          <cell r="DL18">
            <v>0</v>
          </cell>
          <cell r="DM18">
            <v>60.933426462575902</v>
          </cell>
          <cell r="DN18">
            <v>60.933426462575902</v>
          </cell>
          <cell r="DO18">
            <v>0</v>
          </cell>
          <cell r="DP18">
            <v>-2.0925586360000001</v>
          </cell>
          <cell r="DQ18">
            <v>0</v>
          </cell>
          <cell r="DR18">
            <v>0</v>
          </cell>
          <cell r="DS18">
            <v>0</v>
          </cell>
          <cell r="DT18">
            <v>0</v>
          </cell>
          <cell r="DU18">
            <v>11.279970633</v>
          </cell>
          <cell r="DV18">
            <v>3.1559818000000003E-2</v>
          </cell>
          <cell r="DW18">
            <v>9.2189718149999997</v>
          </cell>
          <cell r="DX18">
            <v>4.1000000000000002E-2</v>
          </cell>
          <cell r="DY18">
            <v>9.2599718150000001</v>
          </cell>
          <cell r="DZ18">
            <v>0</v>
          </cell>
          <cell r="EA18">
            <v>2.30561200718991</v>
          </cell>
          <cell r="EB18">
            <v>0</v>
          </cell>
          <cell r="EC18">
            <v>0</v>
          </cell>
          <cell r="ED18">
            <v>0</v>
          </cell>
          <cell r="EE18">
            <v>2.30561200718991</v>
          </cell>
          <cell r="EF18">
            <v>0</v>
          </cell>
          <cell r="EG18">
            <v>2.30561200718991</v>
          </cell>
          <cell r="EH18">
            <v>0</v>
          </cell>
          <cell r="EI18">
            <v>0</v>
          </cell>
          <cell r="EJ18">
            <v>0</v>
          </cell>
          <cell r="EK18">
            <v>0</v>
          </cell>
          <cell r="EL18">
            <v>11.5655838221899</v>
          </cell>
          <cell r="EM18">
            <v>0.39400000000000002</v>
          </cell>
          <cell r="EN18">
            <v>0</v>
          </cell>
          <cell r="EO18">
            <v>11.9595838221899</v>
          </cell>
          <cell r="EP18">
            <v>11.9595838221899</v>
          </cell>
          <cell r="EQ18">
            <v>37.211863014999999</v>
          </cell>
          <cell r="ER18">
            <v>-1.235099014</v>
          </cell>
          <cell r="ES18">
            <v>9.1277870770000007</v>
          </cell>
          <cell r="ET18">
            <v>0</v>
          </cell>
          <cell r="EU18">
            <v>17.867092144000001</v>
          </cell>
          <cell r="EV18">
            <v>0.20569272</v>
          </cell>
          <cell r="EW18">
            <v>135.08522942000002</v>
          </cell>
          <cell r="EX18">
            <v>22.219773041</v>
          </cell>
          <cell r="EY18">
            <v>220.48233840299997</v>
          </cell>
          <cell r="EZ18">
            <v>0.92900000000000005</v>
          </cell>
          <cell r="FA18">
            <v>221.411338403</v>
          </cell>
          <cell r="FB18">
            <v>27.122428454033699</v>
          </cell>
          <cell r="FC18">
            <v>76.042419073930503</v>
          </cell>
          <cell r="FD18">
            <v>35.055137133144399</v>
          </cell>
          <cell r="FE18">
            <v>192.61079421563059</v>
          </cell>
          <cell r="FF18">
            <v>31.717489071467298</v>
          </cell>
          <cell r="FG18">
            <v>362.54826794820599</v>
          </cell>
          <cell r="FH18">
            <v>0.54600000000000004</v>
          </cell>
          <cell r="FI18">
            <v>363.09426794820604</v>
          </cell>
          <cell r="FJ18">
            <v>28.584678985822201</v>
          </cell>
          <cell r="FK18">
            <v>0</v>
          </cell>
          <cell r="FL18">
            <v>28.584678985822201</v>
          </cell>
          <cell r="FM18">
            <v>28.584678985822201</v>
          </cell>
          <cell r="FN18">
            <v>555.92092736538393</v>
          </cell>
          <cell r="FO18">
            <v>4.99</v>
          </cell>
          <cell r="FP18">
            <v>0</v>
          </cell>
          <cell r="FQ18">
            <v>560.91092736538405</v>
          </cell>
          <cell r="FR18">
            <v>560.91092736538405</v>
          </cell>
          <cell r="FS18">
            <v>-1.925873124</v>
          </cell>
          <cell r="FT18">
            <v>-8.1165707539999996</v>
          </cell>
          <cell r="FU18">
            <v>0.31829959299999999</v>
          </cell>
          <cell r="FV18">
            <v>0</v>
          </cell>
          <cell r="FW18">
            <v>0</v>
          </cell>
          <cell r="FX18">
            <v>0</v>
          </cell>
          <cell r="FY18">
            <v>84.393319319</v>
          </cell>
          <cell r="FZ18">
            <v>3.1553181519999995</v>
          </cell>
          <cell r="GA18">
            <v>77.824493186000012</v>
          </cell>
          <cell r="GB18">
            <v>0.49399999999999999</v>
          </cell>
          <cell r="GC18">
            <v>78.318493185999998</v>
          </cell>
          <cell r="GD18">
            <v>0</v>
          </cell>
          <cell r="GE18">
            <v>13.40983554240383</v>
          </cell>
          <cell r="GF18">
            <v>0</v>
          </cell>
          <cell r="GG18">
            <v>6.99999972053641</v>
          </cell>
          <cell r="GH18">
            <v>0</v>
          </cell>
          <cell r="GI18">
            <v>20.409835262940202</v>
          </cell>
          <cell r="GJ18">
            <v>0</v>
          </cell>
          <cell r="GK18">
            <v>20.409835262940202</v>
          </cell>
          <cell r="GL18">
            <v>0</v>
          </cell>
          <cell r="GM18">
            <v>0</v>
          </cell>
          <cell r="GN18">
            <v>0</v>
          </cell>
          <cell r="GO18">
            <v>0</v>
          </cell>
          <cell r="GP18">
            <v>98.728328448940204</v>
          </cell>
          <cell r="GQ18">
            <v>1.9700000000000002</v>
          </cell>
          <cell r="GR18">
            <v>0</v>
          </cell>
          <cell r="GS18">
            <v>100.6983284489402</v>
          </cell>
          <cell r="GT18">
            <v>100.6983284489402</v>
          </cell>
          <cell r="GU18">
            <v>35.285989891</v>
          </cell>
          <cell r="GV18">
            <v>-9.3516697680000007</v>
          </cell>
          <cell r="GW18">
            <v>9.4460866699999997</v>
          </cell>
          <cell r="GX18">
            <v>0</v>
          </cell>
          <cell r="GY18">
            <v>17.867092144000001</v>
          </cell>
          <cell r="GZ18">
            <v>0.20569272</v>
          </cell>
          <cell r="HA18">
            <v>219.47854873899999</v>
          </cell>
          <cell r="HB18">
            <v>25.375091192999999</v>
          </cell>
          <cell r="HC18">
            <v>298.30683158900001</v>
          </cell>
          <cell r="HD18">
            <v>1.423</v>
          </cell>
          <cell r="HE18">
            <v>299.72983158900001</v>
          </cell>
          <cell r="HF18">
            <v>27.122428454033699</v>
          </cell>
          <cell r="HG18">
            <v>89.452254616334301</v>
          </cell>
          <cell r="HH18">
            <v>35.055137133144399</v>
          </cell>
          <cell r="HI18">
            <v>199.610793936167</v>
          </cell>
          <cell r="HJ18">
            <v>31.717489071467298</v>
          </cell>
          <cell r="HK18">
            <v>382.95810321114601</v>
          </cell>
          <cell r="HL18">
            <v>0.54600000000000004</v>
          </cell>
          <cell r="HM18">
            <v>383.504103211146</v>
          </cell>
          <cell r="HN18">
            <v>28.584678985822201</v>
          </cell>
          <cell r="HO18">
            <v>0</v>
          </cell>
          <cell r="HP18">
            <v>28.584678985822201</v>
          </cell>
          <cell r="HQ18">
            <v>28.584678985822201</v>
          </cell>
          <cell r="HR18">
            <v>654.64925581432396</v>
          </cell>
          <cell r="HS18">
            <v>6.96</v>
          </cell>
          <cell r="HT18">
            <v>0</v>
          </cell>
          <cell r="HU18">
            <v>661.609255814324</v>
          </cell>
          <cell r="HV18">
            <v>661.609255814324</v>
          </cell>
          <cell r="HW18">
            <v>0</v>
          </cell>
          <cell r="HX18">
            <v>0</v>
          </cell>
          <cell r="HY18">
            <v>6.5417615223120604</v>
          </cell>
          <cell r="HZ18">
            <v>0.87491297115834399</v>
          </cell>
          <cell r="IA18">
            <v>3.49965188463338</v>
          </cell>
          <cell r="IB18">
            <v>0</v>
          </cell>
          <cell r="IC18">
            <v>0</v>
          </cell>
          <cell r="ID18">
            <v>1.0507295396559599</v>
          </cell>
          <cell r="IE18">
            <v>0</v>
          </cell>
          <cell r="IF18">
            <v>0</v>
          </cell>
          <cell r="IG18">
            <v>4.9608142822571697</v>
          </cell>
          <cell r="IH18">
            <v>23.816500085174699</v>
          </cell>
          <cell r="II18">
            <v>1.7268545966904101</v>
          </cell>
          <cell r="IJ18">
            <v>0.30884296188656202</v>
          </cell>
          <cell r="IK18">
            <v>0.82646190967021904</v>
          </cell>
          <cell r="IL18">
            <v>0</v>
          </cell>
          <cell r="IM18">
            <v>0</v>
          </cell>
          <cell r="IN18">
            <v>0</v>
          </cell>
          <cell r="IO18">
            <v>0</v>
          </cell>
          <cell r="IP18">
            <v>25.3049074718055</v>
          </cell>
          <cell r="IQ18">
            <v>96.517944693927006</v>
          </cell>
          <cell r="IR18">
            <v>2.1189811443377899</v>
          </cell>
          <cell r="IS18">
            <v>3.16675384957755</v>
          </cell>
          <cell r="IT18">
            <v>0</v>
          </cell>
          <cell r="IU18">
            <v>0</v>
          </cell>
          <cell r="IV18">
            <v>2.3827255415322401</v>
          </cell>
          <cell r="IW18">
            <v>45.341697929135798</v>
          </cell>
          <cell r="IX18">
            <v>33.508981265931403</v>
          </cell>
          <cell r="IY18">
            <v>0</v>
          </cell>
          <cell r="IZ18">
            <v>0</v>
          </cell>
          <cell r="JA18">
            <v>0</v>
          </cell>
          <cell r="JB18">
            <v>10.530304122900001</v>
          </cell>
          <cell r="JC18">
            <v>0</v>
          </cell>
          <cell r="JD18">
            <v>2.4666476931404402</v>
          </cell>
          <cell r="JE18">
            <v>0</v>
          </cell>
          <cell r="JF18">
            <v>0.25482109214503701</v>
          </cell>
          <cell r="JG18">
            <v>1.21850249780793</v>
          </cell>
          <cell r="JH18">
            <v>-3.5508663289364098E-2</v>
          </cell>
          <cell r="JI18">
            <v>0</v>
          </cell>
          <cell r="JJ18">
            <v>0</v>
          </cell>
          <cell r="JK18">
            <v>0</v>
          </cell>
          <cell r="JL18">
            <v>0</v>
          </cell>
          <cell r="JM18">
            <v>0</v>
          </cell>
          <cell r="JN18">
            <v>0</v>
          </cell>
          <cell r="JO18">
            <v>0</v>
          </cell>
          <cell r="JP18">
            <v>0</v>
          </cell>
          <cell r="JQ18">
            <v>0</v>
          </cell>
          <cell r="JR18" t="e">
            <v>#N/A</v>
          </cell>
          <cell r="JS18">
            <v>654.64925581432396</v>
          </cell>
          <cell r="JT18">
            <v>661.609255814324</v>
          </cell>
          <cell r="JU18">
            <v>100.6983284489402</v>
          </cell>
          <cell r="JV18">
            <v>560.91092736538405</v>
          </cell>
          <cell r="JW18">
            <v>266.38328839239</v>
          </cell>
          <cell r="JX18">
            <v>0</v>
          </cell>
          <cell r="JY18">
            <v>0</v>
          </cell>
          <cell r="JZ18">
            <v>0</v>
          </cell>
          <cell r="KA18">
            <v>0.16400000000000001</v>
          </cell>
          <cell r="KB18">
            <v>0</v>
          </cell>
          <cell r="KC18">
            <v>0</v>
          </cell>
          <cell r="KD18">
            <v>0.16400000000000001</v>
          </cell>
          <cell r="KE18">
            <v>0</v>
          </cell>
          <cell r="KF18">
            <v>0</v>
          </cell>
          <cell r="KG18">
            <v>0</v>
          </cell>
          <cell r="KH18">
            <v>0</v>
          </cell>
          <cell r="KI18">
            <v>4.9400000000000004</v>
          </cell>
          <cell r="KJ18">
            <v>3.8620000000000001</v>
          </cell>
          <cell r="KK18">
            <v>11.846</v>
          </cell>
          <cell r="KL18">
            <v>22.193999999999999</v>
          </cell>
          <cell r="KM18">
            <v>16.056000000000001</v>
          </cell>
          <cell r="KN18">
            <v>49.707000000000001</v>
          </cell>
          <cell r="KO18">
            <v>45.341697929135798</v>
          </cell>
          <cell r="KP18">
            <v>0</v>
          </cell>
          <cell r="KQ18">
            <v>0</v>
          </cell>
          <cell r="KR18">
            <v>45.341697929135798</v>
          </cell>
          <cell r="KS18">
            <v>0</v>
          </cell>
          <cell r="KT18">
            <v>33.508981265931403</v>
          </cell>
          <cell r="KU18">
            <v>0</v>
          </cell>
          <cell r="KV18">
            <v>33.508981265931403</v>
          </cell>
          <cell r="KW18">
            <v>10.530304122900001</v>
          </cell>
          <cell r="KX18">
            <v>0</v>
          </cell>
          <cell r="KY18">
            <v>0</v>
          </cell>
          <cell r="KZ18">
            <v>10.530304122900001</v>
          </cell>
          <cell r="LA18">
            <v>45.341697929135798</v>
          </cell>
          <cell r="LB18">
            <v>0</v>
          </cell>
          <cell r="LC18">
            <v>0</v>
          </cell>
          <cell r="LD18">
            <v>45.341697929135798</v>
          </cell>
          <cell r="LE18">
            <v>0</v>
          </cell>
          <cell r="LF18">
            <v>33.508981265931403</v>
          </cell>
          <cell r="LG18">
            <v>0</v>
          </cell>
          <cell r="LH18">
            <v>33.508981265931403</v>
          </cell>
          <cell r="LI18">
            <v>10.530304122900001</v>
          </cell>
          <cell r="LJ18">
            <v>0</v>
          </cell>
          <cell r="LK18">
            <v>0</v>
          </cell>
          <cell r="LL18">
            <v>10.530304122900001</v>
          </cell>
          <cell r="LM18">
            <v>188.58427092495268</v>
          </cell>
          <cell r="LN18">
            <v>202.0601252829787</v>
          </cell>
          <cell r="LO18">
            <v>88.079010576403832</v>
          </cell>
          <cell r="LP18">
            <v>290.13913585938252</v>
          </cell>
          <cell r="LQ18">
            <v>390.64439620793138</v>
          </cell>
          <cell r="LR18">
            <v>478.72340678433522</v>
          </cell>
          <cell r="LS18">
            <v>2930.30095329083</v>
          </cell>
          <cell r="LT18">
            <v>118931</v>
          </cell>
          <cell r="LU18">
            <v>45637</v>
          </cell>
          <cell r="LV18">
            <v>31200</v>
          </cell>
          <cell r="LW18">
            <v>2554.8963410156098</v>
          </cell>
          <cell r="LX18">
            <v>2758.3065568434299</v>
          </cell>
          <cell r="LY18">
            <v>17596.6254755021</v>
          </cell>
          <cell r="LZ18">
            <v>290966.06067265698</v>
          </cell>
          <cell r="MA18">
            <v>440251.63721402799</v>
          </cell>
          <cell r="MB18">
            <v>441246.85666941199</v>
          </cell>
          <cell r="MC18">
            <v>10392.559837499301</v>
          </cell>
          <cell r="MD18">
            <v>74673.424572458505</v>
          </cell>
          <cell r="ME18">
            <v>1129</v>
          </cell>
          <cell r="MF18">
            <v>1138</v>
          </cell>
          <cell r="MG18">
            <v>159.32920999999999</v>
          </cell>
          <cell r="MH18">
            <v>2930300.9532908299</v>
          </cell>
          <cell r="MI18">
            <v>76837</v>
          </cell>
          <cell r="MJ18">
            <v>441246.85666941199</v>
          </cell>
          <cell r="MK18">
            <v>159.32920999999999</v>
          </cell>
          <cell r="ML18">
            <v>38.136587233895519</v>
          </cell>
          <cell r="MM18">
            <v>1.5478350273956558</v>
          </cell>
          <cell r="MN18">
            <v>5.1920660798101697</v>
          </cell>
          <cell r="MO18">
            <v>19.278547399078782</v>
          </cell>
          <cell r="MP18">
            <v>65.941786615525416</v>
          </cell>
          <cell r="MQ18" t="str">
            <v/>
          </cell>
          <cell r="MR18">
            <v>3.8835601466872762E-4</v>
          </cell>
          <cell r="MS18" t="str">
            <v>Business plans (£m)</v>
          </cell>
          <cell r="MT18" t="str">
            <v>PR19 (£m)</v>
          </cell>
        </row>
        <row r="19">
          <cell r="A19" t="str">
            <v>ANH24</v>
          </cell>
          <cell r="B19" t="str">
            <v>ANH</v>
          </cell>
          <cell r="C19" t="str">
            <v>2023-24</v>
          </cell>
          <cell r="D19" t="str">
            <v>ANH</v>
          </cell>
          <cell r="E19" t="str">
            <v>ANH24</v>
          </cell>
          <cell r="F19">
            <v>1</v>
          </cell>
          <cell r="G19">
            <v>9.8576378859999991</v>
          </cell>
          <cell r="H19">
            <v>-0.24381213800000001</v>
          </cell>
          <cell r="I19">
            <v>1.7052605199999999</v>
          </cell>
          <cell r="J19">
            <v>0</v>
          </cell>
          <cell r="K19">
            <v>17.380469359999999</v>
          </cell>
          <cell r="L19">
            <v>0</v>
          </cell>
          <cell r="M19">
            <v>58.013250878000001</v>
          </cell>
          <cell r="N19">
            <v>0.171294213</v>
          </cell>
          <cell r="O19">
            <v>86.884100719000003</v>
          </cell>
          <cell r="P19">
            <v>0</v>
          </cell>
          <cell r="Q19">
            <v>86.884100719000003</v>
          </cell>
          <cell r="R19">
            <v>22.5662759011615</v>
          </cell>
          <cell r="S19">
            <v>10.188808118109</v>
          </cell>
          <cell r="T19">
            <v>32.574475243211097</v>
          </cell>
          <cell r="U19">
            <v>1.2049508656557</v>
          </cell>
          <cell r="V19">
            <v>41.137039495434301</v>
          </cell>
          <cell r="W19">
            <v>107.671549623571</v>
          </cell>
          <cell r="X19">
            <v>0.50700000000000001</v>
          </cell>
          <cell r="Y19">
            <v>108.178549623571</v>
          </cell>
          <cell r="Z19">
            <v>31.849150926156401</v>
          </cell>
          <cell r="AA19">
            <v>0</v>
          </cell>
          <cell r="AB19">
            <v>31.849150926156401</v>
          </cell>
          <cell r="AC19">
            <v>31.849150926156401</v>
          </cell>
          <cell r="AD19">
            <v>163.213499416415</v>
          </cell>
          <cell r="AE19">
            <v>1.99</v>
          </cell>
          <cell r="AF19">
            <v>0</v>
          </cell>
          <cell r="AG19">
            <v>165.20349941641501</v>
          </cell>
          <cell r="AH19">
            <v>165.20349941641501</v>
          </cell>
          <cell r="AI19">
            <v>28.748422013999999</v>
          </cell>
          <cell r="AJ19">
            <v>-1.004523037</v>
          </cell>
          <cell r="AK19">
            <v>7.2675806959999996</v>
          </cell>
          <cell r="AL19">
            <v>0</v>
          </cell>
          <cell r="AM19">
            <v>0</v>
          </cell>
          <cell r="AN19">
            <v>0.201403416</v>
          </cell>
          <cell r="AO19">
            <v>67.808457723000004</v>
          </cell>
          <cell r="AP19">
            <v>23.638741420999999</v>
          </cell>
          <cell r="AQ19">
            <v>126.660082233</v>
          </cell>
          <cell r="AR19">
            <v>0.93899999999999995</v>
          </cell>
          <cell r="AS19">
            <v>127.599082233</v>
          </cell>
          <cell r="AT19">
            <v>0</v>
          </cell>
          <cell r="AU19">
            <v>65.270636441074799</v>
          </cell>
          <cell r="AV19">
            <v>0</v>
          </cell>
          <cell r="AW19">
            <v>317.705470830634</v>
          </cell>
          <cell r="AX19">
            <v>0</v>
          </cell>
          <cell r="AY19">
            <v>382.976107271709</v>
          </cell>
          <cell r="AZ19">
            <v>0.32</v>
          </cell>
          <cell r="BA19">
            <v>383.29610727170899</v>
          </cell>
          <cell r="BB19">
            <v>0</v>
          </cell>
          <cell r="BC19">
            <v>0</v>
          </cell>
          <cell r="BD19">
            <v>0</v>
          </cell>
          <cell r="BE19">
            <v>0</v>
          </cell>
          <cell r="BF19">
            <v>510.89518950470898</v>
          </cell>
          <cell r="BG19">
            <v>3.05</v>
          </cell>
          <cell r="BH19">
            <v>0</v>
          </cell>
          <cell r="BI19">
            <v>513.94518950470899</v>
          </cell>
          <cell r="BJ19">
            <v>513.94518950470899</v>
          </cell>
          <cell r="BK19">
            <v>0</v>
          </cell>
          <cell r="BL19">
            <v>0</v>
          </cell>
          <cell r="BM19">
            <v>0</v>
          </cell>
          <cell r="BN19">
            <v>0</v>
          </cell>
          <cell r="BO19">
            <v>0</v>
          </cell>
          <cell r="BP19">
            <v>0</v>
          </cell>
          <cell r="BQ19">
            <v>24.159359626000001</v>
          </cell>
          <cell r="BR19">
            <v>6.9869081E-2</v>
          </cell>
          <cell r="BS19">
            <v>24.229228707000001</v>
          </cell>
          <cell r="BT19">
            <v>1.4E-2</v>
          </cell>
          <cell r="BU19">
            <v>24.243228707</v>
          </cell>
          <cell r="BV19">
            <v>0</v>
          </cell>
          <cell r="BW19">
            <v>1.5195916985228399</v>
          </cell>
          <cell r="BX19">
            <v>0</v>
          </cell>
          <cell r="BY19">
            <v>0</v>
          </cell>
          <cell r="BZ19">
            <v>0</v>
          </cell>
          <cell r="CA19">
            <v>1.5195916985228399</v>
          </cell>
          <cell r="CB19">
            <v>0</v>
          </cell>
          <cell r="CC19">
            <v>1.5195916985228399</v>
          </cell>
          <cell r="CD19">
            <v>0</v>
          </cell>
          <cell r="CE19">
            <v>0</v>
          </cell>
          <cell r="CF19">
            <v>0</v>
          </cell>
          <cell r="CG19">
            <v>0</v>
          </cell>
          <cell r="CH19">
            <v>25.762820405522799</v>
          </cell>
          <cell r="CI19">
            <v>0.92800000000000005</v>
          </cell>
          <cell r="CJ19">
            <v>0</v>
          </cell>
          <cell r="CK19">
            <v>26.6908204055228</v>
          </cell>
          <cell r="CL19">
            <v>26.6908204055228</v>
          </cell>
          <cell r="CM19">
            <v>-2.1452655119999999</v>
          </cell>
          <cell r="CN19">
            <v>-6.1052339480000004</v>
          </cell>
          <cell r="CO19">
            <v>0.32150232200000001</v>
          </cell>
          <cell r="CP19">
            <v>0</v>
          </cell>
          <cell r="CQ19">
            <v>0</v>
          </cell>
          <cell r="CR19">
            <v>0</v>
          </cell>
          <cell r="CS19">
            <v>48.506214710000002</v>
          </cell>
          <cell r="CT19">
            <v>3.0437743679999998</v>
          </cell>
          <cell r="CU19">
            <v>43.620991940000003</v>
          </cell>
          <cell r="CV19">
            <v>0.44400000000000001</v>
          </cell>
          <cell r="CW19">
            <v>44.064991939999999</v>
          </cell>
          <cell r="CX19">
            <v>0</v>
          </cell>
          <cell r="CY19">
            <v>8.1798798299448308</v>
          </cell>
          <cell r="CZ19">
            <v>0</v>
          </cell>
          <cell r="DA19">
            <v>2.75862844527847</v>
          </cell>
          <cell r="DB19">
            <v>0</v>
          </cell>
          <cell r="DC19">
            <v>10.938508275223301</v>
          </cell>
          <cell r="DD19">
            <v>0</v>
          </cell>
          <cell r="DE19">
            <v>10.938508275223301</v>
          </cell>
          <cell r="DF19">
            <v>0</v>
          </cell>
          <cell r="DG19">
            <v>0</v>
          </cell>
          <cell r="DH19">
            <v>0</v>
          </cell>
          <cell r="DI19">
            <v>0</v>
          </cell>
          <cell r="DJ19">
            <v>55.003500215223298</v>
          </cell>
          <cell r="DK19">
            <v>0.66400000000000003</v>
          </cell>
          <cell r="DL19">
            <v>0</v>
          </cell>
          <cell r="DM19">
            <v>55.667500215223299</v>
          </cell>
          <cell r="DN19">
            <v>55.667500215223299</v>
          </cell>
          <cell r="DO19">
            <v>0</v>
          </cell>
          <cell r="DP19">
            <v>-2.1139729410000001</v>
          </cell>
          <cell r="DQ19">
            <v>0</v>
          </cell>
          <cell r="DR19">
            <v>0</v>
          </cell>
          <cell r="DS19">
            <v>0</v>
          </cell>
          <cell r="DT19">
            <v>0</v>
          </cell>
          <cell r="DU19">
            <v>11.011856815</v>
          </cell>
          <cell r="DV19">
            <v>3.0429890000000001E-2</v>
          </cell>
          <cell r="DW19">
            <v>8.9283137640000003</v>
          </cell>
          <cell r="DX19">
            <v>0.04</v>
          </cell>
          <cell r="DY19">
            <v>8.9683137639999995</v>
          </cell>
          <cell r="DZ19">
            <v>0</v>
          </cell>
          <cell r="EA19">
            <v>1.6929559537884999</v>
          </cell>
          <cell r="EB19">
            <v>0</v>
          </cell>
          <cell r="EC19">
            <v>0</v>
          </cell>
          <cell r="ED19">
            <v>0</v>
          </cell>
          <cell r="EE19">
            <v>1.6929559537884999</v>
          </cell>
          <cell r="EF19">
            <v>0</v>
          </cell>
          <cell r="EG19">
            <v>1.6929559537884999</v>
          </cell>
          <cell r="EH19">
            <v>0</v>
          </cell>
          <cell r="EI19">
            <v>0</v>
          </cell>
          <cell r="EJ19">
            <v>0</v>
          </cell>
          <cell r="EK19">
            <v>0</v>
          </cell>
          <cell r="EL19">
            <v>10.6612697177885</v>
          </cell>
          <cell r="EM19">
            <v>0.39600000000000002</v>
          </cell>
          <cell r="EN19">
            <v>0</v>
          </cell>
          <cell r="EO19">
            <v>11.0572697177885</v>
          </cell>
          <cell r="EP19">
            <v>11.0572697177885</v>
          </cell>
          <cell r="EQ19">
            <v>38.606059899999998</v>
          </cell>
          <cell r="ER19">
            <v>-1.248335175</v>
          </cell>
          <cell r="ES19">
            <v>8.9728412159999991</v>
          </cell>
          <cell r="ET19">
            <v>0</v>
          </cell>
          <cell r="EU19">
            <v>17.380469359999999</v>
          </cell>
          <cell r="EV19">
            <v>0.201403416</v>
          </cell>
          <cell r="EW19">
            <v>125.82170860100001</v>
          </cell>
          <cell r="EX19">
            <v>23.810035633999998</v>
          </cell>
          <cell r="EY19">
            <v>213.544182952</v>
          </cell>
          <cell r="EZ19">
            <v>0.93899999999999995</v>
          </cell>
          <cell r="FA19">
            <v>214.48318295199999</v>
          </cell>
          <cell r="FB19">
            <v>22.5662759011615</v>
          </cell>
          <cell r="FC19">
            <v>75.459444559183794</v>
          </cell>
          <cell r="FD19">
            <v>32.574475243211097</v>
          </cell>
          <cell r="FE19">
            <v>318.91042169628969</v>
          </cell>
          <cell r="FF19">
            <v>41.137039495434301</v>
          </cell>
          <cell r="FG19">
            <v>490.64765689527997</v>
          </cell>
          <cell r="FH19">
            <v>0.82699999999999996</v>
          </cell>
          <cell r="FI19">
            <v>491.47465689527996</v>
          </cell>
          <cell r="FJ19">
            <v>31.849150926156401</v>
          </cell>
          <cell r="FK19">
            <v>0</v>
          </cell>
          <cell r="FL19">
            <v>31.849150926156401</v>
          </cell>
          <cell r="FM19">
            <v>31.849150926156401</v>
          </cell>
          <cell r="FN19">
            <v>674.10868892112398</v>
          </cell>
          <cell r="FO19">
            <v>5.04</v>
          </cell>
          <cell r="FP19">
            <v>0</v>
          </cell>
          <cell r="FQ19">
            <v>679.14868892112395</v>
          </cell>
          <cell r="FR19">
            <v>679.14868892112395</v>
          </cell>
          <cell r="FS19">
            <v>-2.1452655119999999</v>
          </cell>
          <cell r="FT19">
            <v>-8.2192068890000005</v>
          </cell>
          <cell r="FU19">
            <v>0.32150232200000001</v>
          </cell>
          <cell r="FV19">
            <v>0</v>
          </cell>
          <cell r="FW19">
            <v>0</v>
          </cell>
          <cell r="FX19">
            <v>0</v>
          </cell>
          <cell r="FY19">
            <v>83.677431151000008</v>
          </cell>
          <cell r="FZ19">
            <v>3.1440733389999997</v>
          </cell>
          <cell r="GA19">
            <v>76.778534410999995</v>
          </cell>
          <cell r="GB19">
            <v>0.498</v>
          </cell>
          <cell r="GC19">
            <v>77.276534411</v>
          </cell>
          <cell r="GD19">
            <v>0</v>
          </cell>
          <cell r="GE19">
            <v>11.392427482256171</v>
          </cell>
          <cell r="GF19">
            <v>0</v>
          </cell>
          <cell r="GG19">
            <v>2.75862844527847</v>
          </cell>
          <cell r="GH19">
            <v>0</v>
          </cell>
          <cell r="GI19">
            <v>14.151055927534641</v>
          </cell>
          <cell r="GJ19">
            <v>0</v>
          </cell>
          <cell r="GK19">
            <v>14.151055927534641</v>
          </cell>
          <cell r="GL19">
            <v>0</v>
          </cell>
          <cell r="GM19">
            <v>0</v>
          </cell>
          <cell r="GN19">
            <v>0</v>
          </cell>
          <cell r="GO19">
            <v>0</v>
          </cell>
          <cell r="GP19">
            <v>91.4275903385346</v>
          </cell>
          <cell r="GQ19">
            <v>1.988</v>
          </cell>
          <cell r="GR19">
            <v>0</v>
          </cell>
          <cell r="GS19">
            <v>93.415590338534599</v>
          </cell>
          <cell r="GT19">
            <v>93.415590338534599</v>
          </cell>
          <cell r="GU19">
            <v>36.460794387999997</v>
          </cell>
          <cell r="GV19">
            <v>-9.4675420639999999</v>
          </cell>
          <cell r="GW19">
            <v>9.2943435379999997</v>
          </cell>
          <cell r="GX19">
            <v>0</v>
          </cell>
          <cell r="GY19">
            <v>17.380469359999999</v>
          </cell>
          <cell r="GZ19">
            <v>0.201403416</v>
          </cell>
          <cell r="HA19">
            <v>209.49913975199999</v>
          </cell>
          <cell r="HB19">
            <v>26.954108973</v>
          </cell>
          <cell r="HC19">
            <v>290.32271736299998</v>
          </cell>
          <cell r="HD19">
            <v>1.4370000000000001</v>
          </cell>
          <cell r="HE19">
            <v>291.75971736299999</v>
          </cell>
          <cell r="HF19">
            <v>22.5662759011615</v>
          </cell>
          <cell r="HG19">
            <v>86.851872041439904</v>
          </cell>
          <cell r="HH19">
            <v>32.574475243211097</v>
          </cell>
          <cell r="HI19">
            <v>321.66905014156799</v>
          </cell>
          <cell r="HJ19">
            <v>41.137039495434301</v>
          </cell>
          <cell r="HK19">
            <v>504.79871282281499</v>
          </cell>
          <cell r="HL19">
            <v>0.82699999999999996</v>
          </cell>
          <cell r="HM19">
            <v>505.62571282281499</v>
          </cell>
          <cell r="HN19">
            <v>31.849150926156401</v>
          </cell>
          <cell r="HO19">
            <v>0</v>
          </cell>
          <cell r="HP19">
            <v>31.849150926156401</v>
          </cell>
          <cell r="HQ19">
            <v>31.849150926156401</v>
          </cell>
          <cell r="HR19">
            <v>765.53627925965895</v>
          </cell>
          <cell r="HS19">
            <v>7.0279999999999996</v>
          </cell>
          <cell r="HT19">
            <v>0</v>
          </cell>
          <cell r="HU19">
            <v>772.56427925965795</v>
          </cell>
          <cell r="HV19">
            <v>772.56427925965795</v>
          </cell>
          <cell r="HW19">
            <v>0</v>
          </cell>
          <cell r="HX19">
            <v>0</v>
          </cell>
          <cell r="HY19">
            <v>6.5015835827939403</v>
          </cell>
          <cell r="HZ19">
            <v>1.10735221277549</v>
          </cell>
          <cell r="IA19">
            <v>0</v>
          </cell>
          <cell r="IB19">
            <v>0</v>
          </cell>
          <cell r="IC19">
            <v>0</v>
          </cell>
          <cell r="ID19">
            <v>0.99711949584089998</v>
          </cell>
          <cell r="IE19">
            <v>2.1449664947212499</v>
          </cell>
          <cell r="IF19">
            <v>0</v>
          </cell>
          <cell r="IG19">
            <v>22.680010302971699</v>
          </cell>
          <cell r="IH19">
            <v>45.468916833724499</v>
          </cell>
          <cell r="II19">
            <v>0</v>
          </cell>
          <cell r="IJ19">
            <v>3.7874823275284402</v>
          </cell>
          <cell r="IK19">
            <v>0.82733909690132801</v>
          </cell>
          <cell r="IL19">
            <v>0</v>
          </cell>
          <cell r="IM19">
            <v>0</v>
          </cell>
          <cell r="IN19">
            <v>0</v>
          </cell>
          <cell r="IO19">
            <v>0</v>
          </cell>
          <cell r="IP19">
            <v>57.569165760380997</v>
          </cell>
          <cell r="IQ19">
            <v>119.47049905025401</v>
          </cell>
          <cell r="IR19">
            <v>6.3840649963181404</v>
          </cell>
          <cell r="IS19">
            <v>4.64591042763122</v>
          </cell>
          <cell r="IT19">
            <v>0</v>
          </cell>
          <cell r="IU19">
            <v>0</v>
          </cell>
          <cell r="IV19">
            <v>2.3853636827151101</v>
          </cell>
          <cell r="IW19">
            <v>55.516029049683603</v>
          </cell>
          <cell r="IX19">
            <v>53.823291012054099</v>
          </cell>
          <cell r="IY19">
            <v>0</v>
          </cell>
          <cell r="IZ19">
            <v>0</v>
          </cell>
          <cell r="JA19">
            <v>0</v>
          </cell>
          <cell r="JB19">
            <v>10.6440833493187</v>
          </cell>
          <cell r="JC19">
            <v>0</v>
          </cell>
          <cell r="JD19">
            <v>1.49211657247986</v>
          </cell>
          <cell r="JE19">
            <v>0</v>
          </cell>
          <cell r="JF19">
            <v>0.25518624147021002</v>
          </cell>
          <cell r="JG19">
            <v>0</v>
          </cell>
          <cell r="JH19">
            <v>-0.31991704557681799</v>
          </cell>
          <cell r="JI19">
            <v>0</v>
          </cell>
          <cell r="JJ19">
            <v>0</v>
          </cell>
          <cell r="JK19">
            <v>0</v>
          </cell>
          <cell r="JL19">
            <v>0</v>
          </cell>
          <cell r="JM19">
            <v>0</v>
          </cell>
          <cell r="JN19">
            <v>0</v>
          </cell>
          <cell r="JO19">
            <v>0</v>
          </cell>
          <cell r="JP19">
            <v>0</v>
          </cell>
          <cell r="JQ19">
            <v>0</v>
          </cell>
          <cell r="JR19" t="e">
            <v>#N/A</v>
          </cell>
          <cell r="JS19">
            <v>765.53627925965895</v>
          </cell>
          <cell r="JT19">
            <v>772.56427925965795</v>
          </cell>
          <cell r="JU19">
            <v>93.415590338534599</v>
          </cell>
          <cell r="JV19">
            <v>679.14868892112395</v>
          </cell>
          <cell r="JW19">
            <v>395.380563443987</v>
          </cell>
          <cell r="JX19">
            <v>0</v>
          </cell>
          <cell r="JY19">
            <v>0</v>
          </cell>
          <cell r="JZ19">
            <v>0</v>
          </cell>
          <cell r="KA19">
            <v>0.16500000000000001</v>
          </cell>
          <cell r="KB19">
            <v>0</v>
          </cell>
          <cell r="KC19">
            <v>0</v>
          </cell>
          <cell r="KD19">
            <v>0.16500000000000001</v>
          </cell>
          <cell r="KE19">
            <v>0</v>
          </cell>
          <cell r="KF19">
            <v>0</v>
          </cell>
          <cell r="KG19">
            <v>0</v>
          </cell>
          <cell r="KH19">
            <v>0</v>
          </cell>
          <cell r="KI19">
            <v>4.5259999999999998</v>
          </cell>
          <cell r="KJ19">
            <v>3.548</v>
          </cell>
          <cell r="KK19">
            <v>10.854000000000001</v>
          </cell>
          <cell r="KL19">
            <v>20.312999999999999</v>
          </cell>
          <cell r="KM19">
            <v>14.750999999999999</v>
          </cell>
          <cell r="KN19">
            <v>46.048999999999999</v>
          </cell>
          <cell r="KO19">
            <v>55.516029049683603</v>
          </cell>
          <cell r="KP19">
            <v>0</v>
          </cell>
          <cell r="KQ19">
            <v>0</v>
          </cell>
          <cell r="KR19">
            <v>55.516029049683603</v>
          </cell>
          <cell r="KS19">
            <v>0</v>
          </cell>
          <cell r="KT19">
            <v>53.823291012054099</v>
          </cell>
          <cell r="KU19">
            <v>0</v>
          </cell>
          <cell r="KV19">
            <v>53.823291012054099</v>
          </cell>
          <cell r="KW19">
            <v>10.6440833493187</v>
          </cell>
          <cell r="KX19">
            <v>0</v>
          </cell>
          <cell r="KY19">
            <v>0</v>
          </cell>
          <cell r="KZ19">
            <v>10.6440833493187</v>
          </cell>
          <cell r="LA19">
            <v>55.516029049683603</v>
          </cell>
          <cell r="LB19">
            <v>0</v>
          </cell>
          <cell r="LC19">
            <v>0</v>
          </cell>
          <cell r="LD19">
            <v>55.516029049683603</v>
          </cell>
          <cell r="LE19">
            <v>0</v>
          </cell>
          <cell r="LF19">
            <v>53.823291012054099</v>
          </cell>
          <cell r="LG19">
            <v>0</v>
          </cell>
          <cell r="LH19">
            <v>53.823291012054099</v>
          </cell>
          <cell r="LI19">
            <v>10.6440833493187</v>
          </cell>
          <cell r="LJ19">
            <v>0</v>
          </cell>
          <cell r="LK19">
            <v>0</v>
          </cell>
          <cell r="LL19">
            <v>10.6440833493187</v>
          </cell>
          <cell r="LM19">
            <v>185.46300292427279</v>
          </cell>
          <cell r="LN19">
            <v>222.11526826512892</v>
          </cell>
          <cell r="LO19">
            <v>85.026888554256175</v>
          </cell>
          <cell r="LP19">
            <v>307.14215681938509</v>
          </cell>
          <cell r="LQ19">
            <v>407.57827118940168</v>
          </cell>
          <cell r="LR19">
            <v>492.60515974365785</v>
          </cell>
          <cell r="LS19">
            <v>2974.2645269356999</v>
          </cell>
          <cell r="LT19">
            <v>119104</v>
          </cell>
          <cell r="LU19">
            <v>45758</v>
          </cell>
          <cell r="LV19">
            <v>31200</v>
          </cell>
          <cell r="LW19">
            <v>2561.8651296122098</v>
          </cell>
          <cell r="LX19">
            <v>2728.3612082848399</v>
          </cell>
          <cell r="LY19">
            <v>17618.9669488377</v>
          </cell>
          <cell r="LZ19">
            <v>295941.46257598401</v>
          </cell>
          <cell r="MA19">
            <v>445572.06132326002</v>
          </cell>
          <cell r="MB19">
            <v>446566.74121349701</v>
          </cell>
          <cell r="MC19">
            <v>10520.8862060624</v>
          </cell>
          <cell r="MD19">
            <v>75545.741803121404</v>
          </cell>
          <cell r="ME19">
            <v>1129</v>
          </cell>
          <cell r="MF19">
            <v>1138</v>
          </cell>
          <cell r="MG19">
            <v>160.71587</v>
          </cell>
          <cell r="MH19">
            <v>2974264.5269356999</v>
          </cell>
          <cell r="MI19">
            <v>76958</v>
          </cell>
          <cell r="MJ19">
            <v>446566.74121349701</v>
          </cell>
          <cell r="MK19">
            <v>160.71587</v>
          </cell>
          <cell r="ML19">
            <v>38.647892706875176</v>
          </cell>
          <cell r="MM19">
            <v>1.5476493671872971</v>
          </cell>
          <cell r="MN19">
            <v>5.1300715374551817</v>
          </cell>
          <cell r="MO19">
            <v>19.27295968690078</v>
          </cell>
          <cell r="MP19">
            <v>66.270376914276014</v>
          </cell>
          <cell r="MQ19" t="str">
            <v/>
          </cell>
          <cell r="MR19">
            <v>3.8261559780375322E-4</v>
          </cell>
          <cell r="MS19" t="str">
            <v>Business plans (£m)</v>
          </cell>
          <cell r="MT19" t="str">
            <v>PR19 (£m)</v>
          </cell>
        </row>
        <row r="20">
          <cell r="A20" t="str">
            <v>ANH25</v>
          </cell>
          <cell r="B20" t="str">
            <v>ANH</v>
          </cell>
          <cell r="C20" t="str">
            <v>2024-25</v>
          </cell>
          <cell r="D20" t="str">
            <v>ANH</v>
          </cell>
          <cell r="E20" t="str">
            <v>ANH25</v>
          </cell>
          <cell r="F20">
            <v>1</v>
          </cell>
          <cell r="G20">
            <v>9.6900138380000005</v>
          </cell>
          <cell r="H20">
            <v>-0.247192406</v>
          </cell>
          <cell r="I20">
            <v>1.6560978310000001</v>
          </cell>
          <cell r="J20">
            <v>0</v>
          </cell>
          <cell r="K20">
            <v>16.530913898000001</v>
          </cell>
          <cell r="L20">
            <v>0</v>
          </cell>
          <cell r="M20">
            <v>52.053875679000001</v>
          </cell>
          <cell r="N20">
            <v>0.1693886</v>
          </cell>
          <cell r="O20">
            <v>79.853097439999999</v>
          </cell>
          <cell r="P20">
            <v>0</v>
          </cell>
          <cell r="Q20">
            <v>79.853097439999999</v>
          </cell>
          <cell r="R20">
            <v>17.564973315355299</v>
          </cell>
          <cell r="S20">
            <v>13.148718930881</v>
          </cell>
          <cell r="T20">
            <v>29.368600379825502</v>
          </cell>
          <cell r="U20">
            <v>1.76703519268647</v>
          </cell>
          <cell r="V20">
            <v>58.320094515658496</v>
          </cell>
          <cell r="W20">
            <v>120.169422334407</v>
          </cell>
          <cell r="X20">
            <v>0.47799999999999998</v>
          </cell>
          <cell r="Y20">
            <v>120.647422334407</v>
          </cell>
          <cell r="Z20">
            <v>35.242616527141301</v>
          </cell>
          <cell r="AA20">
            <v>0</v>
          </cell>
          <cell r="AB20">
            <v>35.242616527141301</v>
          </cell>
          <cell r="AC20">
            <v>35.242616527141301</v>
          </cell>
          <cell r="AD20">
            <v>165.25790324726501</v>
          </cell>
          <cell r="AE20">
            <v>2.0090650867013302</v>
          </cell>
          <cell r="AF20">
            <v>0</v>
          </cell>
          <cell r="AG20">
            <v>167.26696833396699</v>
          </cell>
          <cell r="AH20">
            <v>167.26696833396699</v>
          </cell>
          <cell r="AI20">
            <v>30.236177825999999</v>
          </cell>
          <cell r="AJ20">
            <v>-1.0137447470000001</v>
          </cell>
          <cell r="AK20">
            <v>7.0135214619999999</v>
          </cell>
          <cell r="AL20">
            <v>0</v>
          </cell>
          <cell r="AM20">
            <v>0</v>
          </cell>
          <cell r="AN20">
            <v>0.19577117599999999</v>
          </cell>
          <cell r="AO20">
            <v>67.417031762999997</v>
          </cell>
          <cell r="AP20">
            <v>25.404500443</v>
          </cell>
          <cell r="AQ20">
            <v>129.25325792300001</v>
          </cell>
          <cell r="AR20">
            <v>0.94799999999999995</v>
          </cell>
          <cell r="AS20">
            <v>130.20125792299999</v>
          </cell>
          <cell r="AT20">
            <v>0</v>
          </cell>
          <cell r="AU20">
            <v>94.024209465467493</v>
          </cell>
          <cell r="AV20">
            <v>0</v>
          </cell>
          <cell r="AW20">
            <v>190.58775245497</v>
          </cell>
          <cell r="AX20">
            <v>0</v>
          </cell>
          <cell r="AY20">
            <v>284.61196192043701</v>
          </cell>
          <cell r="AZ20">
            <v>0</v>
          </cell>
          <cell r="BA20">
            <v>284.61196192043701</v>
          </cell>
          <cell r="BB20">
            <v>0</v>
          </cell>
          <cell r="BC20">
            <v>0</v>
          </cell>
          <cell r="BD20">
            <v>0</v>
          </cell>
          <cell r="BE20">
            <v>0</v>
          </cell>
          <cell r="BF20">
            <v>414.81321984343703</v>
          </cell>
          <cell r="BG20">
            <v>3.0797644442846801</v>
          </cell>
          <cell r="BH20">
            <v>0</v>
          </cell>
          <cell r="BI20">
            <v>417.89298428772202</v>
          </cell>
          <cell r="BJ20">
            <v>417.89298428772202</v>
          </cell>
          <cell r="BK20">
            <v>0</v>
          </cell>
          <cell r="BL20">
            <v>0</v>
          </cell>
          <cell r="BM20">
            <v>0</v>
          </cell>
          <cell r="BN20">
            <v>0</v>
          </cell>
          <cell r="BO20">
            <v>0</v>
          </cell>
          <cell r="BP20">
            <v>0</v>
          </cell>
          <cell r="BQ20">
            <v>23.295260985999999</v>
          </cell>
          <cell r="BR20">
            <v>6.8904124999999997E-2</v>
          </cell>
          <cell r="BS20">
            <v>23.364165110999998</v>
          </cell>
          <cell r="BT20">
            <v>1.4E-2</v>
          </cell>
          <cell r="BU20">
            <v>23.378165111000001</v>
          </cell>
          <cell r="BV20">
            <v>0</v>
          </cell>
          <cell r="BW20">
            <v>1.0459284579728001</v>
          </cell>
          <cell r="BX20">
            <v>0</v>
          </cell>
          <cell r="BY20">
            <v>0</v>
          </cell>
          <cell r="BZ20">
            <v>0</v>
          </cell>
          <cell r="CA20">
            <v>1.0459284579728001</v>
          </cell>
          <cell r="CB20">
            <v>0</v>
          </cell>
          <cell r="CC20">
            <v>1.0459284579728001</v>
          </cell>
          <cell r="CD20">
            <v>0</v>
          </cell>
          <cell r="CE20">
            <v>0</v>
          </cell>
          <cell r="CF20">
            <v>0</v>
          </cell>
          <cell r="CG20">
            <v>0</v>
          </cell>
          <cell r="CH20">
            <v>24.4240935689728</v>
          </cell>
          <cell r="CI20">
            <v>0.93745777969455502</v>
          </cell>
          <cell r="CJ20">
            <v>0</v>
          </cell>
          <cell r="CK20">
            <v>25.361551348667302</v>
          </cell>
          <cell r="CL20">
            <v>25.361551348667302</v>
          </cell>
          <cell r="CM20">
            <v>-2.2264158780000001</v>
          </cell>
          <cell r="CN20">
            <v>-6.2027845490000004</v>
          </cell>
          <cell r="CO20">
            <v>0.32479486899999999</v>
          </cell>
          <cell r="CP20">
            <v>0</v>
          </cell>
          <cell r="CQ20">
            <v>0</v>
          </cell>
          <cell r="CR20">
            <v>0</v>
          </cell>
          <cell r="CS20">
            <v>48.358434457999998</v>
          </cell>
          <cell r="CT20">
            <v>2.9677635590000002</v>
          </cell>
          <cell r="CU20">
            <v>43.221792459</v>
          </cell>
          <cell r="CV20">
            <v>0.44800000000000001</v>
          </cell>
          <cell r="CW20">
            <v>43.669792459</v>
          </cell>
          <cell r="CX20">
            <v>0</v>
          </cell>
          <cell r="CY20">
            <v>10.3438508619528</v>
          </cell>
          <cell r="CZ20">
            <v>0</v>
          </cell>
          <cell r="DA20">
            <v>8.1174930629586193</v>
          </cell>
          <cell r="DB20">
            <v>0</v>
          </cell>
          <cell r="DC20">
            <v>18.4613439249114</v>
          </cell>
          <cell r="DD20">
            <v>0</v>
          </cell>
          <cell r="DE20">
            <v>18.4613439249114</v>
          </cell>
          <cell r="DF20">
            <v>0</v>
          </cell>
          <cell r="DG20">
            <v>0</v>
          </cell>
          <cell r="DH20">
            <v>0</v>
          </cell>
          <cell r="DI20">
            <v>0</v>
          </cell>
          <cell r="DJ20">
            <v>62.131136383911397</v>
          </cell>
          <cell r="DK20">
            <v>0.66961269978182603</v>
          </cell>
          <cell r="DL20">
            <v>0</v>
          </cell>
          <cell r="DM20">
            <v>62.800749083693198</v>
          </cell>
          <cell r="DN20">
            <v>62.800749083693198</v>
          </cell>
          <cell r="DO20">
            <v>0</v>
          </cell>
          <cell r="DP20">
            <v>-2.13489152</v>
          </cell>
          <cell r="DQ20">
            <v>0</v>
          </cell>
          <cell r="DR20">
            <v>0</v>
          </cell>
          <cell r="DS20">
            <v>0</v>
          </cell>
          <cell r="DT20">
            <v>0</v>
          </cell>
          <cell r="DU20">
            <v>10.587215277</v>
          </cell>
          <cell r="DV20">
            <v>2.9282975999999999E-2</v>
          </cell>
          <cell r="DW20">
            <v>8.4816067329999996</v>
          </cell>
          <cell r="DX20">
            <v>4.1000000000000002E-2</v>
          </cell>
          <cell r="DY20">
            <v>8.5226067329999999</v>
          </cell>
          <cell r="DZ20">
            <v>0</v>
          </cell>
          <cell r="EA20">
            <v>1.2055870966048401</v>
          </cell>
          <cell r="EB20">
            <v>0</v>
          </cell>
          <cell r="EC20">
            <v>0</v>
          </cell>
          <cell r="ED20">
            <v>0</v>
          </cell>
          <cell r="EE20">
            <v>1.2055870966048401</v>
          </cell>
          <cell r="EF20">
            <v>0</v>
          </cell>
          <cell r="EG20">
            <v>1.2055870966048401</v>
          </cell>
          <cell r="EH20">
            <v>0</v>
          </cell>
          <cell r="EI20">
            <v>0</v>
          </cell>
          <cell r="EJ20">
            <v>0</v>
          </cell>
          <cell r="EK20">
            <v>0</v>
          </cell>
          <cell r="EL20">
            <v>9.7281938296048391</v>
          </cell>
          <cell r="EM20">
            <v>0.40176761986909498</v>
          </cell>
          <cell r="EN20">
            <v>0</v>
          </cell>
          <cell r="EO20">
            <v>10.1299614494739</v>
          </cell>
          <cell r="EP20">
            <v>10.1299614494739</v>
          </cell>
          <cell r="EQ20">
            <v>39.926191664000001</v>
          </cell>
          <cell r="ER20">
            <v>-1.260937153</v>
          </cell>
          <cell r="ES20">
            <v>8.6696192930000002</v>
          </cell>
          <cell r="ET20">
            <v>0</v>
          </cell>
          <cell r="EU20">
            <v>16.530913898000001</v>
          </cell>
          <cell r="EV20">
            <v>0.19577117599999999</v>
          </cell>
          <cell r="EW20">
            <v>119.470907442</v>
          </cell>
          <cell r="EX20">
            <v>25.573889043000001</v>
          </cell>
          <cell r="EY20">
            <v>209.10635536300001</v>
          </cell>
          <cell r="EZ20">
            <v>0.94799999999999995</v>
          </cell>
          <cell r="FA20">
            <v>210.05435536299998</v>
          </cell>
          <cell r="FB20">
            <v>17.564973315355299</v>
          </cell>
          <cell r="FC20">
            <v>107.1729283963485</v>
          </cell>
          <cell r="FD20">
            <v>29.368600379825502</v>
          </cell>
          <cell r="FE20">
            <v>192.35478764765648</v>
          </cell>
          <cell r="FF20">
            <v>58.320094515658496</v>
          </cell>
          <cell r="FG20">
            <v>404.781384254844</v>
          </cell>
          <cell r="FH20">
            <v>0.47799999999999998</v>
          </cell>
          <cell r="FI20">
            <v>405.25938425484401</v>
          </cell>
          <cell r="FJ20">
            <v>35.242616527141301</v>
          </cell>
          <cell r="FK20">
            <v>0</v>
          </cell>
          <cell r="FL20">
            <v>35.242616527141301</v>
          </cell>
          <cell r="FM20">
            <v>35.242616527141301</v>
          </cell>
          <cell r="FN20">
            <v>580.07112309070203</v>
          </cell>
          <cell r="FO20">
            <v>5.0888295309860103</v>
          </cell>
          <cell r="FP20">
            <v>0</v>
          </cell>
          <cell r="FQ20">
            <v>585.15995262168894</v>
          </cell>
          <cell r="FR20">
            <v>585.15995262168894</v>
          </cell>
          <cell r="FS20">
            <v>-2.2264158780000001</v>
          </cell>
          <cell r="FT20">
            <v>-8.3376760690000005</v>
          </cell>
          <cell r="FU20">
            <v>0.32479486899999999</v>
          </cell>
          <cell r="FV20">
            <v>0</v>
          </cell>
          <cell r="FW20">
            <v>0</v>
          </cell>
          <cell r="FX20">
            <v>0</v>
          </cell>
          <cell r="FY20">
            <v>82.240910720999992</v>
          </cell>
          <cell r="FZ20">
            <v>3.0659506600000004</v>
          </cell>
          <cell r="GA20">
            <v>75.067564303000012</v>
          </cell>
          <cell r="GB20">
            <v>0.503</v>
          </cell>
          <cell r="GC20">
            <v>75.570564302999998</v>
          </cell>
          <cell r="GD20">
            <v>0</v>
          </cell>
          <cell r="GE20">
            <v>12.595366416530442</v>
          </cell>
          <cell r="GF20">
            <v>0</v>
          </cell>
          <cell r="GG20">
            <v>8.1174930629586193</v>
          </cell>
          <cell r="GH20">
            <v>0</v>
          </cell>
          <cell r="GI20">
            <v>20.71285947948904</v>
          </cell>
          <cell r="GJ20">
            <v>0</v>
          </cell>
          <cell r="GK20">
            <v>20.71285947948904</v>
          </cell>
          <cell r="GL20">
            <v>0</v>
          </cell>
          <cell r="GM20">
            <v>0</v>
          </cell>
          <cell r="GN20">
            <v>0</v>
          </cell>
          <cell r="GO20">
            <v>0</v>
          </cell>
          <cell r="GP20">
            <v>96.283423782489024</v>
          </cell>
          <cell r="GQ20">
            <v>2.0088380993454762</v>
          </cell>
          <cell r="GR20">
            <v>0</v>
          </cell>
          <cell r="GS20">
            <v>98.292261881834392</v>
          </cell>
          <cell r="GT20">
            <v>98.292261881834392</v>
          </cell>
          <cell r="GU20">
            <v>37.699775785999996</v>
          </cell>
          <cell r="GV20">
            <v>-9.5986132219999991</v>
          </cell>
          <cell r="GW20">
            <v>8.994414162</v>
          </cell>
          <cell r="GX20">
            <v>0</v>
          </cell>
          <cell r="GY20">
            <v>16.530913898000001</v>
          </cell>
          <cell r="GZ20">
            <v>0.19577117599999999</v>
          </cell>
          <cell r="HA20">
            <v>201.711818163</v>
          </cell>
          <cell r="HB20">
            <v>28.639839703</v>
          </cell>
          <cell r="HC20">
            <v>284.17391966600002</v>
          </cell>
          <cell r="HD20">
            <v>1.4510000000000001</v>
          </cell>
          <cell r="HE20">
            <v>285.62491966599998</v>
          </cell>
          <cell r="HF20">
            <v>17.564973315355299</v>
          </cell>
          <cell r="HG20">
            <v>119.76829481287901</v>
          </cell>
          <cell r="HH20">
            <v>29.368600379825502</v>
          </cell>
          <cell r="HI20">
            <v>200.472280710615</v>
          </cell>
          <cell r="HJ20">
            <v>58.320094515658496</v>
          </cell>
          <cell r="HK20">
            <v>425.494243734333</v>
          </cell>
          <cell r="HL20">
            <v>0.47799999999999998</v>
          </cell>
          <cell r="HM20">
            <v>425.97224373433301</v>
          </cell>
          <cell r="HN20">
            <v>35.242616527141301</v>
          </cell>
          <cell r="HO20">
            <v>0</v>
          </cell>
          <cell r="HP20">
            <v>35.242616527141301</v>
          </cell>
          <cell r="HQ20">
            <v>35.242616527141301</v>
          </cell>
          <cell r="HR20">
            <v>676.35454687319202</v>
          </cell>
          <cell r="HS20">
            <v>7.0976676303314896</v>
          </cell>
          <cell r="HT20">
            <v>0</v>
          </cell>
          <cell r="HU20">
            <v>683.45221450352301</v>
          </cell>
          <cell r="HV20">
            <v>683.45221450352301</v>
          </cell>
          <cell r="HW20">
            <v>0</v>
          </cell>
          <cell r="HX20">
            <v>0</v>
          </cell>
          <cell r="HY20">
            <v>2.6876558010401701</v>
          </cell>
          <cell r="HZ20">
            <v>5.4128997422764096</v>
          </cell>
          <cell r="IA20">
            <v>0</v>
          </cell>
          <cell r="IB20">
            <v>0</v>
          </cell>
          <cell r="IC20">
            <v>0</v>
          </cell>
          <cell r="ID20">
            <v>0.99795106180857696</v>
          </cell>
          <cell r="IE20">
            <v>0</v>
          </cell>
          <cell r="IF20">
            <v>0</v>
          </cell>
          <cell r="IG20">
            <v>35.843452656640302</v>
          </cell>
          <cell r="IH20">
            <v>42.277495567500502</v>
          </cell>
          <cell r="II20">
            <v>0</v>
          </cell>
          <cell r="IJ20">
            <v>5.95777085001078</v>
          </cell>
          <cell r="IK20">
            <v>0.82802889845696104</v>
          </cell>
          <cell r="IL20">
            <v>0</v>
          </cell>
          <cell r="IM20">
            <v>0</v>
          </cell>
          <cell r="IN20">
            <v>0</v>
          </cell>
          <cell r="IO20">
            <v>0</v>
          </cell>
          <cell r="IP20">
            <v>27.089474907023501</v>
          </cell>
          <cell r="IQ20">
            <v>36.218984661889202</v>
          </cell>
          <cell r="IR20">
            <v>17.262999324976398</v>
          </cell>
          <cell r="IS20">
            <v>2.58971243155352</v>
          </cell>
          <cell r="IT20">
            <v>0</v>
          </cell>
          <cell r="IU20">
            <v>0</v>
          </cell>
          <cell r="IV20">
            <v>2.3874561986891201</v>
          </cell>
          <cell r="IW20">
            <v>76.153290550929</v>
          </cell>
          <cell r="IX20">
            <v>20.206083978653499</v>
          </cell>
          <cell r="IY20">
            <v>0</v>
          </cell>
          <cell r="IZ20">
            <v>0</v>
          </cell>
          <cell r="JA20">
            <v>0</v>
          </cell>
          <cell r="JB20">
            <v>9.4470635066429391</v>
          </cell>
          <cell r="JC20">
            <v>0</v>
          </cell>
          <cell r="JD20">
            <v>2.8005962097161299</v>
          </cell>
          <cell r="JE20">
            <v>0</v>
          </cell>
          <cell r="JF20">
            <v>0</v>
          </cell>
          <cell r="JG20">
            <v>0</v>
          </cell>
          <cell r="JH20">
            <v>0</v>
          </cell>
          <cell r="JI20">
            <v>0</v>
          </cell>
          <cell r="JJ20">
            <v>0</v>
          </cell>
          <cell r="JK20">
            <v>0</v>
          </cell>
          <cell r="JL20">
            <v>0</v>
          </cell>
          <cell r="JM20">
            <v>0</v>
          </cell>
          <cell r="JN20">
            <v>0</v>
          </cell>
          <cell r="JO20">
            <v>0</v>
          </cell>
          <cell r="JP20">
            <v>0</v>
          </cell>
          <cell r="JQ20">
            <v>0</v>
          </cell>
          <cell r="JR20" t="e">
            <v>#N/A</v>
          </cell>
          <cell r="JS20">
            <v>676.35454687319202</v>
          </cell>
          <cell r="JT20">
            <v>683.45221450352301</v>
          </cell>
          <cell r="JU20">
            <v>98.292261881834392</v>
          </cell>
          <cell r="JV20">
            <v>585.15995262168894</v>
          </cell>
          <cell r="JW20">
            <v>288.16091634780702</v>
          </cell>
          <cell r="JX20">
            <v>0</v>
          </cell>
          <cell r="JY20">
            <v>0</v>
          </cell>
          <cell r="JZ20">
            <v>0</v>
          </cell>
          <cell r="KA20">
            <v>0.16700000000000001</v>
          </cell>
          <cell r="KB20">
            <v>0</v>
          </cell>
          <cell r="KC20">
            <v>0</v>
          </cell>
          <cell r="KD20">
            <v>0.16700000000000001</v>
          </cell>
          <cell r="KE20">
            <v>0</v>
          </cell>
          <cell r="KF20">
            <v>0</v>
          </cell>
          <cell r="KG20">
            <v>0</v>
          </cell>
          <cell r="KH20">
            <v>0</v>
          </cell>
          <cell r="KI20">
            <v>4.4359999999999999</v>
          </cell>
          <cell r="KJ20">
            <v>3.6440000000000001</v>
          </cell>
          <cell r="KK20">
            <v>11.184000000000001</v>
          </cell>
          <cell r="KL20">
            <v>20.931000000000001</v>
          </cell>
          <cell r="KM20">
            <v>15.178000000000001</v>
          </cell>
          <cell r="KN20">
            <v>47.244</v>
          </cell>
          <cell r="KO20">
            <v>76.153290550929</v>
          </cell>
          <cell r="KP20">
            <v>0</v>
          </cell>
          <cell r="KQ20">
            <v>0</v>
          </cell>
          <cell r="KR20">
            <v>76.153290550929</v>
          </cell>
          <cell r="KS20">
            <v>0</v>
          </cell>
          <cell r="KT20">
            <v>20.206083978653499</v>
          </cell>
          <cell r="KU20">
            <v>0</v>
          </cell>
          <cell r="KV20">
            <v>20.206083978653499</v>
          </cell>
          <cell r="KW20">
            <v>9.4470635066429391</v>
          </cell>
          <cell r="KX20">
            <v>0</v>
          </cell>
          <cell r="KY20">
            <v>0</v>
          </cell>
          <cell r="KZ20">
            <v>9.4470635066429391</v>
          </cell>
          <cell r="LA20">
            <v>76.153290550929</v>
          </cell>
          <cell r="LB20">
            <v>0</v>
          </cell>
          <cell r="LC20">
            <v>0</v>
          </cell>
          <cell r="LD20">
            <v>76.153290550929</v>
          </cell>
          <cell r="LE20">
            <v>0</v>
          </cell>
          <cell r="LF20">
            <v>20.206083978653499</v>
          </cell>
          <cell r="LG20">
            <v>0</v>
          </cell>
          <cell r="LH20">
            <v>20.206083978653499</v>
          </cell>
          <cell r="LI20">
            <v>9.4470635066429391</v>
          </cell>
          <cell r="LJ20">
            <v>0</v>
          </cell>
          <cell r="LK20">
            <v>0</v>
          </cell>
          <cell r="LL20">
            <v>9.4470635066429391</v>
          </cell>
          <cell r="LM20">
            <v>195.83075514380826</v>
          </cell>
          <cell r="LN20">
            <v>218.07905092412099</v>
          </cell>
          <cell r="LO20">
            <v>84.596980059530424</v>
          </cell>
          <cell r="LP20">
            <v>302.6760309836514</v>
          </cell>
          <cell r="LQ20">
            <v>413.90980606792925</v>
          </cell>
          <cell r="LR20">
            <v>498.50678612745969</v>
          </cell>
          <cell r="LS20">
            <v>3015.6289294122898</v>
          </cell>
          <cell r="LT20">
            <v>119165</v>
          </cell>
          <cell r="LU20">
            <v>45904</v>
          </cell>
          <cell r="LV20">
            <v>31200</v>
          </cell>
          <cell r="LW20">
            <v>2538.7658308397399</v>
          </cell>
          <cell r="LX20">
            <v>2770.4272474355298</v>
          </cell>
          <cell r="LY20">
            <v>17561.724769298798</v>
          </cell>
          <cell r="LZ20">
            <v>302882.46974302799</v>
          </cell>
          <cell r="MA20">
            <v>450552.63480391598</v>
          </cell>
          <cell r="MB20">
            <v>451547.14983489498</v>
          </cell>
          <cell r="MC20">
            <v>10630.494840937001</v>
          </cell>
          <cell r="MD20">
            <v>76358.244502693196</v>
          </cell>
          <cell r="ME20">
            <v>1129</v>
          </cell>
          <cell r="MF20">
            <v>1138</v>
          </cell>
          <cell r="MG20">
            <v>166.13853</v>
          </cell>
          <cell r="MH20">
            <v>3015628.92941229</v>
          </cell>
          <cell r="MI20">
            <v>77104</v>
          </cell>
          <cell r="MJ20">
            <v>451547.14983489498</v>
          </cell>
          <cell r="MK20">
            <v>166.13853</v>
          </cell>
          <cell r="ML20">
            <v>39.111186571543499</v>
          </cell>
          <cell r="MM20">
            <v>1.5455099605727329</v>
          </cell>
          <cell r="MN20">
            <v>5.0650121157749881</v>
          </cell>
          <cell r="MO20">
            <v>19.264597146817781</v>
          </cell>
          <cell r="MP20">
            <v>67.076598723693607</v>
          </cell>
          <cell r="MQ20" t="str">
            <v/>
          </cell>
          <cell r="MR20">
            <v>3.7736738393134546E-4</v>
          </cell>
          <cell r="MS20" t="str">
            <v>Business plans (£m)</v>
          </cell>
          <cell r="MT20" t="str">
            <v>PR19 (£m)</v>
          </cell>
        </row>
        <row r="21">
          <cell r="A21" t="str">
            <v>NES12</v>
          </cell>
          <cell r="B21" t="str">
            <v>NES</v>
          </cell>
          <cell r="C21" t="str">
            <v>2011-12</v>
          </cell>
          <cell r="D21" t="str">
            <v>NES</v>
          </cell>
          <cell r="E21" t="str">
            <v>NES12</v>
          </cell>
          <cell r="F21">
            <v>1.1050631792877967</v>
          </cell>
          <cell r="G21">
            <v>3.4334312980471848</v>
          </cell>
          <cell r="H21">
            <v>0</v>
          </cell>
          <cell r="I21">
            <v>1.2111492444994254</v>
          </cell>
          <cell r="J21">
            <v>0</v>
          </cell>
          <cell r="K21">
            <v>0</v>
          </cell>
          <cell r="L21">
            <v>0</v>
          </cell>
          <cell r="M21">
            <v>16.752757798003</v>
          </cell>
          <cell r="N21">
            <v>0.2033316249889546</v>
          </cell>
          <cell r="O21">
            <v>21.600669965538565</v>
          </cell>
          <cell r="P21">
            <v>0.27626579482194918</v>
          </cell>
          <cell r="Q21">
            <v>21.876935760360514</v>
          </cell>
          <cell r="R21">
            <v>22.75546098789431</v>
          </cell>
          <cell r="S21">
            <v>7.1641245913227856</v>
          </cell>
          <cell r="T21">
            <v>27.227651674472025</v>
          </cell>
          <cell r="U21">
            <v>3.570459132278871</v>
          </cell>
          <cell r="V21">
            <v>0</v>
          </cell>
          <cell r="W21">
            <v>60.71769638596799</v>
          </cell>
          <cell r="X21">
            <v>0</v>
          </cell>
          <cell r="Y21">
            <v>60.71769638596799</v>
          </cell>
          <cell r="Z21">
            <v>2.5770073340991417</v>
          </cell>
          <cell r="AA21">
            <v>0</v>
          </cell>
          <cell r="AB21">
            <v>0</v>
          </cell>
          <cell r="AC21">
            <v>2.5770073340991417</v>
          </cell>
          <cell r="AD21">
            <v>80.017624812229357</v>
          </cell>
          <cell r="AE21">
            <v>0.19559618273394</v>
          </cell>
          <cell r="AF21">
            <v>0.18896580365821325</v>
          </cell>
          <cell r="AG21">
            <v>80.402186798621514</v>
          </cell>
          <cell r="AH21">
            <v>80.402186798621514</v>
          </cell>
          <cell r="AI21">
            <v>10.069335689670403</v>
          </cell>
          <cell r="AJ21">
            <v>0</v>
          </cell>
          <cell r="AK21">
            <v>1.5713998409472469</v>
          </cell>
          <cell r="AL21">
            <v>0</v>
          </cell>
          <cell r="AM21">
            <v>0</v>
          </cell>
          <cell r="AN21">
            <v>0</v>
          </cell>
          <cell r="AO21">
            <v>22.441623044976577</v>
          </cell>
          <cell r="AP21">
            <v>6.8856486701422615</v>
          </cell>
          <cell r="AQ21">
            <v>40.968007245736487</v>
          </cell>
          <cell r="AR21">
            <v>3.094176902005831E-2</v>
          </cell>
          <cell r="AS21">
            <v>40.998949014756548</v>
          </cell>
          <cell r="AT21">
            <v>0</v>
          </cell>
          <cell r="AU21">
            <v>22.979788813289733</v>
          </cell>
          <cell r="AV21">
            <v>0</v>
          </cell>
          <cell r="AW21">
            <v>7.3541954581602873</v>
          </cell>
          <cell r="AX21">
            <v>0</v>
          </cell>
          <cell r="AY21">
            <v>30.333984271450021</v>
          </cell>
          <cell r="AZ21">
            <v>0</v>
          </cell>
          <cell r="BA21">
            <v>30.333984271450021</v>
          </cell>
          <cell r="BB21">
            <v>0</v>
          </cell>
          <cell r="BC21">
            <v>0</v>
          </cell>
          <cell r="BD21">
            <v>0</v>
          </cell>
          <cell r="BE21">
            <v>0</v>
          </cell>
          <cell r="BF21">
            <v>71.332933286206568</v>
          </cell>
          <cell r="BG21">
            <v>0.21659238314040816</v>
          </cell>
          <cell r="BH21">
            <v>0.20885694088539358</v>
          </cell>
          <cell r="BI21">
            <v>71.758382610232246</v>
          </cell>
          <cell r="BJ21">
            <v>71.758382610232246</v>
          </cell>
          <cell r="BK21">
            <v>0</v>
          </cell>
          <cell r="BL21">
            <v>0</v>
          </cell>
          <cell r="BM21">
            <v>0</v>
          </cell>
          <cell r="BN21">
            <v>0</v>
          </cell>
          <cell r="BO21">
            <v>0</v>
          </cell>
          <cell r="BP21">
            <v>0</v>
          </cell>
          <cell r="BQ21">
            <v>3.5991907749403542</v>
          </cell>
          <cell r="BR21">
            <v>0</v>
          </cell>
          <cell r="BS21">
            <v>3.5991907749403542</v>
          </cell>
          <cell r="BT21">
            <v>0</v>
          </cell>
          <cell r="BU21">
            <v>3.5991907749403542</v>
          </cell>
          <cell r="BV21">
            <v>0</v>
          </cell>
          <cell r="BW21">
            <v>0</v>
          </cell>
          <cell r="BX21">
            <v>0</v>
          </cell>
          <cell r="BY21">
            <v>0</v>
          </cell>
          <cell r="BZ21">
            <v>0</v>
          </cell>
          <cell r="CA21">
            <v>0</v>
          </cell>
          <cell r="CB21">
            <v>0</v>
          </cell>
          <cell r="CC21">
            <v>0</v>
          </cell>
          <cell r="CD21">
            <v>0</v>
          </cell>
          <cell r="CE21">
            <v>0</v>
          </cell>
          <cell r="CF21">
            <v>0</v>
          </cell>
          <cell r="CG21">
            <v>0</v>
          </cell>
          <cell r="CH21">
            <v>3.5991907749403542</v>
          </cell>
          <cell r="CI21">
            <v>4.4202527171511869E-3</v>
          </cell>
          <cell r="CJ21">
            <v>4.4202527171511869E-3</v>
          </cell>
          <cell r="CK21">
            <v>3.6080312803746564</v>
          </cell>
          <cell r="CL21">
            <v>3.6080312803746564</v>
          </cell>
          <cell r="CM21">
            <v>-0.12818732879738443</v>
          </cell>
          <cell r="CN21">
            <v>-1.2376707608023325</v>
          </cell>
          <cell r="CO21">
            <v>0</v>
          </cell>
          <cell r="CP21">
            <v>0</v>
          </cell>
          <cell r="CQ21">
            <v>0</v>
          </cell>
          <cell r="CR21">
            <v>0</v>
          </cell>
          <cell r="CS21">
            <v>15.521717416276392</v>
          </cell>
          <cell r="CT21">
            <v>1.4686289652734819</v>
          </cell>
          <cell r="CU21">
            <v>15.624488291950158</v>
          </cell>
          <cell r="CV21">
            <v>4.4202527171511869E-3</v>
          </cell>
          <cell r="CW21">
            <v>15.628908544667198</v>
          </cell>
          <cell r="CX21">
            <v>0</v>
          </cell>
          <cell r="CY21">
            <v>13.941477069894843</v>
          </cell>
          <cell r="CZ21">
            <v>0</v>
          </cell>
          <cell r="DA21">
            <v>0</v>
          </cell>
          <cell r="DB21">
            <v>0</v>
          </cell>
          <cell r="DC21">
            <v>13.941477069894843</v>
          </cell>
          <cell r="DD21">
            <v>0</v>
          </cell>
          <cell r="DE21">
            <v>13.941477069894843</v>
          </cell>
          <cell r="DF21">
            <v>0</v>
          </cell>
          <cell r="DG21">
            <v>0</v>
          </cell>
          <cell r="DH21">
            <v>0</v>
          </cell>
          <cell r="DI21">
            <v>0</v>
          </cell>
          <cell r="DJ21">
            <v>29.570385614562152</v>
          </cell>
          <cell r="DK21">
            <v>4.4202527171511873E-2</v>
          </cell>
          <cell r="DL21">
            <v>4.1992400812936273E-2</v>
          </cell>
          <cell r="DM21">
            <v>29.6565805425466</v>
          </cell>
          <cell r="DN21">
            <v>69.438854996907281</v>
          </cell>
          <cell r="DO21">
            <v>0</v>
          </cell>
          <cell r="DP21">
            <v>0</v>
          </cell>
          <cell r="DQ21">
            <v>0</v>
          </cell>
          <cell r="DR21">
            <v>0</v>
          </cell>
          <cell r="DS21">
            <v>0</v>
          </cell>
          <cell r="DT21">
            <v>0</v>
          </cell>
          <cell r="DU21">
            <v>3.8953477069894835</v>
          </cell>
          <cell r="DV21">
            <v>0</v>
          </cell>
          <cell r="DW21">
            <v>3.8953477069894835</v>
          </cell>
          <cell r="DX21">
            <v>0</v>
          </cell>
          <cell r="DY21">
            <v>3.8953477069894835</v>
          </cell>
          <cell r="DZ21">
            <v>0</v>
          </cell>
          <cell r="EA21">
            <v>0</v>
          </cell>
          <cell r="EB21">
            <v>0</v>
          </cell>
          <cell r="EC21">
            <v>0</v>
          </cell>
          <cell r="ED21">
            <v>0</v>
          </cell>
          <cell r="EE21">
            <v>0</v>
          </cell>
          <cell r="EF21">
            <v>0</v>
          </cell>
          <cell r="EG21">
            <v>0</v>
          </cell>
          <cell r="EH21">
            <v>0</v>
          </cell>
          <cell r="EI21">
            <v>0</v>
          </cell>
          <cell r="EJ21">
            <v>0</v>
          </cell>
          <cell r="EK21">
            <v>0</v>
          </cell>
          <cell r="EL21">
            <v>3.8953477069894835</v>
          </cell>
          <cell r="EM21">
            <v>0</v>
          </cell>
          <cell r="EN21">
            <v>0</v>
          </cell>
          <cell r="EO21">
            <v>3.8953477069894835</v>
          </cell>
          <cell r="EP21">
            <v>3.8953477069894835</v>
          </cell>
          <cell r="EQ21">
            <v>13.502766987717589</v>
          </cell>
          <cell r="ER21">
            <v>0</v>
          </cell>
          <cell r="ES21">
            <v>2.7825490854466719</v>
          </cell>
          <cell r="ET21">
            <v>0</v>
          </cell>
          <cell r="EU21">
            <v>0</v>
          </cell>
          <cell r="EV21">
            <v>0</v>
          </cell>
          <cell r="EW21">
            <v>39.194380842979577</v>
          </cell>
          <cell r="EX21">
            <v>7.0889802951312157</v>
          </cell>
          <cell r="EY21">
            <v>62.568677211275059</v>
          </cell>
          <cell r="EZ21">
            <v>0.30720756384200754</v>
          </cell>
          <cell r="FA21">
            <v>62.875884775117058</v>
          </cell>
          <cell r="FB21">
            <v>22.75546098789431</v>
          </cell>
          <cell r="FC21">
            <v>30.143913404612523</v>
          </cell>
          <cell r="FD21">
            <v>27.227651674472025</v>
          </cell>
          <cell r="FE21">
            <v>10.924654590439157</v>
          </cell>
          <cell r="FF21">
            <v>0</v>
          </cell>
          <cell r="FG21">
            <v>91.051680657418004</v>
          </cell>
          <cell r="FH21">
            <v>0</v>
          </cell>
          <cell r="FI21">
            <v>91.051680657418004</v>
          </cell>
          <cell r="FJ21">
            <v>2.5770073340991417</v>
          </cell>
          <cell r="FK21">
            <v>0</v>
          </cell>
          <cell r="FL21">
            <v>0</v>
          </cell>
          <cell r="FM21">
            <v>2.5770073340991417</v>
          </cell>
          <cell r="FN21">
            <v>151.35055809843595</v>
          </cell>
          <cell r="FO21">
            <v>0.41218856587434816</v>
          </cell>
          <cell r="FP21">
            <v>0.39782274454360683</v>
          </cell>
          <cell r="FQ21">
            <v>152.16056940885377</v>
          </cell>
          <cell r="FR21">
            <v>152.16056940885377</v>
          </cell>
          <cell r="FS21">
            <v>-0.12818732879738443</v>
          </cell>
          <cell r="FT21">
            <v>-1.2376707608023325</v>
          </cell>
          <cell r="FU21">
            <v>0</v>
          </cell>
          <cell r="FV21">
            <v>0</v>
          </cell>
          <cell r="FW21">
            <v>0</v>
          </cell>
          <cell r="FX21">
            <v>0</v>
          </cell>
          <cell r="FY21">
            <v>23.016255898206229</v>
          </cell>
          <cell r="FZ21">
            <v>1.4686289652734819</v>
          </cell>
          <cell r="GA21">
            <v>23.119026773879995</v>
          </cell>
          <cell r="GB21">
            <v>4.4202527171511869E-3</v>
          </cell>
          <cell r="GC21">
            <v>23.123447026597034</v>
          </cell>
          <cell r="GD21">
            <v>0</v>
          </cell>
          <cell r="GE21">
            <v>13.941477069894843</v>
          </cell>
          <cell r="GF21">
            <v>0</v>
          </cell>
          <cell r="GG21">
            <v>0</v>
          </cell>
          <cell r="GH21">
            <v>0</v>
          </cell>
          <cell r="GI21">
            <v>13.941477069894843</v>
          </cell>
          <cell r="GJ21">
            <v>0</v>
          </cell>
          <cell r="GK21">
            <v>13.941477069894843</v>
          </cell>
          <cell r="GL21">
            <v>0</v>
          </cell>
          <cell r="GM21">
            <v>0</v>
          </cell>
          <cell r="GN21">
            <v>0</v>
          </cell>
          <cell r="GO21">
            <v>0</v>
          </cell>
          <cell r="GP21">
            <v>37.064924096491993</v>
          </cell>
          <cell r="GQ21">
            <v>4.8622779888663051E-2</v>
          </cell>
          <cell r="GR21">
            <v>4.6412653530087458E-2</v>
          </cell>
          <cell r="GS21">
            <v>37.159959529910743</v>
          </cell>
          <cell r="GT21">
            <v>76.942233984271439</v>
          </cell>
          <cell r="GU21">
            <v>13.374579658920204</v>
          </cell>
          <cell r="GV21">
            <v>-1.2376707608023325</v>
          </cell>
          <cell r="GW21">
            <v>2.7825490854466719</v>
          </cell>
          <cell r="GX21">
            <v>0</v>
          </cell>
          <cell r="GY21">
            <v>0</v>
          </cell>
          <cell r="GZ21">
            <v>0</v>
          </cell>
          <cell r="HA21">
            <v>62.210636741185802</v>
          </cell>
          <cell r="HB21">
            <v>8.557609260404698</v>
          </cell>
          <cell r="HC21">
            <v>85.687703985155039</v>
          </cell>
          <cell r="HD21">
            <v>0.31162781655915867</v>
          </cell>
          <cell r="HE21">
            <v>85.999331801714192</v>
          </cell>
          <cell r="HF21">
            <v>22.75546098789431</v>
          </cell>
          <cell r="HG21">
            <v>44.085390474507363</v>
          </cell>
          <cell r="HH21">
            <v>27.227651674472025</v>
          </cell>
          <cell r="HI21">
            <v>10.924654590439157</v>
          </cell>
          <cell r="HJ21">
            <v>0</v>
          </cell>
          <cell r="HK21">
            <v>104.99315772731285</v>
          </cell>
          <cell r="HL21">
            <v>0</v>
          </cell>
          <cell r="HM21">
            <v>104.99315772731285</v>
          </cell>
          <cell r="HN21">
            <v>2.5770073340991417</v>
          </cell>
          <cell r="HO21">
            <v>0</v>
          </cell>
          <cell r="HP21">
            <v>0</v>
          </cell>
          <cell r="HQ21">
            <v>2.5770073340991417</v>
          </cell>
          <cell r="HR21">
            <v>188.41548219492793</v>
          </cell>
          <cell r="HS21">
            <v>0.46081134576301119</v>
          </cell>
          <cell r="HT21">
            <v>0.44423539807369322</v>
          </cell>
          <cell r="HU21">
            <v>189.32052893876462</v>
          </cell>
          <cell r="HV21">
            <v>229.1028033931253</v>
          </cell>
          <cell r="HW21">
            <v>-5.1937969426526447E-2</v>
          </cell>
          <cell r="HX21">
            <v>2.6521516302907121E-2</v>
          </cell>
          <cell r="HY21">
            <v>1.1050631792877967E-3</v>
          </cell>
          <cell r="HZ21">
            <v>0</v>
          </cell>
          <cell r="IA21">
            <v>0</v>
          </cell>
          <cell r="IB21">
            <v>0</v>
          </cell>
          <cell r="IC21" t="e">
            <v>#N/A</v>
          </cell>
          <cell r="ID21">
            <v>0</v>
          </cell>
          <cell r="IE21">
            <v>0</v>
          </cell>
          <cell r="IF21">
            <v>0</v>
          </cell>
          <cell r="IG21" t="e">
            <v>#N/A</v>
          </cell>
          <cell r="IH21" t="e">
            <v>#N/A</v>
          </cell>
          <cell r="II21">
            <v>0.15691897145886713</v>
          </cell>
          <cell r="IJ21">
            <v>0.79454042590792584</v>
          </cell>
          <cell r="IK21" t="e">
            <v>#N/A</v>
          </cell>
          <cell r="IL21" t="e">
            <v>#N/A</v>
          </cell>
          <cell r="IM21">
            <v>0</v>
          </cell>
          <cell r="IN21">
            <v>0.78901511001148683</v>
          </cell>
          <cell r="IO21">
            <v>0</v>
          </cell>
          <cell r="IP21">
            <v>0</v>
          </cell>
          <cell r="IQ21">
            <v>0</v>
          </cell>
          <cell r="IR21">
            <v>0.22211769903684717</v>
          </cell>
          <cell r="IS21">
            <v>0</v>
          </cell>
          <cell r="IT21">
            <v>0</v>
          </cell>
          <cell r="IU21">
            <v>1.6189175576566113</v>
          </cell>
          <cell r="IV21">
            <v>4.1992400812936273E-2</v>
          </cell>
          <cell r="IW21">
            <v>0.99234673500044146</v>
          </cell>
          <cell r="IX21">
            <v>4.6810476274631068</v>
          </cell>
          <cell r="IY21">
            <v>0</v>
          </cell>
          <cell r="IZ21">
            <v>0</v>
          </cell>
          <cell r="JA21" t="e">
            <v>#N/A</v>
          </cell>
          <cell r="JB21">
            <v>25.792174604577177</v>
          </cell>
          <cell r="JC21">
            <v>2.3073719183529198</v>
          </cell>
          <cell r="JD21">
            <v>0.75254802509498964</v>
          </cell>
          <cell r="JE21">
            <v>0</v>
          </cell>
          <cell r="JF21">
            <v>0</v>
          </cell>
          <cell r="JG21">
            <v>0</v>
          </cell>
          <cell r="JH21">
            <v>0</v>
          </cell>
          <cell r="JI21">
            <v>0</v>
          </cell>
          <cell r="JJ21">
            <v>0</v>
          </cell>
          <cell r="JK21">
            <v>0</v>
          </cell>
          <cell r="JL21">
            <v>0</v>
          </cell>
          <cell r="JM21">
            <v>0</v>
          </cell>
          <cell r="JN21">
            <v>0</v>
          </cell>
          <cell r="JO21">
            <v>0</v>
          </cell>
          <cell r="JP21">
            <v>0</v>
          </cell>
          <cell r="JQ21">
            <v>0</v>
          </cell>
          <cell r="JR21">
            <v>0</v>
          </cell>
          <cell r="JS21">
            <v>188.41548219492793</v>
          </cell>
          <cell r="JT21">
            <v>229.1028033931253</v>
          </cell>
          <cell r="JU21">
            <v>76.942233984271439</v>
          </cell>
          <cell r="JV21">
            <v>152.16056940885377</v>
          </cell>
          <cell r="JW21">
            <v>38.150096138552613</v>
          </cell>
          <cell r="JX21">
            <v>2.3073719183529198</v>
          </cell>
          <cell r="JY21">
            <v>0</v>
          </cell>
          <cell r="JZ21">
            <v>0</v>
          </cell>
          <cell r="KA21">
            <v>0</v>
          </cell>
          <cell r="KB21">
            <v>0</v>
          </cell>
          <cell r="KC21">
            <v>0</v>
          </cell>
          <cell r="KD21">
            <v>0</v>
          </cell>
          <cell r="KE21">
            <v>0</v>
          </cell>
          <cell r="KF21">
            <v>0</v>
          </cell>
          <cell r="KG21">
            <v>0</v>
          </cell>
          <cell r="KH21">
            <v>0</v>
          </cell>
          <cell r="KI21">
            <v>1.0862771052399041</v>
          </cell>
          <cell r="KJ21">
            <v>0.39119236546788005</v>
          </cell>
          <cell r="KK21">
            <v>1.500675797472828</v>
          </cell>
          <cell r="KL21">
            <v>2.2919010338428905</v>
          </cell>
          <cell r="KM21">
            <v>2.2985314129186172</v>
          </cell>
          <cell r="KN21">
            <v>17.71526782716267</v>
          </cell>
          <cell r="KO21">
            <v>0.99234673500044146</v>
          </cell>
          <cell r="KP21">
            <v>0</v>
          </cell>
          <cell r="KQ21">
            <v>0</v>
          </cell>
          <cell r="KR21">
            <v>0.99234673500044146</v>
          </cell>
          <cell r="KS21">
            <v>0</v>
          </cell>
          <cell r="KT21">
            <v>4.6810476274631068</v>
          </cell>
          <cell r="KU21">
            <v>0</v>
          </cell>
          <cell r="KV21">
            <v>4.6810476274631068</v>
          </cell>
          <cell r="KW21">
            <v>25.792174604577177</v>
          </cell>
          <cell r="KX21">
            <v>0</v>
          </cell>
          <cell r="KY21">
            <v>0</v>
          </cell>
          <cell r="KZ21">
            <v>25.792174604577177</v>
          </cell>
          <cell r="LA21">
            <v>1.8789176687211642</v>
          </cell>
          <cell r="LB21">
            <v>0</v>
          </cell>
          <cell r="LC21">
            <v>0</v>
          </cell>
          <cell r="LD21">
            <v>1.8789176687211642</v>
          </cell>
          <cell r="LE21">
            <v>1.0298258542451762E-2</v>
          </cell>
          <cell r="LF21">
            <v>3.0805653587432236</v>
          </cell>
          <cell r="LG21">
            <v>0</v>
          </cell>
          <cell r="LH21">
            <v>3.0908636172856756</v>
          </cell>
          <cell r="LI21">
            <v>20.372947113998052</v>
          </cell>
          <cell r="LJ21">
            <v>0</v>
          </cell>
          <cell r="LK21">
            <v>0</v>
          </cell>
          <cell r="LL21">
            <v>20.372947113998052</v>
          </cell>
          <cell r="LM21">
            <v>75.911875332504906</v>
          </cell>
          <cell r="LN21">
            <v>60.142712747627179</v>
          </cell>
          <cell r="LO21">
            <v>35.591874878501358</v>
          </cell>
          <cell r="LP21">
            <v>95.73458762612853</v>
          </cell>
          <cell r="LQ21">
            <v>136.05458808013208</v>
          </cell>
          <cell r="LR21">
            <v>171.64646295863344</v>
          </cell>
          <cell r="LS21">
            <v>1231.838</v>
          </cell>
          <cell r="LT21">
            <v>44709.012000000002</v>
          </cell>
          <cell r="LU21">
            <v>16324</v>
          </cell>
          <cell r="LV21">
            <v>13510</v>
          </cell>
          <cell r="LW21">
            <v>1025</v>
          </cell>
          <cell r="LX21">
            <v>608</v>
          </cell>
          <cell r="LY21">
            <v>3286</v>
          </cell>
          <cell r="LZ21">
            <v>162385</v>
          </cell>
          <cell r="MA21">
            <v>189909</v>
          </cell>
          <cell r="MB21">
            <v>189910</v>
          </cell>
          <cell r="MC21">
            <v>0</v>
          </cell>
          <cell r="MD21">
            <v>4150</v>
          </cell>
          <cell r="ME21">
            <v>414</v>
          </cell>
          <cell r="MF21">
            <v>414</v>
          </cell>
          <cell r="MG21">
            <v>76.5</v>
          </cell>
          <cell r="MH21">
            <v>1231838</v>
          </cell>
          <cell r="MI21">
            <v>29834</v>
          </cell>
          <cell r="MJ21">
            <v>189910</v>
          </cell>
          <cell r="MK21">
            <v>76.5</v>
          </cell>
          <cell r="ML21">
            <v>41.289736542200174</v>
          </cell>
          <cell r="MM21">
            <v>1.4985926124555877</v>
          </cell>
          <cell r="MN21">
            <v>2.5901742930861986</v>
          </cell>
          <cell r="MO21">
            <v>2.1852456426728448</v>
          </cell>
          <cell r="MP21">
            <v>85.506292454320459</v>
          </cell>
          <cell r="MQ21">
            <v>1242.4975943264767</v>
          </cell>
          <cell r="MR21">
            <v>3.3608315379132645E-4</v>
          </cell>
          <cell r="MS21" t="str">
            <v>N/A</v>
          </cell>
          <cell r="MT21" t="str">
            <v>PR09 (£m)</v>
          </cell>
        </row>
        <row r="22">
          <cell r="A22" t="str">
            <v>NES13</v>
          </cell>
          <cell r="B22" t="str">
            <v>NES</v>
          </cell>
          <cell r="C22" t="str">
            <v>2012-13</v>
          </cell>
          <cell r="D22" t="str">
            <v>NES</v>
          </cell>
          <cell r="E22" t="str">
            <v>NES13</v>
          </cell>
          <cell r="F22">
            <v>1.0790336496980155</v>
          </cell>
          <cell r="G22">
            <v>5.0671420189818805</v>
          </cell>
          <cell r="H22">
            <v>0</v>
          </cell>
          <cell r="I22">
            <v>1.1383805004314063</v>
          </cell>
          <cell r="J22">
            <v>0</v>
          </cell>
          <cell r="K22">
            <v>0</v>
          </cell>
          <cell r="L22">
            <v>0</v>
          </cell>
          <cell r="M22">
            <v>24.528592924935289</v>
          </cell>
          <cell r="N22">
            <v>0.19422605694564279</v>
          </cell>
          <cell r="O22">
            <v>30.928341501294113</v>
          </cell>
          <cell r="P22">
            <v>0.33665849870578085</v>
          </cell>
          <cell r="Q22">
            <v>31.26499999999989</v>
          </cell>
          <cell r="R22">
            <v>23.895200172562554</v>
          </cell>
          <cell r="S22">
            <v>9.5969252804141494</v>
          </cell>
          <cell r="T22">
            <v>17.76844710957722</v>
          </cell>
          <cell r="U22">
            <v>7.724801898188093</v>
          </cell>
          <cell r="V22">
            <v>0</v>
          </cell>
          <cell r="W22">
            <v>58.985374460742015</v>
          </cell>
          <cell r="X22">
            <v>0</v>
          </cell>
          <cell r="Y22">
            <v>58.985374460742015</v>
          </cell>
          <cell r="Z22">
            <v>4.6625044003451244</v>
          </cell>
          <cell r="AA22">
            <v>0</v>
          </cell>
          <cell r="AB22">
            <v>0</v>
          </cell>
          <cell r="AC22">
            <v>4.6625044003451244</v>
          </cell>
          <cell r="AD22">
            <v>85.587870060396895</v>
          </cell>
          <cell r="AE22">
            <v>0.76503485763589296</v>
          </cell>
          <cell r="AF22">
            <v>-0.18667282139775668</v>
          </cell>
          <cell r="AG22">
            <v>86.166232096635028</v>
          </cell>
          <cell r="AH22">
            <v>86.166232096635028</v>
          </cell>
          <cell r="AI22">
            <v>9.7479899913718722</v>
          </cell>
          <cell r="AJ22">
            <v>0</v>
          </cell>
          <cell r="AK22">
            <v>1.5775471958584986</v>
          </cell>
          <cell r="AL22">
            <v>0</v>
          </cell>
          <cell r="AM22">
            <v>0</v>
          </cell>
          <cell r="AN22">
            <v>0</v>
          </cell>
          <cell r="AO22">
            <v>20.128293701466781</v>
          </cell>
          <cell r="AP22">
            <v>8.0377216566005174</v>
          </cell>
          <cell r="AQ22">
            <v>39.491552545297665</v>
          </cell>
          <cell r="AR22">
            <v>2.8054874892148401E-2</v>
          </cell>
          <cell r="AS22">
            <v>39.519607420189821</v>
          </cell>
          <cell r="AT22">
            <v>0</v>
          </cell>
          <cell r="AU22">
            <v>25.965865746333044</v>
          </cell>
          <cell r="AV22">
            <v>0.23307126833477135</v>
          </cell>
          <cell r="AW22">
            <v>5.7199573770491803</v>
          </cell>
          <cell r="AX22">
            <v>0</v>
          </cell>
          <cell r="AY22">
            <v>31.918894391716996</v>
          </cell>
          <cell r="AZ22">
            <v>0</v>
          </cell>
          <cell r="BA22">
            <v>31.918894391716996</v>
          </cell>
          <cell r="BB22">
            <v>1.0790336496980155E-3</v>
          </cell>
          <cell r="BC22">
            <v>0</v>
          </cell>
          <cell r="BD22">
            <v>0</v>
          </cell>
          <cell r="BE22">
            <v>1.0790336496980155E-3</v>
          </cell>
          <cell r="BF22">
            <v>71.437422778257115</v>
          </cell>
          <cell r="BG22">
            <v>0.84488334771354623</v>
          </cell>
          <cell r="BH22">
            <v>-0.20609542709232095</v>
          </cell>
          <cell r="BI22">
            <v>72.076210698878342</v>
          </cell>
          <cell r="BJ22">
            <v>72.076210698878342</v>
          </cell>
          <cell r="BK22">
            <v>1.0790336496980155E-3</v>
          </cell>
          <cell r="BL22">
            <v>0</v>
          </cell>
          <cell r="BM22">
            <v>0</v>
          </cell>
          <cell r="BN22">
            <v>0</v>
          </cell>
          <cell r="BO22">
            <v>0</v>
          </cell>
          <cell r="BP22">
            <v>0</v>
          </cell>
          <cell r="BQ22">
            <v>3.6061304572907678</v>
          </cell>
          <cell r="BR22">
            <v>0</v>
          </cell>
          <cell r="BS22">
            <v>3.6072094909404657</v>
          </cell>
          <cell r="BT22">
            <v>0</v>
          </cell>
          <cell r="BU22">
            <v>3.6072094909404657</v>
          </cell>
          <cell r="BV22">
            <v>0</v>
          </cell>
          <cell r="BW22">
            <v>0</v>
          </cell>
          <cell r="BX22">
            <v>0</v>
          </cell>
          <cell r="BY22">
            <v>0</v>
          </cell>
          <cell r="BZ22">
            <v>0</v>
          </cell>
          <cell r="CA22">
            <v>0</v>
          </cell>
          <cell r="CB22">
            <v>0</v>
          </cell>
          <cell r="CC22">
            <v>0</v>
          </cell>
          <cell r="CD22">
            <v>0</v>
          </cell>
          <cell r="CE22">
            <v>0</v>
          </cell>
          <cell r="CF22">
            <v>0</v>
          </cell>
          <cell r="CG22">
            <v>0</v>
          </cell>
          <cell r="CH22">
            <v>3.6072094909404657</v>
          </cell>
          <cell r="CI22">
            <v>1.8343572044866266E-2</v>
          </cell>
          <cell r="CJ22">
            <v>-4.3161345987920621E-3</v>
          </cell>
          <cell r="CK22">
            <v>3.6212369283865398</v>
          </cell>
          <cell r="CL22">
            <v>3.6212369283865398</v>
          </cell>
          <cell r="CM22">
            <v>-0.96249801553062986</v>
          </cell>
          <cell r="CN22">
            <v>-1.4825922346850735</v>
          </cell>
          <cell r="CO22">
            <v>0</v>
          </cell>
          <cell r="CP22">
            <v>0</v>
          </cell>
          <cell r="CQ22">
            <v>0</v>
          </cell>
          <cell r="CR22">
            <v>0</v>
          </cell>
          <cell r="CS22">
            <v>11.849947540983605</v>
          </cell>
          <cell r="CT22">
            <v>1.7135054357204487</v>
          </cell>
          <cell r="CU22">
            <v>11.118362726488245</v>
          </cell>
          <cell r="CV22">
            <v>5.395168248490078E-3</v>
          </cell>
          <cell r="CW22">
            <v>11.123757894736841</v>
          </cell>
          <cell r="CX22">
            <v>0</v>
          </cell>
          <cell r="CY22">
            <v>14.340357204486626</v>
          </cell>
          <cell r="CZ22">
            <v>0</v>
          </cell>
          <cell r="DA22">
            <v>0</v>
          </cell>
          <cell r="DB22">
            <v>0</v>
          </cell>
          <cell r="DC22">
            <v>14.340357204486626</v>
          </cell>
          <cell r="DD22">
            <v>0</v>
          </cell>
          <cell r="DE22">
            <v>14.340357204486626</v>
          </cell>
          <cell r="DF22">
            <v>0</v>
          </cell>
          <cell r="DG22">
            <v>0</v>
          </cell>
          <cell r="DH22">
            <v>0</v>
          </cell>
          <cell r="DI22">
            <v>0</v>
          </cell>
          <cell r="DJ22">
            <v>25.46411509922336</v>
          </cell>
          <cell r="DK22">
            <v>0.17156635030198447</v>
          </cell>
          <cell r="DL22">
            <v>-4.2082312338222606E-2</v>
          </cell>
          <cell r="DM22">
            <v>25.593599137187123</v>
          </cell>
          <cell r="DN22">
            <v>25.593599137187123</v>
          </cell>
          <cell r="DO22">
            <v>0</v>
          </cell>
          <cell r="DP22">
            <v>0</v>
          </cell>
          <cell r="DQ22">
            <v>0</v>
          </cell>
          <cell r="DR22">
            <v>0</v>
          </cell>
          <cell r="DS22">
            <v>0</v>
          </cell>
          <cell r="DT22">
            <v>0</v>
          </cell>
          <cell r="DU22">
            <v>3.8424388265746332</v>
          </cell>
          <cell r="DV22">
            <v>0</v>
          </cell>
          <cell r="DW22">
            <v>3.8424388265746332</v>
          </cell>
          <cell r="DX22">
            <v>0</v>
          </cell>
          <cell r="DY22">
            <v>3.8424388265746332</v>
          </cell>
          <cell r="DZ22">
            <v>0</v>
          </cell>
          <cell r="EA22">
            <v>0</v>
          </cell>
          <cell r="EB22">
            <v>0</v>
          </cell>
          <cell r="EC22">
            <v>0</v>
          </cell>
          <cell r="ED22">
            <v>0</v>
          </cell>
          <cell r="EE22">
            <v>0</v>
          </cell>
          <cell r="EF22">
            <v>0</v>
          </cell>
          <cell r="EG22">
            <v>0</v>
          </cell>
          <cell r="EH22">
            <v>0</v>
          </cell>
          <cell r="EI22">
            <v>0</v>
          </cell>
          <cell r="EJ22">
            <v>0</v>
          </cell>
          <cell r="EK22">
            <v>0</v>
          </cell>
          <cell r="EL22">
            <v>3.8424388265746332</v>
          </cell>
          <cell r="EM22">
            <v>0</v>
          </cell>
          <cell r="EN22">
            <v>0</v>
          </cell>
          <cell r="EO22">
            <v>3.8424388265746332</v>
          </cell>
          <cell r="EP22">
            <v>3.8424388265746332</v>
          </cell>
          <cell r="EQ22">
            <v>14.815132010353754</v>
          </cell>
          <cell r="ER22">
            <v>0</v>
          </cell>
          <cell r="ES22">
            <v>2.715927696289905</v>
          </cell>
          <cell r="ET22">
            <v>0</v>
          </cell>
          <cell r="EU22">
            <v>0</v>
          </cell>
          <cell r="EV22">
            <v>0</v>
          </cell>
          <cell r="EW22">
            <v>44.656886626402063</v>
          </cell>
          <cell r="EX22">
            <v>8.2319477135461607</v>
          </cell>
          <cell r="EY22">
            <v>70.419894046591779</v>
          </cell>
          <cell r="EZ22">
            <v>0.36471337359792927</v>
          </cell>
          <cell r="FA22">
            <v>70.784607420189701</v>
          </cell>
          <cell r="FB22">
            <v>23.895200172562554</v>
          </cell>
          <cell r="FC22">
            <v>35.562791026747192</v>
          </cell>
          <cell r="FD22">
            <v>18.001518377911992</v>
          </cell>
          <cell r="FE22">
            <v>13.444759275237274</v>
          </cell>
          <cell r="FF22">
            <v>0</v>
          </cell>
          <cell r="FG22">
            <v>90.904268852459012</v>
          </cell>
          <cell r="FH22">
            <v>0</v>
          </cell>
          <cell r="FI22">
            <v>90.904268852459012</v>
          </cell>
          <cell r="FJ22">
            <v>4.6635834339948232</v>
          </cell>
          <cell r="FK22">
            <v>0</v>
          </cell>
          <cell r="FL22">
            <v>0</v>
          </cell>
          <cell r="FM22">
            <v>4.6635834339948232</v>
          </cell>
          <cell r="FN22">
            <v>157.02529283865402</v>
          </cell>
          <cell r="FO22">
            <v>1.6099182053494392</v>
          </cell>
          <cell r="FP22">
            <v>-0.39276824849007763</v>
          </cell>
          <cell r="FQ22">
            <v>158.24244279551337</v>
          </cell>
          <cell r="FR22">
            <v>158.24244279551337</v>
          </cell>
          <cell r="FS22">
            <v>-0.96141898188093189</v>
          </cell>
          <cell r="FT22">
            <v>-1.4825922346850735</v>
          </cell>
          <cell r="FU22">
            <v>0</v>
          </cell>
          <cell r="FV22">
            <v>0</v>
          </cell>
          <cell r="FW22">
            <v>0</v>
          </cell>
          <cell r="FX22">
            <v>0</v>
          </cell>
          <cell r="FY22">
            <v>19.298516824849006</v>
          </cell>
          <cell r="FZ22">
            <v>1.7135054357204487</v>
          </cell>
          <cell r="GA22">
            <v>18.568011044003342</v>
          </cell>
          <cell r="GB22">
            <v>5.395168248490078E-3</v>
          </cell>
          <cell r="GC22">
            <v>18.573406212251943</v>
          </cell>
          <cell r="GD22">
            <v>0</v>
          </cell>
          <cell r="GE22">
            <v>14.340357204486626</v>
          </cell>
          <cell r="GF22">
            <v>0</v>
          </cell>
          <cell r="GG22">
            <v>0</v>
          </cell>
          <cell r="GH22">
            <v>0</v>
          </cell>
          <cell r="GI22">
            <v>14.340357204486626</v>
          </cell>
          <cell r="GJ22">
            <v>0</v>
          </cell>
          <cell r="GK22">
            <v>14.340357204486626</v>
          </cell>
          <cell r="GL22">
            <v>0</v>
          </cell>
          <cell r="GM22">
            <v>0</v>
          </cell>
          <cell r="GN22">
            <v>0</v>
          </cell>
          <cell r="GO22">
            <v>0</v>
          </cell>
          <cell r="GP22">
            <v>32.913763416738462</v>
          </cell>
          <cell r="GQ22">
            <v>0.18990992234685072</v>
          </cell>
          <cell r="GR22">
            <v>-4.6398446937014663E-2</v>
          </cell>
          <cell r="GS22">
            <v>33.0572748921483</v>
          </cell>
          <cell r="GT22">
            <v>33.0572748921483</v>
          </cell>
          <cell r="GU22">
            <v>13.853713028472821</v>
          </cell>
          <cell r="GV22">
            <v>-1.4825922346850735</v>
          </cell>
          <cell r="GW22">
            <v>2.715927696289905</v>
          </cell>
          <cell r="GX22">
            <v>0</v>
          </cell>
          <cell r="GY22">
            <v>0</v>
          </cell>
          <cell r="GZ22">
            <v>0</v>
          </cell>
          <cell r="HA22">
            <v>63.955403451250973</v>
          </cell>
          <cell r="HB22">
            <v>9.9454531492665978</v>
          </cell>
          <cell r="HC22">
            <v>88.987905090595234</v>
          </cell>
          <cell r="HD22">
            <v>0.37010854184641934</v>
          </cell>
          <cell r="HE22">
            <v>89.358013632441654</v>
          </cell>
          <cell r="HF22">
            <v>23.895200172562554</v>
          </cell>
          <cell r="HG22">
            <v>49.903148231233821</v>
          </cell>
          <cell r="HH22">
            <v>18.001518377911992</v>
          </cell>
          <cell r="HI22">
            <v>13.444759275237274</v>
          </cell>
          <cell r="HJ22">
            <v>0</v>
          </cell>
          <cell r="HK22">
            <v>105.24462605694565</v>
          </cell>
          <cell r="HL22">
            <v>0</v>
          </cell>
          <cell r="HM22">
            <v>105.24462605694565</v>
          </cell>
          <cell r="HN22">
            <v>4.6635834339948232</v>
          </cell>
          <cell r="HO22">
            <v>0</v>
          </cell>
          <cell r="HP22">
            <v>0</v>
          </cell>
          <cell r="HQ22">
            <v>4.6635834339948232</v>
          </cell>
          <cell r="HR22">
            <v>189.93905625539256</v>
          </cell>
          <cell r="HS22">
            <v>1.7998281276962897</v>
          </cell>
          <cell r="HT22">
            <v>-0.4391666954270923</v>
          </cell>
          <cell r="HU22">
            <v>191.29971768766069</v>
          </cell>
          <cell r="HV22">
            <v>191.29971768766069</v>
          </cell>
          <cell r="HW22">
            <v>2.0501639344262294E-2</v>
          </cell>
          <cell r="HX22">
            <v>0.15538084555651421</v>
          </cell>
          <cell r="HY22">
            <v>0</v>
          </cell>
          <cell r="HZ22">
            <v>0</v>
          </cell>
          <cell r="IA22">
            <v>0</v>
          </cell>
          <cell r="IB22">
            <v>0</v>
          </cell>
          <cell r="IC22" t="e">
            <v>#N/A</v>
          </cell>
          <cell r="ID22">
            <v>0</v>
          </cell>
          <cell r="IE22">
            <v>0</v>
          </cell>
          <cell r="IF22">
            <v>0</v>
          </cell>
          <cell r="IG22" t="e">
            <v>#N/A</v>
          </cell>
          <cell r="IH22" t="e">
            <v>#N/A</v>
          </cell>
          <cell r="II22">
            <v>0.15430181190681622</v>
          </cell>
          <cell r="IJ22">
            <v>1.7264538395168248E-2</v>
          </cell>
          <cell r="IK22" t="e">
            <v>#N/A</v>
          </cell>
          <cell r="IL22" t="e">
            <v>#N/A</v>
          </cell>
          <cell r="IM22">
            <v>0</v>
          </cell>
          <cell r="IN22">
            <v>5.7188783433994819E-2</v>
          </cell>
          <cell r="IO22">
            <v>0</v>
          </cell>
          <cell r="IP22">
            <v>0</v>
          </cell>
          <cell r="IQ22">
            <v>2.158067299396031E-3</v>
          </cell>
          <cell r="IR22">
            <v>2.5896807592752372E-2</v>
          </cell>
          <cell r="IS22">
            <v>0</v>
          </cell>
          <cell r="IT22">
            <v>0</v>
          </cell>
          <cell r="IU22">
            <v>3.7356144952545298</v>
          </cell>
          <cell r="IV22">
            <v>0.13703727351164796</v>
          </cell>
          <cell r="IW22">
            <v>1.1275901639344261</v>
          </cell>
          <cell r="IX22">
            <v>2.0350574633304572</v>
          </cell>
          <cell r="IY22">
            <v>0</v>
          </cell>
          <cell r="IZ22">
            <v>0</v>
          </cell>
          <cell r="JA22" t="e">
            <v>#N/A</v>
          </cell>
          <cell r="JB22">
            <v>18.879851768766176</v>
          </cell>
          <cell r="JC22">
            <v>3.7906452113891285</v>
          </cell>
          <cell r="JD22">
            <v>1.4836712683347713</v>
          </cell>
          <cell r="JE22">
            <v>0</v>
          </cell>
          <cell r="JF22">
            <v>0</v>
          </cell>
          <cell r="JG22">
            <v>0</v>
          </cell>
          <cell r="JH22">
            <v>0</v>
          </cell>
          <cell r="JI22">
            <v>0</v>
          </cell>
          <cell r="JJ22">
            <v>0</v>
          </cell>
          <cell r="JK22">
            <v>0</v>
          </cell>
          <cell r="JL22">
            <v>0</v>
          </cell>
          <cell r="JM22">
            <v>0</v>
          </cell>
          <cell r="JN22">
            <v>0</v>
          </cell>
          <cell r="JO22">
            <v>0</v>
          </cell>
          <cell r="JP22">
            <v>0</v>
          </cell>
          <cell r="JQ22">
            <v>0</v>
          </cell>
          <cell r="JR22">
            <v>0</v>
          </cell>
          <cell r="JS22">
            <v>189.93905625539256</v>
          </cell>
          <cell r="JT22">
            <v>191.29971768766069</v>
          </cell>
          <cell r="JU22">
            <v>33.0572748921483</v>
          </cell>
          <cell r="JV22">
            <v>158.24244279551337</v>
          </cell>
          <cell r="JW22">
            <v>31.44627765314916</v>
          </cell>
          <cell r="JX22">
            <v>3.7906452113891285</v>
          </cell>
          <cell r="JY22">
            <v>0</v>
          </cell>
          <cell r="JZ22">
            <v>0</v>
          </cell>
          <cell r="KA22">
            <v>0</v>
          </cell>
          <cell r="KB22">
            <v>0</v>
          </cell>
          <cell r="KC22">
            <v>0</v>
          </cell>
          <cell r="KD22">
            <v>0</v>
          </cell>
          <cell r="KE22">
            <v>0</v>
          </cell>
          <cell r="KF22">
            <v>0</v>
          </cell>
          <cell r="KG22">
            <v>0</v>
          </cell>
          <cell r="KH22">
            <v>0</v>
          </cell>
          <cell r="KI22">
            <v>0.90530923209663505</v>
          </cell>
          <cell r="KJ22">
            <v>0.32802622950819671</v>
          </cell>
          <cell r="KK22">
            <v>1.3854792062122521</v>
          </cell>
          <cell r="KL22">
            <v>2.2735238999137186</v>
          </cell>
          <cell r="KM22">
            <v>2.2584174288179466</v>
          </cell>
          <cell r="KN22">
            <v>16.936512165660055</v>
          </cell>
          <cell r="KO22">
            <v>1.1275901639344261</v>
          </cell>
          <cell r="KP22">
            <v>0</v>
          </cell>
          <cell r="KQ22">
            <v>0</v>
          </cell>
          <cell r="KR22">
            <v>1.1275901639344261</v>
          </cell>
          <cell r="KS22">
            <v>0</v>
          </cell>
          <cell r="KT22">
            <v>2.0350574633304572</v>
          </cell>
          <cell r="KU22">
            <v>0</v>
          </cell>
          <cell r="KV22">
            <v>2.0350574633304572</v>
          </cell>
          <cell r="KW22">
            <v>18.879851768766176</v>
          </cell>
          <cell r="KX22">
            <v>0</v>
          </cell>
          <cell r="KY22">
            <v>0</v>
          </cell>
          <cell r="KZ22">
            <v>18.879851768766176</v>
          </cell>
          <cell r="LA22">
            <v>1.8789176687211642</v>
          </cell>
          <cell r="LB22">
            <v>0</v>
          </cell>
          <cell r="LC22">
            <v>0</v>
          </cell>
          <cell r="LD22">
            <v>1.8789176687211642</v>
          </cell>
          <cell r="LE22">
            <v>1.0298258542451762E-2</v>
          </cell>
          <cell r="LF22">
            <v>3.0805653587432236</v>
          </cell>
          <cell r="LG22">
            <v>0</v>
          </cell>
          <cell r="LH22">
            <v>3.0908636172856756</v>
          </cell>
          <cell r="LI22">
            <v>20.372947113998052</v>
          </cell>
          <cell r="LJ22">
            <v>0</v>
          </cell>
          <cell r="LK22">
            <v>0</v>
          </cell>
          <cell r="LL22">
            <v>20.372947113998052</v>
          </cell>
          <cell r="LM22">
            <v>90.103166665075307</v>
          </cell>
          <cell r="LN22">
            <v>60.500261993773414</v>
          </cell>
          <cell r="LO22">
            <v>31.194862812769628</v>
          </cell>
          <cell r="LP22">
            <v>91.695124806543049</v>
          </cell>
          <cell r="LQ22">
            <v>150.60342865884871</v>
          </cell>
          <cell r="LR22">
            <v>181.79829147161834</v>
          </cell>
          <cell r="LS22">
            <v>1235.403</v>
          </cell>
          <cell r="LT22">
            <v>44717.273999999998</v>
          </cell>
          <cell r="LU22">
            <v>16354</v>
          </cell>
          <cell r="LV22">
            <v>13510</v>
          </cell>
          <cell r="LW22">
            <v>1018</v>
          </cell>
          <cell r="LX22">
            <v>608</v>
          </cell>
          <cell r="LY22">
            <v>3276</v>
          </cell>
          <cell r="LZ22">
            <v>164462</v>
          </cell>
          <cell r="MA22">
            <v>192168</v>
          </cell>
          <cell r="MB22">
            <v>192167</v>
          </cell>
          <cell r="MC22">
            <v>0</v>
          </cell>
          <cell r="MD22">
            <v>3525</v>
          </cell>
          <cell r="ME22">
            <v>414</v>
          </cell>
          <cell r="MF22">
            <v>414</v>
          </cell>
          <cell r="MG22">
            <v>74.8</v>
          </cell>
          <cell r="MH22">
            <v>1235403</v>
          </cell>
          <cell r="MI22">
            <v>29864</v>
          </cell>
          <cell r="MJ22">
            <v>192167</v>
          </cell>
          <cell r="MK22">
            <v>74.8</v>
          </cell>
          <cell r="ML22">
            <v>41.367633270827753</v>
          </cell>
          <cell r="MM22">
            <v>1.4973638494508437</v>
          </cell>
          <cell r="MN22">
            <v>2.5509062430073843</v>
          </cell>
          <cell r="MO22">
            <v>1.834342004610573</v>
          </cell>
          <cell r="MP22">
            <v>85.582852414826675</v>
          </cell>
          <cell r="MQ22">
            <v>1247.7067459569651</v>
          </cell>
          <cell r="MR22">
            <v>3.3511331929742764E-4</v>
          </cell>
          <cell r="MS22" t="str">
            <v>N/A</v>
          </cell>
          <cell r="MT22" t="str">
            <v>PR09 (£m)</v>
          </cell>
        </row>
        <row r="23">
          <cell r="A23" t="str">
            <v>NES14</v>
          </cell>
          <cell r="B23" t="str">
            <v>NES</v>
          </cell>
          <cell r="C23" t="str">
            <v>2013-14</v>
          </cell>
          <cell r="D23" t="str">
            <v>NES</v>
          </cell>
          <cell r="E23" t="str">
            <v>NES14</v>
          </cell>
          <cell r="F23">
            <v>1.0569641649763351</v>
          </cell>
          <cell r="G23">
            <v>5.1569281609195379</v>
          </cell>
          <cell r="H23">
            <v>0</v>
          </cell>
          <cell r="I23">
            <v>1.3423444895199454</v>
          </cell>
          <cell r="J23">
            <v>0</v>
          </cell>
          <cell r="K23">
            <v>0</v>
          </cell>
          <cell r="L23">
            <v>0</v>
          </cell>
          <cell r="M23">
            <v>23.563959093982415</v>
          </cell>
          <cell r="N23">
            <v>0.21879158215010133</v>
          </cell>
          <cell r="O23">
            <v>30.282023326571998</v>
          </cell>
          <cell r="P23">
            <v>0.31708924949290052</v>
          </cell>
          <cell r="Q23">
            <v>30.599112576064901</v>
          </cell>
          <cell r="R23">
            <v>26.651351419878289</v>
          </cell>
          <cell r="S23">
            <v>8.6808466869506393</v>
          </cell>
          <cell r="T23">
            <v>31.10328448275861</v>
          </cell>
          <cell r="U23">
            <v>4.0587423935091262</v>
          </cell>
          <cell r="V23">
            <v>0</v>
          </cell>
          <cell r="W23">
            <v>70.494224983096657</v>
          </cell>
          <cell r="X23">
            <v>0</v>
          </cell>
          <cell r="Y23">
            <v>70.494224983096657</v>
          </cell>
          <cell r="Z23">
            <v>4.9434213995943184</v>
          </cell>
          <cell r="AA23">
            <v>0</v>
          </cell>
          <cell r="AB23">
            <v>0</v>
          </cell>
          <cell r="AC23">
            <v>4.9434213995943184</v>
          </cell>
          <cell r="AD23">
            <v>96.149916159567141</v>
          </cell>
          <cell r="AE23">
            <v>0.74938759296822155</v>
          </cell>
          <cell r="AF23">
            <v>-0.13740534144692357</v>
          </cell>
          <cell r="AG23">
            <v>96.761898411088538</v>
          </cell>
          <cell r="AH23">
            <v>96.761898411088538</v>
          </cell>
          <cell r="AI23">
            <v>8.7770304259634866</v>
          </cell>
          <cell r="AJ23">
            <v>0</v>
          </cell>
          <cell r="AK23">
            <v>1.8739974645030419</v>
          </cell>
          <cell r="AL23">
            <v>0</v>
          </cell>
          <cell r="AM23">
            <v>0</v>
          </cell>
          <cell r="AN23">
            <v>0</v>
          </cell>
          <cell r="AO23">
            <v>21.136112407031771</v>
          </cell>
          <cell r="AP23">
            <v>8.1555354969574019</v>
          </cell>
          <cell r="AQ23">
            <v>39.942675794455702</v>
          </cell>
          <cell r="AR23">
            <v>6.0246957403651102E-2</v>
          </cell>
          <cell r="AS23">
            <v>40.002922751859352</v>
          </cell>
          <cell r="AT23">
            <v>0</v>
          </cell>
          <cell r="AU23">
            <v>32.031299019607836</v>
          </cell>
          <cell r="AV23">
            <v>0.59824171737660559</v>
          </cell>
          <cell r="AW23">
            <v>2.2534475997295464</v>
          </cell>
          <cell r="AX23">
            <v>0</v>
          </cell>
          <cell r="AY23">
            <v>34.882988336713986</v>
          </cell>
          <cell r="AZ23">
            <v>0</v>
          </cell>
          <cell r="BA23">
            <v>34.882988336713986</v>
          </cell>
          <cell r="BB23">
            <v>2.8538032454361047E-2</v>
          </cell>
          <cell r="BC23">
            <v>0</v>
          </cell>
          <cell r="BD23">
            <v>0</v>
          </cell>
          <cell r="BE23">
            <v>2.8538032454361047E-2</v>
          </cell>
          <cell r="BF23">
            <v>74.857373056118973</v>
          </cell>
          <cell r="BG23">
            <v>0.82760294117647037</v>
          </cell>
          <cell r="BH23">
            <v>-0.15114587559161591</v>
          </cell>
          <cell r="BI23">
            <v>75.533830121703829</v>
          </cell>
          <cell r="BJ23">
            <v>75.533830121703829</v>
          </cell>
          <cell r="BK23">
            <v>3.1708924949290051E-3</v>
          </cell>
          <cell r="BL23">
            <v>0</v>
          </cell>
          <cell r="BM23">
            <v>0</v>
          </cell>
          <cell r="BN23">
            <v>0</v>
          </cell>
          <cell r="BO23">
            <v>0</v>
          </cell>
          <cell r="BP23">
            <v>0</v>
          </cell>
          <cell r="BQ23">
            <v>3.7025454699121019</v>
          </cell>
          <cell r="BR23">
            <v>0</v>
          </cell>
          <cell r="BS23">
            <v>3.7057163624070304</v>
          </cell>
          <cell r="BT23">
            <v>0</v>
          </cell>
          <cell r="BU23">
            <v>3.7057163624070304</v>
          </cell>
          <cell r="BV23">
            <v>0</v>
          </cell>
          <cell r="BW23">
            <v>0</v>
          </cell>
          <cell r="BX23">
            <v>0</v>
          </cell>
          <cell r="BY23">
            <v>0</v>
          </cell>
          <cell r="BZ23">
            <v>0</v>
          </cell>
          <cell r="CA23">
            <v>0</v>
          </cell>
          <cell r="CB23">
            <v>0</v>
          </cell>
          <cell r="CC23">
            <v>0</v>
          </cell>
          <cell r="CD23">
            <v>0</v>
          </cell>
          <cell r="CE23">
            <v>0</v>
          </cell>
          <cell r="CF23">
            <v>0</v>
          </cell>
          <cell r="CG23">
            <v>0</v>
          </cell>
          <cell r="CH23">
            <v>3.7057163624070304</v>
          </cell>
          <cell r="CI23">
            <v>1.7968390804597698E-2</v>
          </cell>
          <cell r="CJ23">
            <v>-3.1708924949290051E-3</v>
          </cell>
          <cell r="CK23">
            <v>3.7205138607166992</v>
          </cell>
          <cell r="CL23">
            <v>3.7205138607166992</v>
          </cell>
          <cell r="CM23">
            <v>-0.37099442190669357</v>
          </cell>
          <cell r="CN23">
            <v>-1.7027692697768757</v>
          </cell>
          <cell r="CO23">
            <v>0</v>
          </cell>
          <cell r="CP23">
            <v>0</v>
          </cell>
          <cell r="CQ23">
            <v>0</v>
          </cell>
          <cell r="CR23">
            <v>0</v>
          </cell>
          <cell r="CS23">
            <v>12.603240703177818</v>
          </cell>
          <cell r="CT23">
            <v>1.7387060513860713</v>
          </cell>
          <cell r="CU23">
            <v>12.26818306288032</v>
          </cell>
          <cell r="CV23">
            <v>6.3417849898580103E-3</v>
          </cell>
          <cell r="CW23">
            <v>12.274524847870179</v>
          </cell>
          <cell r="CX23">
            <v>0</v>
          </cell>
          <cell r="CY23">
            <v>8.6797897227856637</v>
          </cell>
          <cell r="CZ23">
            <v>0</v>
          </cell>
          <cell r="DA23">
            <v>0</v>
          </cell>
          <cell r="DB23">
            <v>0</v>
          </cell>
          <cell r="DC23">
            <v>8.6797897227856637</v>
          </cell>
          <cell r="DD23">
            <v>0</v>
          </cell>
          <cell r="DE23">
            <v>8.6797897227856637</v>
          </cell>
          <cell r="DF23">
            <v>0</v>
          </cell>
          <cell r="DG23">
            <v>0</v>
          </cell>
          <cell r="DH23">
            <v>0</v>
          </cell>
          <cell r="DI23">
            <v>0</v>
          </cell>
          <cell r="DJ23">
            <v>20.954314570655843</v>
          </cell>
          <cell r="DK23">
            <v>0.16805730223123727</v>
          </cell>
          <cell r="DL23">
            <v>-3.0651960784313717E-2</v>
          </cell>
          <cell r="DM23">
            <v>21.091719912102764</v>
          </cell>
          <cell r="DN23">
            <v>21.091719912102764</v>
          </cell>
          <cell r="DO23">
            <v>0</v>
          </cell>
          <cell r="DP23">
            <v>0</v>
          </cell>
          <cell r="DQ23">
            <v>0</v>
          </cell>
          <cell r="DR23">
            <v>0</v>
          </cell>
          <cell r="DS23">
            <v>0</v>
          </cell>
          <cell r="DT23">
            <v>0</v>
          </cell>
          <cell r="DU23">
            <v>2.4278466869506419</v>
          </cell>
          <cell r="DV23">
            <v>0</v>
          </cell>
          <cell r="DW23">
            <v>2.4278466869506419</v>
          </cell>
          <cell r="DX23">
            <v>0</v>
          </cell>
          <cell r="DY23">
            <v>2.4278466869506419</v>
          </cell>
          <cell r="DZ23">
            <v>0</v>
          </cell>
          <cell r="EA23">
            <v>0</v>
          </cell>
          <cell r="EB23">
            <v>0</v>
          </cell>
          <cell r="EC23">
            <v>0</v>
          </cell>
          <cell r="ED23">
            <v>0</v>
          </cell>
          <cell r="EE23">
            <v>0</v>
          </cell>
          <cell r="EF23">
            <v>0</v>
          </cell>
          <cell r="EG23">
            <v>0</v>
          </cell>
          <cell r="EH23">
            <v>0</v>
          </cell>
          <cell r="EI23">
            <v>0</v>
          </cell>
          <cell r="EJ23">
            <v>0</v>
          </cell>
          <cell r="EK23">
            <v>0</v>
          </cell>
          <cell r="EL23">
            <v>2.4278466869506419</v>
          </cell>
          <cell r="EM23">
            <v>0</v>
          </cell>
          <cell r="EN23">
            <v>0</v>
          </cell>
          <cell r="EO23">
            <v>2.4278466869506419</v>
          </cell>
          <cell r="EP23">
            <v>2.4278466869506419</v>
          </cell>
          <cell r="EQ23">
            <v>13.933958586883024</v>
          </cell>
          <cell r="ER23">
            <v>0</v>
          </cell>
          <cell r="ES23">
            <v>3.2163419540229876</v>
          </cell>
          <cell r="ET23">
            <v>0</v>
          </cell>
          <cell r="EU23">
            <v>0</v>
          </cell>
          <cell r="EV23">
            <v>0</v>
          </cell>
          <cell r="EW23">
            <v>44.700071501014179</v>
          </cell>
          <cell r="EX23">
            <v>8.374327079107502</v>
          </cell>
          <cell r="EY23">
            <v>70.224699121027697</v>
          </cell>
          <cell r="EZ23">
            <v>0.37733620689655162</v>
          </cell>
          <cell r="FA23">
            <v>70.602035327924256</v>
          </cell>
          <cell r="FB23">
            <v>26.651351419878289</v>
          </cell>
          <cell r="FC23">
            <v>40.712145706558474</v>
          </cell>
          <cell r="FD23">
            <v>31.701526200135216</v>
          </cell>
          <cell r="FE23">
            <v>6.3121899932386727</v>
          </cell>
          <cell r="FF23">
            <v>0</v>
          </cell>
          <cell r="FG23">
            <v>105.37721331981065</v>
          </cell>
          <cell r="FH23">
            <v>0</v>
          </cell>
          <cell r="FI23">
            <v>105.37721331981065</v>
          </cell>
          <cell r="FJ23">
            <v>4.9719594320486795</v>
          </cell>
          <cell r="FK23">
            <v>0</v>
          </cell>
          <cell r="FL23">
            <v>0</v>
          </cell>
          <cell r="FM23">
            <v>4.9719594320486795</v>
          </cell>
          <cell r="FN23">
            <v>171.00728921568611</v>
          </cell>
          <cell r="FO23">
            <v>1.5769905341446919</v>
          </cell>
          <cell r="FP23">
            <v>-0.28855121703853948</v>
          </cell>
          <cell r="FQ23">
            <v>172.29572853279237</v>
          </cell>
          <cell r="FR23">
            <v>172.29572853279237</v>
          </cell>
          <cell r="FS23">
            <v>-0.36782352941176455</v>
          </cell>
          <cell r="FT23">
            <v>-1.7027692697768757</v>
          </cell>
          <cell r="FU23">
            <v>0</v>
          </cell>
          <cell r="FV23">
            <v>0</v>
          </cell>
          <cell r="FW23">
            <v>0</v>
          </cell>
          <cell r="FX23">
            <v>0</v>
          </cell>
          <cell r="FY23">
            <v>18.733632860040561</v>
          </cell>
          <cell r="FZ23">
            <v>1.7387060513860713</v>
          </cell>
          <cell r="GA23">
            <v>18.401746112237994</v>
          </cell>
          <cell r="GB23">
            <v>6.3417849898580103E-3</v>
          </cell>
          <cell r="GC23">
            <v>18.408087897227851</v>
          </cell>
          <cell r="GD23">
            <v>0</v>
          </cell>
          <cell r="GE23">
            <v>8.6797897227856637</v>
          </cell>
          <cell r="GF23">
            <v>0</v>
          </cell>
          <cell r="GG23">
            <v>0</v>
          </cell>
          <cell r="GH23">
            <v>0</v>
          </cell>
          <cell r="GI23">
            <v>8.6797897227856637</v>
          </cell>
          <cell r="GJ23">
            <v>0</v>
          </cell>
          <cell r="GK23">
            <v>8.6797897227856637</v>
          </cell>
          <cell r="GL23">
            <v>0</v>
          </cell>
          <cell r="GM23">
            <v>0</v>
          </cell>
          <cell r="GN23">
            <v>0</v>
          </cell>
          <cell r="GO23">
            <v>0</v>
          </cell>
          <cell r="GP23">
            <v>27.087877620013515</v>
          </cell>
          <cell r="GQ23">
            <v>0.18602569303583497</v>
          </cell>
          <cell r="GR23">
            <v>-3.3822853279242719E-2</v>
          </cell>
          <cell r="GS23">
            <v>27.240080459770105</v>
          </cell>
          <cell r="GT23">
            <v>27.240080459770105</v>
          </cell>
          <cell r="GU23">
            <v>13.566135057471261</v>
          </cell>
          <cell r="GV23">
            <v>-1.7027692697768757</v>
          </cell>
          <cell r="GW23">
            <v>3.2163419540229876</v>
          </cell>
          <cell r="GX23">
            <v>0</v>
          </cell>
          <cell r="GY23">
            <v>0</v>
          </cell>
          <cell r="GZ23">
            <v>0</v>
          </cell>
          <cell r="HA23">
            <v>63.433704361054644</v>
          </cell>
          <cell r="HB23">
            <v>10.113033130493573</v>
          </cell>
          <cell r="HC23">
            <v>88.626445233265684</v>
          </cell>
          <cell r="HD23">
            <v>0.38367799188640961</v>
          </cell>
          <cell r="HE23">
            <v>89.0101232251521</v>
          </cell>
          <cell r="HF23">
            <v>26.651351419878289</v>
          </cell>
          <cell r="HG23">
            <v>49.39193542934413</v>
          </cell>
          <cell r="HH23">
            <v>31.701526200135216</v>
          </cell>
          <cell r="HI23">
            <v>6.312189993238662</v>
          </cell>
          <cell r="HJ23">
            <v>0</v>
          </cell>
          <cell r="HK23">
            <v>114.05700304259631</v>
          </cell>
          <cell r="HL23">
            <v>0</v>
          </cell>
          <cell r="HM23">
            <v>114.05700304259631</v>
          </cell>
          <cell r="HN23">
            <v>4.9719594320486795</v>
          </cell>
          <cell r="HO23">
            <v>0</v>
          </cell>
          <cell r="HP23">
            <v>0</v>
          </cell>
          <cell r="HQ23">
            <v>4.9719594320486795</v>
          </cell>
          <cell r="HR23">
            <v>198.09516683569868</v>
          </cell>
          <cell r="HS23">
            <v>1.7630162271805268</v>
          </cell>
          <cell r="HT23">
            <v>-0.3223740703177822</v>
          </cell>
          <cell r="HU23">
            <v>199.53580899256249</v>
          </cell>
          <cell r="HV23">
            <v>199.53580899256249</v>
          </cell>
          <cell r="HW23">
            <v>0</v>
          </cell>
          <cell r="HX23">
            <v>0.17334212305611896</v>
          </cell>
          <cell r="HY23">
            <v>0</v>
          </cell>
          <cell r="HZ23">
            <v>0</v>
          </cell>
          <cell r="IA23">
            <v>0</v>
          </cell>
          <cell r="IB23">
            <v>0</v>
          </cell>
          <cell r="IC23" t="e">
            <v>#N/A</v>
          </cell>
          <cell r="ID23">
            <v>0</v>
          </cell>
          <cell r="IE23">
            <v>0</v>
          </cell>
          <cell r="IF23">
            <v>0</v>
          </cell>
          <cell r="IG23" t="e">
            <v>#N/A</v>
          </cell>
          <cell r="IH23" t="e">
            <v>#N/A</v>
          </cell>
          <cell r="II23">
            <v>0.32026014198782954</v>
          </cell>
          <cell r="IJ23">
            <v>0</v>
          </cell>
          <cell r="IK23" t="e">
            <v>#N/A</v>
          </cell>
          <cell r="IL23" t="e">
            <v>#N/A</v>
          </cell>
          <cell r="IM23">
            <v>0</v>
          </cell>
          <cell r="IN23">
            <v>0</v>
          </cell>
          <cell r="IO23">
            <v>0</v>
          </cell>
          <cell r="IP23">
            <v>0</v>
          </cell>
          <cell r="IQ23">
            <v>0.22724729546991204</v>
          </cell>
          <cell r="IR23">
            <v>8.4557133198106798E-3</v>
          </cell>
          <cell r="IS23">
            <v>0</v>
          </cell>
          <cell r="IT23">
            <v>0</v>
          </cell>
          <cell r="IU23">
            <v>0.35619692359702493</v>
          </cell>
          <cell r="IV23">
            <v>0.34245638945233259</v>
          </cell>
          <cell r="IW23">
            <v>0.8688245436105474</v>
          </cell>
          <cell r="IX23">
            <v>1.9162760311020954</v>
          </cell>
          <cell r="IY23">
            <v>0</v>
          </cell>
          <cell r="IZ23">
            <v>0</v>
          </cell>
          <cell r="JA23" t="e">
            <v>#N/A</v>
          </cell>
          <cell r="JB23">
            <v>28.943906693711959</v>
          </cell>
          <cell r="JC23">
            <v>4.1633818458417835</v>
          </cell>
          <cell r="JD23">
            <v>0.86565365111561832</v>
          </cell>
          <cell r="JE23">
            <v>0</v>
          </cell>
          <cell r="JF23">
            <v>0</v>
          </cell>
          <cell r="JG23">
            <v>0</v>
          </cell>
          <cell r="JH23">
            <v>0</v>
          </cell>
          <cell r="JI23">
            <v>0</v>
          </cell>
          <cell r="JJ23">
            <v>0</v>
          </cell>
          <cell r="JK23">
            <v>0</v>
          </cell>
          <cell r="JL23">
            <v>0</v>
          </cell>
          <cell r="JM23">
            <v>0</v>
          </cell>
          <cell r="JN23">
            <v>0</v>
          </cell>
          <cell r="JO23">
            <v>0</v>
          </cell>
          <cell r="JP23">
            <v>0</v>
          </cell>
          <cell r="JQ23">
            <v>0</v>
          </cell>
          <cell r="JR23">
            <v>0</v>
          </cell>
          <cell r="JS23">
            <v>198.09516683569868</v>
          </cell>
          <cell r="JT23">
            <v>199.53580899256249</v>
          </cell>
          <cell r="JU23">
            <v>27.240080459770105</v>
          </cell>
          <cell r="JV23">
            <v>172.29572853279237</v>
          </cell>
          <cell r="JW23">
            <v>38.012659229208914</v>
          </cell>
          <cell r="JX23">
            <v>4.1633818458417835</v>
          </cell>
          <cell r="JY23">
            <v>0</v>
          </cell>
          <cell r="JZ23">
            <v>0</v>
          </cell>
          <cell r="KA23">
            <v>0</v>
          </cell>
          <cell r="KB23">
            <v>0</v>
          </cell>
          <cell r="KC23">
            <v>0</v>
          </cell>
          <cell r="KD23">
            <v>0</v>
          </cell>
          <cell r="KE23">
            <v>0</v>
          </cell>
          <cell r="KF23">
            <v>0</v>
          </cell>
          <cell r="KG23">
            <v>0</v>
          </cell>
          <cell r="KH23">
            <v>0</v>
          </cell>
          <cell r="KI23">
            <v>0.93224239350912752</v>
          </cell>
          <cell r="KJ23">
            <v>0.43124137931034473</v>
          </cell>
          <cell r="KK23">
            <v>1.4924334009465852</v>
          </cell>
          <cell r="KL23">
            <v>2.0061179851250839</v>
          </cell>
          <cell r="KM23">
            <v>2.4986632860040561</v>
          </cell>
          <cell r="KN23">
            <v>16.72434398242055</v>
          </cell>
          <cell r="KO23">
            <v>0.8688245436105474</v>
          </cell>
          <cell r="KP23">
            <v>0</v>
          </cell>
          <cell r="KQ23">
            <v>0</v>
          </cell>
          <cell r="KR23">
            <v>0.8688245436105474</v>
          </cell>
          <cell r="KS23">
            <v>0</v>
          </cell>
          <cell r="KT23">
            <v>1.9162760311020954</v>
          </cell>
          <cell r="KU23">
            <v>0</v>
          </cell>
          <cell r="KV23">
            <v>1.9162760311020954</v>
          </cell>
          <cell r="KW23">
            <v>28.943906693711959</v>
          </cell>
          <cell r="KX23">
            <v>0</v>
          </cell>
          <cell r="KY23">
            <v>0</v>
          </cell>
          <cell r="KZ23">
            <v>28.943906693711959</v>
          </cell>
          <cell r="LA23">
            <v>1.8789176687211642</v>
          </cell>
          <cell r="LB23">
            <v>0</v>
          </cell>
          <cell r="LC23">
            <v>0</v>
          </cell>
          <cell r="LD23">
            <v>1.8789176687211642</v>
          </cell>
          <cell r="LE23">
            <v>1.0298258542451762E-2</v>
          </cell>
          <cell r="LF23">
            <v>3.0805653587432236</v>
          </cell>
          <cell r="LG23">
            <v>0</v>
          </cell>
          <cell r="LH23">
            <v>3.0908636172856756</v>
          </cell>
          <cell r="LI23">
            <v>20.372947113998052</v>
          </cell>
          <cell r="LJ23">
            <v>0</v>
          </cell>
          <cell r="LK23">
            <v>0</v>
          </cell>
          <cell r="LL23">
            <v>20.372947113998052</v>
          </cell>
          <cell r="LM23">
            <v>91.64763261529815</v>
          </cell>
          <cell r="LN23">
            <v>66.899004675849355</v>
          </cell>
          <cell r="LO23">
            <v>25.342829783637583</v>
          </cell>
          <cell r="LP23">
            <v>92.241834459486938</v>
          </cell>
          <cell r="LQ23">
            <v>158.5466372911475</v>
          </cell>
          <cell r="LR23">
            <v>183.8894670747851</v>
          </cell>
          <cell r="LS23">
            <v>1237.78</v>
          </cell>
          <cell r="LT23">
            <v>44725.536</v>
          </cell>
          <cell r="LU23">
            <v>16368</v>
          </cell>
          <cell r="LV23">
            <v>13510</v>
          </cell>
          <cell r="LW23">
            <v>1023</v>
          </cell>
          <cell r="LX23">
            <v>638</v>
          </cell>
          <cell r="LY23">
            <v>3251</v>
          </cell>
          <cell r="LZ23">
            <v>158177</v>
          </cell>
          <cell r="MA23">
            <v>187201</v>
          </cell>
          <cell r="MB23">
            <v>187202</v>
          </cell>
          <cell r="MC23">
            <v>0</v>
          </cell>
          <cell r="MD23">
            <v>4094</v>
          </cell>
          <cell r="ME23">
            <v>412</v>
          </cell>
          <cell r="MF23">
            <v>412</v>
          </cell>
          <cell r="MG23">
            <v>75.5</v>
          </cell>
          <cell r="MH23">
            <v>1237780</v>
          </cell>
          <cell r="MI23">
            <v>29878</v>
          </cell>
          <cell r="MJ23">
            <v>187202</v>
          </cell>
          <cell r="MK23">
            <v>75.5</v>
          </cell>
          <cell r="ML23">
            <v>41.427806412745163</v>
          </cell>
          <cell r="MM23">
            <v>1.4969387509204097</v>
          </cell>
          <cell r="MN23">
            <v>2.6239035907736028</v>
          </cell>
          <cell r="MO23">
            <v>2.1869424471960772</v>
          </cell>
          <cell r="MP23">
            <v>84.495357955577404</v>
          </cell>
          <cell r="MQ23">
            <v>1254.9164659739483</v>
          </cell>
          <cell r="MR23">
            <v>3.3285398051349996E-4</v>
          </cell>
          <cell r="MS23" t="str">
            <v>N/A</v>
          </cell>
          <cell r="MT23" t="str">
            <v>PR09 (£m)</v>
          </cell>
        </row>
        <row r="24">
          <cell r="A24" t="str">
            <v>NES15</v>
          </cell>
          <cell r="B24" t="str">
            <v>NES</v>
          </cell>
          <cell r="C24" t="str">
            <v>2014-15</v>
          </cell>
          <cell r="D24" t="str">
            <v>NES</v>
          </cell>
          <cell r="E24" t="str">
            <v>NES15</v>
          </cell>
          <cell r="F24">
            <v>1.0450405281189941</v>
          </cell>
          <cell r="G24">
            <v>5.0109693323305766</v>
          </cell>
          <cell r="H24">
            <v>0</v>
          </cell>
          <cell r="I24">
            <v>1.1380491351215845</v>
          </cell>
          <cell r="J24">
            <v>0</v>
          </cell>
          <cell r="K24">
            <v>0</v>
          </cell>
          <cell r="L24">
            <v>0</v>
          </cell>
          <cell r="M24">
            <v>21.293745800952625</v>
          </cell>
          <cell r="N24">
            <v>0.21527834879251276</v>
          </cell>
          <cell r="O24">
            <v>27.6580426171973</v>
          </cell>
          <cell r="P24">
            <v>0.32814272582936416</v>
          </cell>
          <cell r="Q24">
            <v>27.986185343026662</v>
          </cell>
          <cell r="R24">
            <v>17.947526029915604</v>
          </cell>
          <cell r="S24">
            <v>9.6446790340101956</v>
          </cell>
          <cell r="T24">
            <v>67.397798779978274</v>
          </cell>
          <cell r="U24">
            <v>7.6361111389654903</v>
          </cell>
          <cell r="V24">
            <v>0</v>
          </cell>
          <cell r="W24">
            <v>102.62611498286947</v>
          </cell>
          <cell r="X24">
            <v>0</v>
          </cell>
          <cell r="Y24">
            <v>102.62611498286947</v>
          </cell>
          <cell r="Z24">
            <v>10.931123924124678</v>
          </cell>
          <cell r="AA24">
            <v>0</v>
          </cell>
          <cell r="AB24">
            <v>0</v>
          </cell>
          <cell r="AC24">
            <v>10.931123924124678</v>
          </cell>
          <cell r="AD24">
            <v>119.68117640177155</v>
          </cell>
          <cell r="AE24">
            <v>0.74093373443636679</v>
          </cell>
          <cell r="AF24">
            <v>0.11599949862120834</v>
          </cell>
          <cell r="AG24">
            <v>120.53810963482914</v>
          </cell>
          <cell r="AH24">
            <v>120.53810963482914</v>
          </cell>
          <cell r="AI24">
            <v>10.145253446979195</v>
          </cell>
          <cell r="AJ24">
            <v>0</v>
          </cell>
          <cell r="AK24">
            <v>1.5351645358068025</v>
          </cell>
          <cell r="AL24">
            <v>0</v>
          </cell>
          <cell r="AM24">
            <v>0</v>
          </cell>
          <cell r="AN24">
            <v>0</v>
          </cell>
          <cell r="AO24">
            <v>21.718032255368936</v>
          </cell>
          <cell r="AP24">
            <v>8.1460909166875588</v>
          </cell>
          <cell r="AQ24">
            <v>41.544541154842484</v>
          </cell>
          <cell r="AR24">
            <v>3.030617531545083E-2</v>
          </cell>
          <cell r="AS24">
            <v>41.574847330157944</v>
          </cell>
          <cell r="AT24">
            <v>0</v>
          </cell>
          <cell r="AU24">
            <v>26.638083061753157</v>
          </cell>
          <cell r="AV24">
            <v>0.35949394167293391</v>
          </cell>
          <cell r="AW24">
            <v>8.1983429430935075</v>
          </cell>
          <cell r="AX24">
            <v>0</v>
          </cell>
          <cell r="AY24">
            <v>35.195919946519602</v>
          </cell>
          <cell r="AZ24">
            <v>0</v>
          </cell>
          <cell r="BA24">
            <v>35.195919946519602</v>
          </cell>
          <cell r="BB24">
            <v>0</v>
          </cell>
          <cell r="BC24">
            <v>0</v>
          </cell>
          <cell r="BD24">
            <v>0</v>
          </cell>
          <cell r="BE24">
            <v>0</v>
          </cell>
          <cell r="BF24">
            <v>76.770767276677546</v>
          </cell>
          <cell r="BG24">
            <v>0.81826673351717238</v>
          </cell>
          <cell r="BH24">
            <v>0.12749494443051726</v>
          </cell>
          <cell r="BI24">
            <v>77.716528954625232</v>
          </cell>
          <cell r="BJ24">
            <v>77.716528954625232</v>
          </cell>
          <cell r="BK24">
            <v>1.9855770034260888E-2</v>
          </cell>
          <cell r="BL24">
            <v>0</v>
          </cell>
          <cell r="BM24">
            <v>0</v>
          </cell>
          <cell r="BN24">
            <v>0</v>
          </cell>
          <cell r="BO24">
            <v>0</v>
          </cell>
          <cell r="BP24">
            <v>0</v>
          </cell>
          <cell r="BQ24">
            <v>3.4956605665580351</v>
          </cell>
          <cell r="BR24">
            <v>0</v>
          </cell>
          <cell r="BS24">
            <v>3.5155163365922957</v>
          </cell>
          <cell r="BT24">
            <v>0</v>
          </cell>
          <cell r="BU24">
            <v>3.5155163365922957</v>
          </cell>
          <cell r="BV24">
            <v>0</v>
          </cell>
          <cell r="BW24">
            <v>0</v>
          </cell>
          <cell r="BX24">
            <v>0</v>
          </cell>
          <cell r="BY24">
            <v>0</v>
          </cell>
          <cell r="BZ24">
            <v>0</v>
          </cell>
          <cell r="CA24">
            <v>0</v>
          </cell>
          <cell r="CB24">
            <v>0</v>
          </cell>
          <cell r="CC24">
            <v>0</v>
          </cell>
          <cell r="CD24">
            <v>0</v>
          </cell>
          <cell r="CE24">
            <v>0</v>
          </cell>
          <cell r="CF24">
            <v>0</v>
          </cell>
          <cell r="CG24">
            <v>0</v>
          </cell>
          <cell r="CH24">
            <v>3.5155163365922957</v>
          </cell>
          <cell r="CI24">
            <v>1.77656889780229E-2</v>
          </cell>
          <cell r="CJ24">
            <v>3.1351215843569823E-3</v>
          </cell>
          <cell r="CK24">
            <v>3.5364171471546757</v>
          </cell>
          <cell r="CL24">
            <v>3.5364171471546757</v>
          </cell>
          <cell r="CM24">
            <v>-0.68868170803041717</v>
          </cell>
          <cell r="CN24">
            <v>-1.6887854934402946</v>
          </cell>
          <cell r="CO24">
            <v>0</v>
          </cell>
          <cell r="CP24">
            <v>0</v>
          </cell>
          <cell r="CQ24">
            <v>0</v>
          </cell>
          <cell r="CR24">
            <v>0</v>
          </cell>
          <cell r="CS24">
            <v>13.576121500793851</v>
          </cell>
          <cell r="CT24">
            <v>1.736857357733768</v>
          </cell>
          <cell r="CU24">
            <v>12.935511657056908</v>
          </cell>
          <cell r="CV24">
            <v>4.1801621124759767E-3</v>
          </cell>
          <cell r="CW24">
            <v>12.939691819169385</v>
          </cell>
          <cell r="CX24">
            <v>0</v>
          </cell>
          <cell r="CY24">
            <v>9.4837427926798696</v>
          </cell>
          <cell r="CZ24">
            <v>0</v>
          </cell>
          <cell r="DA24">
            <v>0</v>
          </cell>
          <cell r="DB24">
            <v>0</v>
          </cell>
          <cell r="DC24">
            <v>9.4837427926798696</v>
          </cell>
          <cell r="DD24">
            <v>0</v>
          </cell>
          <cell r="DE24">
            <v>9.4837427926798696</v>
          </cell>
          <cell r="DF24">
            <v>0</v>
          </cell>
          <cell r="DG24">
            <v>0</v>
          </cell>
          <cell r="DH24">
            <v>0</v>
          </cell>
          <cell r="DI24">
            <v>0</v>
          </cell>
          <cell r="DJ24">
            <v>22.423434611849256</v>
          </cell>
          <cell r="DK24">
            <v>0.16616144397092006</v>
          </cell>
          <cell r="DL24">
            <v>2.6126013202974852E-2</v>
          </cell>
          <cell r="DM24">
            <v>22.61572206902315</v>
          </cell>
          <cell r="DN24">
            <v>22.61572206902315</v>
          </cell>
          <cell r="DO24">
            <v>0</v>
          </cell>
          <cell r="DP24">
            <v>0</v>
          </cell>
          <cell r="DQ24">
            <v>0</v>
          </cell>
          <cell r="DR24">
            <v>0</v>
          </cell>
          <cell r="DS24">
            <v>0</v>
          </cell>
          <cell r="DT24">
            <v>0</v>
          </cell>
          <cell r="DU24">
            <v>1.4902277930976855</v>
          </cell>
          <cell r="DV24">
            <v>0</v>
          </cell>
          <cell r="DW24">
            <v>1.4902277930976855</v>
          </cell>
          <cell r="DX24">
            <v>0</v>
          </cell>
          <cell r="DY24">
            <v>1.4902277930976855</v>
          </cell>
          <cell r="DZ24">
            <v>0</v>
          </cell>
          <cell r="EA24">
            <v>0</v>
          </cell>
          <cell r="EB24">
            <v>0</v>
          </cell>
          <cell r="EC24">
            <v>0</v>
          </cell>
          <cell r="ED24">
            <v>0</v>
          </cell>
          <cell r="EE24">
            <v>0</v>
          </cell>
          <cell r="EF24">
            <v>0</v>
          </cell>
          <cell r="EG24">
            <v>0</v>
          </cell>
          <cell r="EH24">
            <v>0</v>
          </cell>
          <cell r="EI24">
            <v>0</v>
          </cell>
          <cell r="EJ24">
            <v>0</v>
          </cell>
          <cell r="EK24">
            <v>0</v>
          </cell>
          <cell r="EL24">
            <v>1.4902277930976855</v>
          </cell>
          <cell r="EM24">
            <v>0</v>
          </cell>
          <cell r="EN24">
            <v>0</v>
          </cell>
          <cell r="EO24">
            <v>1.4902277930976855</v>
          </cell>
          <cell r="EP24">
            <v>1.4902277930976855</v>
          </cell>
          <cell r="EQ24">
            <v>15.15622277930977</v>
          </cell>
          <cell r="ER24">
            <v>0</v>
          </cell>
          <cell r="ES24">
            <v>2.6732136709283867</v>
          </cell>
          <cell r="ET24">
            <v>0</v>
          </cell>
          <cell r="EU24">
            <v>0</v>
          </cell>
          <cell r="EV24">
            <v>0</v>
          </cell>
          <cell r="EW24">
            <v>43.01177805632156</v>
          </cell>
          <cell r="EX24">
            <v>8.3613692654800715</v>
          </cell>
          <cell r="EY24">
            <v>69.202583772039787</v>
          </cell>
          <cell r="EZ24">
            <v>0.35844890114481498</v>
          </cell>
          <cell r="FA24">
            <v>69.561032673184599</v>
          </cell>
          <cell r="FB24">
            <v>17.947526029915604</v>
          </cell>
          <cell r="FC24">
            <v>36.282762095763346</v>
          </cell>
          <cell r="FD24">
            <v>67.757292721651211</v>
          </cell>
          <cell r="FE24">
            <v>15.834454082058999</v>
          </cell>
          <cell r="FF24">
            <v>0</v>
          </cell>
          <cell r="FG24">
            <v>137.82203492938905</v>
          </cell>
          <cell r="FH24">
            <v>0</v>
          </cell>
          <cell r="FI24">
            <v>137.82203492938905</v>
          </cell>
          <cell r="FJ24">
            <v>10.931123924124678</v>
          </cell>
          <cell r="FK24">
            <v>0</v>
          </cell>
          <cell r="FL24">
            <v>0</v>
          </cell>
          <cell r="FM24">
            <v>10.931123924124678</v>
          </cell>
          <cell r="FN24">
            <v>196.45194367844911</v>
          </cell>
          <cell r="FO24">
            <v>1.5592004679535392</v>
          </cell>
          <cell r="FP24">
            <v>0.2434944430517256</v>
          </cell>
          <cell r="FQ24">
            <v>198.25463858945437</v>
          </cell>
          <cell r="FR24">
            <v>198.25463858945437</v>
          </cell>
          <cell r="FS24">
            <v>-0.66882593799615619</v>
          </cell>
          <cell r="FT24">
            <v>-1.6887854934402946</v>
          </cell>
          <cell r="FU24">
            <v>0</v>
          </cell>
          <cell r="FV24">
            <v>0</v>
          </cell>
          <cell r="FW24">
            <v>0</v>
          </cell>
          <cell r="FX24">
            <v>0</v>
          </cell>
          <cell r="FY24">
            <v>18.562009860449571</v>
          </cell>
          <cell r="FZ24">
            <v>1.736857357733768</v>
          </cell>
          <cell r="GA24">
            <v>17.94125578674689</v>
          </cell>
          <cell r="GB24">
            <v>4.1801621124759767E-3</v>
          </cell>
          <cell r="GC24">
            <v>17.945435948859362</v>
          </cell>
          <cell r="GD24">
            <v>0</v>
          </cell>
          <cell r="GE24">
            <v>9.4837427926798696</v>
          </cell>
          <cell r="GF24">
            <v>0</v>
          </cell>
          <cell r="GG24">
            <v>0</v>
          </cell>
          <cell r="GH24">
            <v>0</v>
          </cell>
          <cell r="GI24">
            <v>9.4837427926798696</v>
          </cell>
          <cell r="GJ24">
            <v>0</v>
          </cell>
          <cell r="GK24">
            <v>9.4837427926798696</v>
          </cell>
          <cell r="GL24">
            <v>0</v>
          </cell>
          <cell r="GM24">
            <v>0</v>
          </cell>
          <cell r="GN24">
            <v>0</v>
          </cell>
          <cell r="GO24">
            <v>0</v>
          </cell>
          <cell r="GP24">
            <v>27.429178741539236</v>
          </cell>
          <cell r="GQ24">
            <v>0.18392713294894295</v>
          </cell>
          <cell r="GR24">
            <v>2.9261134787331833E-2</v>
          </cell>
          <cell r="GS24">
            <v>27.64236700927551</v>
          </cell>
          <cell r="GT24">
            <v>27.64236700927551</v>
          </cell>
          <cell r="GU24">
            <v>14.487396841313615</v>
          </cell>
          <cell r="GV24">
            <v>-1.6887854934402946</v>
          </cell>
          <cell r="GW24">
            <v>2.6732136709283867</v>
          </cell>
          <cell r="GX24">
            <v>0</v>
          </cell>
          <cell r="GY24">
            <v>0</v>
          </cell>
          <cell r="GZ24">
            <v>0</v>
          </cell>
          <cell r="HA24">
            <v>61.573787916771131</v>
          </cell>
          <cell r="HB24">
            <v>10.09822662321384</v>
          </cell>
          <cell r="HC24">
            <v>87.143839558786581</v>
          </cell>
          <cell r="HD24">
            <v>0.36262906325729094</v>
          </cell>
          <cell r="HE24">
            <v>87.506468622043869</v>
          </cell>
          <cell r="HF24">
            <v>17.947526029915604</v>
          </cell>
          <cell r="HG24">
            <v>45.766504888443222</v>
          </cell>
          <cell r="HH24">
            <v>67.757292721651112</v>
          </cell>
          <cell r="HI24">
            <v>15.834454082058997</v>
          </cell>
          <cell r="HJ24">
            <v>0</v>
          </cell>
          <cell r="HK24">
            <v>147.30577772206905</v>
          </cell>
          <cell r="HL24">
            <v>0</v>
          </cell>
          <cell r="HM24">
            <v>147.30577772206905</v>
          </cell>
          <cell r="HN24">
            <v>10.931123924124678</v>
          </cell>
          <cell r="HO24">
            <v>0</v>
          </cell>
          <cell r="HP24">
            <v>0</v>
          </cell>
          <cell r="HQ24">
            <v>10.931123924124678</v>
          </cell>
          <cell r="HR24">
            <v>223.88112241998834</v>
          </cell>
          <cell r="HS24">
            <v>1.7431276009024821</v>
          </cell>
          <cell r="HT24">
            <v>0.27275557783905746</v>
          </cell>
          <cell r="HU24">
            <v>225.89700559872884</v>
          </cell>
          <cell r="HV24">
            <v>225.89700559872884</v>
          </cell>
          <cell r="HW24">
            <v>0.28843118576084237</v>
          </cell>
          <cell r="HX24">
            <v>0.76810478816746064</v>
          </cell>
          <cell r="HY24">
            <v>0</v>
          </cell>
          <cell r="HZ24">
            <v>0</v>
          </cell>
          <cell r="IA24">
            <v>0</v>
          </cell>
          <cell r="IB24">
            <v>0</v>
          </cell>
          <cell r="IC24" t="e">
            <v>#N/A</v>
          </cell>
          <cell r="ID24">
            <v>0</v>
          </cell>
          <cell r="IE24">
            <v>0</v>
          </cell>
          <cell r="IF24">
            <v>0</v>
          </cell>
          <cell r="IG24" t="e">
            <v>#N/A</v>
          </cell>
          <cell r="IH24" t="e">
            <v>#N/A</v>
          </cell>
          <cell r="II24">
            <v>2.0012526113478737</v>
          </cell>
          <cell r="IJ24">
            <v>0</v>
          </cell>
          <cell r="IK24" t="e">
            <v>#N/A</v>
          </cell>
          <cell r="IL24" t="e">
            <v>#N/A</v>
          </cell>
          <cell r="IM24">
            <v>0</v>
          </cell>
          <cell r="IN24">
            <v>5.2252026405949703E-3</v>
          </cell>
          <cell r="IO24">
            <v>0</v>
          </cell>
          <cell r="IP24">
            <v>0</v>
          </cell>
          <cell r="IQ24">
            <v>1.8915233558953792</v>
          </cell>
          <cell r="IR24">
            <v>0</v>
          </cell>
          <cell r="IS24">
            <v>0</v>
          </cell>
          <cell r="IT24">
            <v>0</v>
          </cell>
          <cell r="IU24">
            <v>4.5229354056990063</v>
          </cell>
          <cell r="IV24">
            <v>0.24035932146736863</v>
          </cell>
          <cell r="IW24">
            <v>3.1675178407286713</v>
          </cell>
          <cell r="IX24">
            <v>1.9030188017046881</v>
          </cell>
          <cell r="IY24">
            <v>0</v>
          </cell>
          <cell r="IZ24">
            <v>0.21423330826439377</v>
          </cell>
          <cell r="JA24" t="e">
            <v>#N/A</v>
          </cell>
          <cell r="JB24">
            <v>66.658955126598158</v>
          </cell>
          <cell r="JC24">
            <v>2.8728164117991146</v>
          </cell>
          <cell r="JD24">
            <v>0.11390941756497035</v>
          </cell>
          <cell r="JE24">
            <v>0</v>
          </cell>
          <cell r="JF24">
            <v>0</v>
          </cell>
          <cell r="JG24">
            <v>0</v>
          </cell>
          <cell r="JH24">
            <v>0</v>
          </cell>
          <cell r="JI24">
            <v>0</v>
          </cell>
          <cell r="JJ24">
            <v>0</v>
          </cell>
          <cell r="JK24">
            <v>0</v>
          </cell>
          <cell r="JL24">
            <v>0</v>
          </cell>
          <cell r="JM24">
            <v>0</v>
          </cell>
          <cell r="JN24">
            <v>0</v>
          </cell>
          <cell r="JO24">
            <v>0</v>
          </cell>
          <cell r="JP24">
            <v>0</v>
          </cell>
          <cell r="JQ24">
            <v>0</v>
          </cell>
          <cell r="JR24">
            <v>0</v>
          </cell>
          <cell r="JS24">
            <v>223.88112241998834</v>
          </cell>
          <cell r="JT24">
            <v>225.89700559872884</v>
          </cell>
          <cell r="JU24">
            <v>27.64236700927551</v>
          </cell>
          <cell r="JV24">
            <v>198.25463858945437</v>
          </cell>
          <cell r="JW24">
            <v>83.591746803710222</v>
          </cell>
          <cell r="JX24">
            <v>2.8728164117991146</v>
          </cell>
          <cell r="JY24">
            <v>0</v>
          </cell>
          <cell r="JZ24">
            <v>0</v>
          </cell>
          <cell r="KA24">
            <v>2.0900810562379884E-3</v>
          </cell>
          <cell r="KB24">
            <v>0</v>
          </cell>
          <cell r="KC24">
            <v>0</v>
          </cell>
          <cell r="KD24">
            <v>2.0900810562379884E-3</v>
          </cell>
          <cell r="KE24">
            <v>0</v>
          </cell>
          <cell r="KF24">
            <v>0</v>
          </cell>
          <cell r="KG24">
            <v>0</v>
          </cell>
          <cell r="KH24">
            <v>0</v>
          </cell>
          <cell r="KI24">
            <v>0.91859062421659576</v>
          </cell>
          <cell r="KJ24">
            <v>0.33336792846995911</v>
          </cell>
          <cell r="KK24">
            <v>1.3648229297234065</v>
          </cell>
          <cell r="KL24">
            <v>2.2949089997493113</v>
          </cell>
          <cell r="KM24">
            <v>1.6135425754157269</v>
          </cell>
          <cell r="KN24">
            <v>18.76997292554525</v>
          </cell>
          <cell r="KO24">
            <v>3.1675178407286713</v>
          </cell>
          <cell r="KP24">
            <v>0</v>
          </cell>
          <cell r="KQ24">
            <v>0</v>
          </cell>
          <cell r="KR24">
            <v>3.1675178407286713</v>
          </cell>
          <cell r="KS24">
            <v>0</v>
          </cell>
          <cell r="KT24">
            <v>1.9030188017046881</v>
          </cell>
          <cell r="KU24">
            <v>0</v>
          </cell>
          <cell r="KV24">
            <v>1.9030188017046881</v>
          </cell>
          <cell r="KW24">
            <v>66.658955126598158</v>
          </cell>
          <cell r="KX24">
            <v>0</v>
          </cell>
          <cell r="KY24">
            <v>0</v>
          </cell>
          <cell r="KZ24">
            <v>66.658955126598158</v>
          </cell>
          <cell r="LA24">
            <v>1.8789176687211642</v>
          </cell>
          <cell r="LB24">
            <v>0</v>
          </cell>
          <cell r="LC24">
            <v>0</v>
          </cell>
          <cell r="LD24">
            <v>1.8789176687211642</v>
          </cell>
          <cell r="LE24">
            <v>1.0298258542451762E-2</v>
          </cell>
          <cell r="LF24">
            <v>3.0805653587432236</v>
          </cell>
          <cell r="LG24">
            <v>0</v>
          </cell>
          <cell r="LH24">
            <v>3.0908636172856756</v>
          </cell>
          <cell r="LI24">
            <v>20.372947113998052</v>
          </cell>
          <cell r="LJ24">
            <v>0</v>
          </cell>
          <cell r="LK24">
            <v>0</v>
          </cell>
          <cell r="LL24">
            <v>20.372947113998052</v>
          </cell>
          <cell r="LM24">
            <v>79.111322730406826</v>
          </cell>
          <cell r="LN24">
            <v>63.117098658651315</v>
          </cell>
          <cell r="LO24">
            <v>25.688141221692991</v>
          </cell>
          <cell r="LP24">
            <v>88.805239880344303</v>
          </cell>
          <cell r="LQ24">
            <v>142.22842138905816</v>
          </cell>
          <cell r="LR24">
            <v>167.91656261075116</v>
          </cell>
          <cell r="LS24">
            <v>1242.576</v>
          </cell>
          <cell r="LT24">
            <v>44733.798000000003</v>
          </cell>
          <cell r="LU24">
            <v>16414</v>
          </cell>
          <cell r="LV24">
            <v>13510</v>
          </cell>
          <cell r="LW24">
            <v>1092</v>
          </cell>
          <cell r="LX24">
            <v>563</v>
          </cell>
          <cell r="LY24">
            <v>2955</v>
          </cell>
          <cell r="LZ24">
            <v>160488</v>
          </cell>
          <cell r="MA24">
            <v>187305</v>
          </cell>
          <cell r="MB24">
            <v>187301</v>
          </cell>
          <cell r="MC24">
            <v>0</v>
          </cell>
          <cell r="MD24">
            <v>3689</v>
          </cell>
          <cell r="ME24">
            <v>413</v>
          </cell>
          <cell r="MF24">
            <v>413</v>
          </cell>
          <cell r="MG24">
            <v>70</v>
          </cell>
          <cell r="MH24">
            <v>1242576</v>
          </cell>
          <cell r="MI24">
            <v>29924</v>
          </cell>
          <cell r="MJ24">
            <v>187301</v>
          </cell>
          <cell r="MK24">
            <v>70</v>
          </cell>
          <cell r="ML24">
            <v>41.524395134340331</v>
          </cell>
          <cell r="MM24">
            <v>1.4949137147440184</v>
          </cell>
          <cell r="MN24">
            <v>2.4612789040101228</v>
          </cell>
          <cell r="MO24">
            <v>1.9695570231872759</v>
          </cell>
          <cell r="MP24">
            <v>85.684539858302941</v>
          </cell>
          <cell r="MQ24">
            <v>1260.4963342699773</v>
          </cell>
          <cell r="MR24">
            <v>3.3237403587386207E-4</v>
          </cell>
          <cell r="MS24" t="str">
            <v>Historical (£m)</v>
          </cell>
          <cell r="MT24" t="str">
            <v>PR09 (£m)</v>
          </cell>
        </row>
        <row r="25">
          <cell r="A25" t="str">
            <v>NES16</v>
          </cell>
          <cell r="B25" t="str">
            <v>NES</v>
          </cell>
          <cell r="C25" t="str">
            <v>2015-16</v>
          </cell>
          <cell r="D25" t="str">
            <v>NES</v>
          </cell>
          <cell r="E25" t="str">
            <v>NES16</v>
          </cell>
          <cell r="F25">
            <v>1.0404326123128118</v>
          </cell>
          <cell r="G25">
            <v>5.5184545757071541</v>
          </cell>
          <cell r="H25">
            <v>0</v>
          </cell>
          <cell r="I25">
            <v>1.1361524126455906</v>
          </cell>
          <cell r="J25">
            <v>0</v>
          </cell>
          <cell r="K25">
            <v>3.1847642262895168</v>
          </cell>
          <cell r="L25">
            <v>3.7580425956738766</v>
          </cell>
          <cell r="M25">
            <v>21.463084359400995</v>
          </cell>
          <cell r="N25">
            <v>0.18623743760399331</v>
          </cell>
          <cell r="O25">
            <v>35.246735607321128</v>
          </cell>
          <cell r="P25">
            <v>0.6846046589018302</v>
          </cell>
          <cell r="Q25">
            <v>35.931340266222954</v>
          </cell>
          <cell r="R25">
            <v>18.872407154742092</v>
          </cell>
          <cell r="S25">
            <v>9.459613311148086</v>
          </cell>
          <cell r="T25">
            <v>25.586318801996669</v>
          </cell>
          <cell r="U25">
            <v>2.5844346089850245</v>
          </cell>
          <cell r="V25">
            <v>0</v>
          </cell>
          <cell r="W25">
            <v>56.502773876871871</v>
          </cell>
          <cell r="X25">
            <v>0</v>
          </cell>
          <cell r="Y25">
            <v>56.502773876871871</v>
          </cell>
          <cell r="Z25">
            <v>13.193725956738765</v>
          </cell>
          <cell r="AA25">
            <v>0</v>
          </cell>
          <cell r="AB25">
            <v>0</v>
          </cell>
          <cell r="AC25">
            <v>13.193725956738765</v>
          </cell>
          <cell r="AD25">
            <v>79.240388186356057</v>
          </cell>
          <cell r="AE25">
            <v>1.2485191347753741</v>
          </cell>
          <cell r="AF25">
            <v>3.849600665557404</v>
          </cell>
          <cell r="AG25">
            <v>84.338507986688839</v>
          </cell>
          <cell r="AH25">
            <v>79.933316306156385</v>
          </cell>
          <cell r="AI25">
            <v>11.852608319467551</v>
          </cell>
          <cell r="AJ25">
            <v>0</v>
          </cell>
          <cell r="AK25">
            <v>1.4971825291181362</v>
          </cell>
          <cell r="AL25">
            <v>0</v>
          </cell>
          <cell r="AM25">
            <v>0.19143960066555737</v>
          </cell>
          <cell r="AN25">
            <v>1.3525623960066555</v>
          </cell>
          <cell r="AO25">
            <v>24.25456505823627</v>
          </cell>
          <cell r="AP25">
            <v>5.3509449251247911</v>
          </cell>
          <cell r="AQ25">
            <v>44.499302828618966</v>
          </cell>
          <cell r="AR25">
            <v>7.4911148086522439E-2</v>
          </cell>
          <cell r="AS25">
            <v>44.574213976705479</v>
          </cell>
          <cell r="AT25">
            <v>0</v>
          </cell>
          <cell r="AU25">
            <v>22.674147920133105</v>
          </cell>
          <cell r="AV25">
            <v>0</v>
          </cell>
          <cell r="AW25">
            <v>8.7032188019966714</v>
          </cell>
          <cell r="AX25">
            <v>0</v>
          </cell>
          <cell r="AY25">
            <v>31.377366722129779</v>
          </cell>
          <cell r="AZ25">
            <v>0</v>
          </cell>
          <cell r="BA25">
            <v>31.377366722129779</v>
          </cell>
          <cell r="BB25">
            <v>0.40993044925124789</v>
          </cell>
          <cell r="BC25">
            <v>0</v>
          </cell>
          <cell r="BD25">
            <v>0</v>
          </cell>
          <cell r="BE25">
            <v>0.40993044925124789</v>
          </cell>
          <cell r="BF25">
            <v>75.541650249584009</v>
          </cell>
          <cell r="BG25">
            <v>1.3525623960066555</v>
          </cell>
          <cell r="BH25">
            <v>4.2657737104825282</v>
          </cell>
          <cell r="BI25">
            <v>81.159986356073091</v>
          </cell>
          <cell r="BJ25">
            <v>76.297004326123002</v>
          </cell>
          <cell r="BK25">
            <v>2.0808652246256235E-3</v>
          </cell>
          <cell r="BL25">
            <v>0</v>
          </cell>
          <cell r="BM25">
            <v>0</v>
          </cell>
          <cell r="BN25">
            <v>0</v>
          </cell>
          <cell r="BO25">
            <v>0</v>
          </cell>
          <cell r="BP25">
            <v>0</v>
          </cell>
          <cell r="BQ25">
            <v>3.4573575707154736</v>
          </cell>
          <cell r="BR25">
            <v>0</v>
          </cell>
          <cell r="BS25">
            <v>3.4594384359400889</v>
          </cell>
          <cell r="BT25">
            <v>0</v>
          </cell>
          <cell r="BU25">
            <v>3.4594384359400889</v>
          </cell>
          <cell r="BV25">
            <v>0</v>
          </cell>
          <cell r="BW25">
            <v>0</v>
          </cell>
          <cell r="BX25">
            <v>0</v>
          </cell>
          <cell r="BY25">
            <v>0</v>
          </cell>
          <cell r="BZ25">
            <v>0</v>
          </cell>
          <cell r="CA25">
            <v>0</v>
          </cell>
          <cell r="CB25">
            <v>0</v>
          </cell>
          <cell r="CC25">
            <v>0</v>
          </cell>
          <cell r="CD25">
            <v>0</v>
          </cell>
          <cell r="CE25">
            <v>0</v>
          </cell>
          <cell r="CF25">
            <v>0</v>
          </cell>
          <cell r="CG25">
            <v>0</v>
          </cell>
          <cell r="CH25">
            <v>3.4594384359400889</v>
          </cell>
          <cell r="CI25">
            <v>0</v>
          </cell>
          <cell r="CJ25">
            <v>0.10404326123128119</v>
          </cell>
          <cell r="CK25">
            <v>3.5634816971713801</v>
          </cell>
          <cell r="CL25">
            <v>3.4604788685524017</v>
          </cell>
          <cell r="CM25">
            <v>-1.0706051580698832</v>
          </cell>
          <cell r="CN25">
            <v>-4.2408033277870203</v>
          </cell>
          <cell r="CO25">
            <v>0</v>
          </cell>
          <cell r="CP25">
            <v>0</v>
          </cell>
          <cell r="CQ25">
            <v>0</v>
          </cell>
          <cell r="CR25">
            <v>0</v>
          </cell>
          <cell r="CS25">
            <v>12.179304159733775</v>
          </cell>
          <cell r="CT25">
            <v>1.1413545757071546</v>
          </cell>
          <cell r="CU25">
            <v>8.0092502495840261</v>
          </cell>
          <cell r="CV25">
            <v>1.2485191347753742E-2</v>
          </cell>
          <cell r="CW25">
            <v>8.0217354409317796</v>
          </cell>
          <cell r="CX25">
            <v>0</v>
          </cell>
          <cell r="CY25">
            <v>3.7611638935108149</v>
          </cell>
          <cell r="CZ25">
            <v>0</v>
          </cell>
          <cell r="DA25">
            <v>0</v>
          </cell>
          <cell r="DB25">
            <v>0</v>
          </cell>
          <cell r="DC25">
            <v>3.7611638935108149</v>
          </cell>
          <cell r="DD25">
            <v>0</v>
          </cell>
          <cell r="DE25">
            <v>3.7611638935108149</v>
          </cell>
          <cell r="DF25">
            <v>0</v>
          </cell>
          <cell r="DG25">
            <v>0</v>
          </cell>
          <cell r="DH25">
            <v>0</v>
          </cell>
          <cell r="DI25">
            <v>0</v>
          </cell>
          <cell r="DJ25">
            <v>11.782899334442593</v>
          </cell>
          <cell r="DK25">
            <v>0.31212978369384353</v>
          </cell>
          <cell r="DL25">
            <v>0.83234608985024949</v>
          </cell>
          <cell r="DM25">
            <v>12.927375207986687</v>
          </cell>
          <cell r="DN25">
            <v>11.940004658901829</v>
          </cell>
          <cell r="DO25">
            <v>0</v>
          </cell>
          <cell r="DP25">
            <v>0</v>
          </cell>
          <cell r="DQ25">
            <v>0</v>
          </cell>
          <cell r="DR25">
            <v>0</v>
          </cell>
          <cell r="DS25">
            <v>0</v>
          </cell>
          <cell r="DT25">
            <v>0</v>
          </cell>
          <cell r="DU25">
            <v>1.1569610648918469</v>
          </cell>
          <cell r="DV25">
            <v>0</v>
          </cell>
          <cell r="DW25">
            <v>1.1569610648918469</v>
          </cell>
          <cell r="DX25">
            <v>0</v>
          </cell>
          <cell r="DY25">
            <v>1.1569610648918469</v>
          </cell>
          <cell r="DZ25">
            <v>0</v>
          </cell>
          <cell r="EA25">
            <v>2.913211314475873E-2</v>
          </cell>
          <cell r="EB25">
            <v>0</v>
          </cell>
          <cell r="EC25">
            <v>0</v>
          </cell>
          <cell r="ED25">
            <v>0</v>
          </cell>
          <cell r="EE25">
            <v>2.913211314475873E-2</v>
          </cell>
          <cell r="EF25">
            <v>0</v>
          </cell>
          <cell r="EG25">
            <v>2.913211314475873E-2</v>
          </cell>
          <cell r="EH25">
            <v>0</v>
          </cell>
          <cell r="EI25">
            <v>0</v>
          </cell>
          <cell r="EJ25">
            <v>0</v>
          </cell>
          <cell r="EK25">
            <v>0</v>
          </cell>
          <cell r="EL25">
            <v>1.1860931780366053</v>
          </cell>
          <cell r="EM25">
            <v>0</v>
          </cell>
          <cell r="EN25">
            <v>0</v>
          </cell>
          <cell r="EO25">
            <v>1.1860931780366053</v>
          </cell>
          <cell r="EP25">
            <v>1.1860931780366053</v>
          </cell>
          <cell r="EQ25">
            <v>17.371062895174703</v>
          </cell>
          <cell r="ER25">
            <v>0</v>
          </cell>
          <cell r="ES25">
            <v>2.6333349417637266</v>
          </cell>
          <cell r="ET25">
            <v>0</v>
          </cell>
          <cell r="EU25">
            <v>3.3762038269550745</v>
          </cell>
          <cell r="EV25">
            <v>5.1106049916805318</v>
          </cell>
          <cell r="EW25">
            <v>45.717649417637269</v>
          </cell>
          <cell r="EX25">
            <v>5.5371823627287844</v>
          </cell>
          <cell r="EY25">
            <v>79.746038435940093</v>
          </cell>
          <cell r="EZ25">
            <v>0.75951580698835264</v>
          </cell>
          <cell r="FA25">
            <v>80.50555424292844</v>
          </cell>
          <cell r="FB25">
            <v>18.872407154742092</v>
          </cell>
          <cell r="FC25">
            <v>32.133761231281191</v>
          </cell>
          <cell r="FD25">
            <v>25.586318801996669</v>
          </cell>
          <cell r="FE25">
            <v>11.287653410981696</v>
          </cell>
          <cell r="FF25">
            <v>0</v>
          </cell>
          <cell r="FG25">
            <v>87.880140599001649</v>
          </cell>
          <cell r="FH25">
            <v>0</v>
          </cell>
          <cell r="FI25">
            <v>87.880140599001649</v>
          </cell>
          <cell r="FJ25">
            <v>13.603656405990014</v>
          </cell>
          <cell r="FK25">
            <v>0</v>
          </cell>
          <cell r="FL25">
            <v>0</v>
          </cell>
          <cell r="FM25">
            <v>13.603656405990014</v>
          </cell>
          <cell r="FN25">
            <v>154.78203843594008</v>
          </cell>
          <cell r="FO25">
            <v>2.6010815307820296</v>
          </cell>
          <cell r="FP25">
            <v>8.1153743760399326</v>
          </cell>
          <cell r="FQ25">
            <v>165.49849434276192</v>
          </cell>
          <cell r="FR25">
            <v>156.23032063227939</v>
          </cell>
          <cell r="FS25">
            <v>-1.0685242928452576</v>
          </cell>
          <cell r="FT25">
            <v>-4.2408033277870203</v>
          </cell>
          <cell r="FU25">
            <v>0</v>
          </cell>
          <cell r="FV25">
            <v>0</v>
          </cell>
          <cell r="FW25">
            <v>0</v>
          </cell>
          <cell r="FX25">
            <v>0</v>
          </cell>
          <cell r="FY25">
            <v>16.793622795341093</v>
          </cell>
          <cell r="FZ25">
            <v>1.1413545757071546</v>
          </cell>
          <cell r="GA25">
            <v>12.625649750415961</v>
          </cell>
          <cell r="GB25">
            <v>1.2485191347753742E-2</v>
          </cell>
          <cell r="GC25">
            <v>12.638134941763715</v>
          </cell>
          <cell r="GD25">
            <v>0</v>
          </cell>
          <cell r="GE25">
            <v>3.7902960066555735</v>
          </cell>
          <cell r="GF25">
            <v>0</v>
          </cell>
          <cell r="GG25">
            <v>0</v>
          </cell>
          <cell r="GH25">
            <v>0</v>
          </cell>
          <cell r="GI25">
            <v>3.7902960066555735</v>
          </cell>
          <cell r="GJ25">
            <v>0</v>
          </cell>
          <cell r="GK25">
            <v>3.7902960066555735</v>
          </cell>
          <cell r="GL25">
            <v>0</v>
          </cell>
          <cell r="GM25">
            <v>0</v>
          </cell>
          <cell r="GN25">
            <v>0</v>
          </cell>
          <cell r="GO25">
            <v>0</v>
          </cell>
          <cell r="GP25">
            <v>16.428430948419287</v>
          </cell>
          <cell r="GQ25">
            <v>0.31212978369384353</v>
          </cell>
          <cell r="GR25">
            <v>0.93638935108153065</v>
          </cell>
          <cell r="GS25">
            <v>17.676950083194676</v>
          </cell>
          <cell r="GT25">
            <v>16.586576705490838</v>
          </cell>
          <cell r="GU25">
            <v>16.302538602329342</v>
          </cell>
          <cell r="GV25">
            <v>-4.2408033277870203</v>
          </cell>
          <cell r="GW25">
            <v>2.6333349417637266</v>
          </cell>
          <cell r="GX25">
            <v>0</v>
          </cell>
          <cell r="GY25">
            <v>3.3762038269550745</v>
          </cell>
          <cell r="GZ25">
            <v>5.1106049916805318</v>
          </cell>
          <cell r="HA25">
            <v>62.511272212978362</v>
          </cell>
          <cell r="HB25">
            <v>6.678536938435939</v>
          </cell>
          <cell r="HC25">
            <v>92.371688186356053</v>
          </cell>
          <cell r="HD25">
            <v>0.77200099833610636</v>
          </cell>
          <cell r="HE25">
            <v>93.143689184692164</v>
          </cell>
          <cell r="HF25">
            <v>18.872407154742092</v>
          </cell>
          <cell r="HG25">
            <v>35.924057237936765</v>
          </cell>
          <cell r="HH25">
            <v>25.586318801996669</v>
          </cell>
          <cell r="HI25">
            <v>11.287653410981696</v>
          </cell>
          <cell r="HJ25">
            <v>0</v>
          </cell>
          <cell r="HK25">
            <v>91.67043660565723</v>
          </cell>
          <cell r="HL25">
            <v>0</v>
          </cell>
          <cell r="HM25">
            <v>91.67043660565723</v>
          </cell>
          <cell r="HN25">
            <v>13.603656405990014</v>
          </cell>
          <cell r="HO25">
            <v>0</v>
          </cell>
          <cell r="HP25">
            <v>0</v>
          </cell>
          <cell r="HQ25">
            <v>13.603656405990014</v>
          </cell>
          <cell r="HR25">
            <v>171.21046938435833</v>
          </cell>
          <cell r="HS25">
            <v>2.9132113144758729</v>
          </cell>
          <cell r="HT25">
            <v>9.0517637271214628</v>
          </cell>
          <cell r="HU25">
            <v>183.1754444259567</v>
          </cell>
          <cell r="HV25">
            <v>172.81689733776932</v>
          </cell>
          <cell r="HW25">
            <v>3.6748079866888514</v>
          </cell>
          <cell r="HX25">
            <v>1.1840123128119797</v>
          </cell>
          <cell r="HY25">
            <v>3.6415141430948414E-2</v>
          </cell>
          <cell r="HZ25">
            <v>0</v>
          </cell>
          <cell r="IA25">
            <v>0</v>
          </cell>
          <cell r="IB25">
            <v>0</v>
          </cell>
          <cell r="IC25" t="e">
            <v>#N/A</v>
          </cell>
          <cell r="ID25">
            <v>0</v>
          </cell>
          <cell r="IE25">
            <v>0</v>
          </cell>
          <cell r="IF25">
            <v>0</v>
          </cell>
          <cell r="IG25" t="e">
            <v>#N/A</v>
          </cell>
          <cell r="IH25" t="e">
            <v>#N/A</v>
          </cell>
          <cell r="II25">
            <v>3.7653256239600661</v>
          </cell>
          <cell r="IJ25">
            <v>1.8103527454242925</v>
          </cell>
          <cell r="IK25" t="e">
            <v>#N/A</v>
          </cell>
          <cell r="IL25" t="e">
            <v>#N/A</v>
          </cell>
          <cell r="IM25">
            <v>0</v>
          </cell>
          <cell r="IN25">
            <v>9.6760232945091493E-2</v>
          </cell>
          <cell r="IO25">
            <v>0.18727787021630612</v>
          </cell>
          <cell r="IP25">
            <v>0</v>
          </cell>
          <cell r="IQ25">
            <v>0.21432911813643923</v>
          </cell>
          <cell r="IR25">
            <v>0</v>
          </cell>
          <cell r="IS25">
            <v>0</v>
          </cell>
          <cell r="IT25">
            <v>0</v>
          </cell>
          <cell r="IU25">
            <v>0.89061031613976693</v>
          </cell>
          <cell r="IV25">
            <v>1.144475873544093E-2</v>
          </cell>
          <cell r="IW25">
            <v>1.8436465890183025</v>
          </cell>
          <cell r="IX25">
            <v>5.5902444259567377</v>
          </cell>
          <cell r="IY25">
            <v>0</v>
          </cell>
          <cell r="IZ25">
            <v>0</v>
          </cell>
          <cell r="JA25" t="e">
            <v>#N/A</v>
          </cell>
          <cell r="JB25">
            <v>19.048240266222958</v>
          </cell>
          <cell r="JC25">
            <v>3.3814059900166384</v>
          </cell>
          <cell r="JD25">
            <v>-2.0808652246256235E-3</v>
          </cell>
          <cell r="JE25">
            <v>0</v>
          </cell>
          <cell r="JF25">
            <v>0</v>
          </cell>
          <cell r="JG25">
            <v>0</v>
          </cell>
          <cell r="JH25">
            <v>0</v>
          </cell>
          <cell r="JI25">
            <v>0</v>
          </cell>
          <cell r="JJ25">
            <v>0</v>
          </cell>
          <cell r="JK25">
            <v>0</v>
          </cell>
          <cell r="JL25">
            <v>0</v>
          </cell>
          <cell r="JM25">
            <v>0</v>
          </cell>
          <cell r="JN25">
            <v>0</v>
          </cell>
          <cell r="JO25">
            <v>0</v>
          </cell>
          <cell r="JP25">
            <v>0</v>
          </cell>
          <cell r="JQ25">
            <v>0</v>
          </cell>
          <cell r="JR25">
            <v>0</v>
          </cell>
          <cell r="JS25">
            <v>171.21046938435833</v>
          </cell>
          <cell r="JT25">
            <v>172.81689733776932</v>
          </cell>
          <cell r="JU25">
            <v>16.586576705490838</v>
          </cell>
          <cell r="JV25">
            <v>156.23032063227939</v>
          </cell>
          <cell r="JW25">
            <v>36.873972212978366</v>
          </cell>
          <cell r="JX25">
            <v>3.3814059900166384</v>
          </cell>
          <cell r="JY25">
            <v>0</v>
          </cell>
          <cell r="JZ25">
            <v>0</v>
          </cell>
          <cell r="KA25">
            <v>1.9768219633943426E-2</v>
          </cell>
          <cell r="KB25">
            <v>0</v>
          </cell>
          <cell r="KC25">
            <v>0</v>
          </cell>
          <cell r="KD25">
            <v>1.9768219633943426E-2</v>
          </cell>
          <cell r="KE25">
            <v>0</v>
          </cell>
          <cell r="KF25">
            <v>0</v>
          </cell>
          <cell r="KG25">
            <v>0</v>
          </cell>
          <cell r="KH25">
            <v>0</v>
          </cell>
          <cell r="KI25">
            <v>1.2505999999999999</v>
          </cell>
          <cell r="KJ25">
            <v>0.33293843594009981</v>
          </cell>
          <cell r="KK25">
            <v>1.2318722129783692</v>
          </cell>
          <cell r="KL25">
            <v>2.7467420965058231</v>
          </cell>
          <cell r="KM25">
            <v>1.4690908485856904</v>
          </cell>
          <cell r="KN25">
            <v>18.822466389351078</v>
          </cell>
          <cell r="KO25">
            <v>1.8436465890183025</v>
          </cell>
          <cell r="KP25">
            <v>0</v>
          </cell>
          <cell r="KQ25">
            <v>0</v>
          </cell>
          <cell r="KR25">
            <v>1.8436465890183025</v>
          </cell>
          <cell r="KS25">
            <v>0</v>
          </cell>
          <cell r="KT25">
            <v>5.5902444259567377</v>
          </cell>
          <cell r="KU25">
            <v>0</v>
          </cell>
          <cell r="KV25">
            <v>5.5902444259567377</v>
          </cell>
          <cell r="KW25">
            <v>19.048240266222958</v>
          </cell>
          <cell r="KX25">
            <v>0</v>
          </cell>
          <cell r="KY25">
            <v>0</v>
          </cell>
          <cell r="KZ25">
            <v>19.048240266222958</v>
          </cell>
          <cell r="LA25">
            <v>1.8789176687211642</v>
          </cell>
          <cell r="LB25">
            <v>0</v>
          </cell>
          <cell r="LC25">
            <v>0</v>
          </cell>
          <cell r="LD25">
            <v>1.8789176687211642</v>
          </cell>
          <cell r="LE25">
            <v>1.0298258542451762E-2</v>
          </cell>
          <cell r="LF25">
            <v>3.0805653587432236</v>
          </cell>
          <cell r="LG25">
            <v>0</v>
          </cell>
          <cell r="LH25">
            <v>3.0908636172856756</v>
          </cell>
          <cell r="LI25">
            <v>20.372947113998052</v>
          </cell>
          <cell r="LJ25">
            <v>0</v>
          </cell>
          <cell r="LK25">
            <v>0</v>
          </cell>
          <cell r="LL25">
            <v>20.372947113998052</v>
          </cell>
          <cell r="LM25">
            <v>84.157499147750826</v>
          </cell>
          <cell r="LN25">
            <v>64.90307118237051</v>
          </cell>
          <cell r="LO25">
            <v>15.274591181364389</v>
          </cell>
          <cell r="LP25">
            <v>80.177662363734896</v>
          </cell>
          <cell r="LQ25">
            <v>149.06057033012132</v>
          </cell>
          <cell r="LR25">
            <v>164.33516151148572</v>
          </cell>
          <cell r="LS25">
            <v>1248.567</v>
          </cell>
          <cell r="LT25">
            <v>44742.06</v>
          </cell>
          <cell r="LU25">
            <v>16455</v>
          </cell>
          <cell r="LV25">
            <v>13510</v>
          </cell>
          <cell r="LW25">
            <v>1077</v>
          </cell>
          <cell r="LX25">
            <v>588</v>
          </cell>
          <cell r="LY25">
            <v>2901</v>
          </cell>
          <cell r="LZ25">
            <v>152869</v>
          </cell>
          <cell r="MA25">
            <v>178979</v>
          </cell>
          <cell r="MB25">
            <v>178978</v>
          </cell>
          <cell r="MC25">
            <v>0</v>
          </cell>
          <cell r="MD25">
            <v>4484</v>
          </cell>
          <cell r="ME25">
            <v>412</v>
          </cell>
          <cell r="MF25">
            <v>412</v>
          </cell>
          <cell r="MG25">
            <v>68.2</v>
          </cell>
          <cell r="MH25">
            <v>1248567</v>
          </cell>
          <cell r="MI25">
            <v>29965</v>
          </cell>
          <cell r="MJ25">
            <v>178978</v>
          </cell>
          <cell r="MK25">
            <v>68.2</v>
          </cell>
          <cell r="ML25">
            <v>41.667512097447023</v>
          </cell>
          <cell r="MM25">
            <v>1.4931440013348907</v>
          </cell>
          <cell r="MN25">
            <v>2.5511515381778769</v>
          </cell>
          <cell r="MO25">
            <v>2.5053358513336836</v>
          </cell>
          <cell r="MP25">
            <v>85.412173563231235</v>
          </cell>
          <cell r="MQ25">
            <v>1264.520791731215</v>
          </cell>
          <cell r="MR25">
            <v>3.2997828710834098E-4</v>
          </cell>
          <cell r="MS25" t="str">
            <v>Historical (£m)</v>
          </cell>
          <cell r="MT25" t="str">
            <v>PR14 (£m)</v>
          </cell>
        </row>
        <row r="26">
          <cell r="A26" t="str">
            <v>NES17</v>
          </cell>
          <cell r="B26" t="str">
            <v>NES</v>
          </cell>
          <cell r="C26" t="str">
            <v>2016-17</v>
          </cell>
          <cell r="D26" t="str">
            <v>NES</v>
          </cell>
          <cell r="E26" t="str">
            <v>NES17</v>
          </cell>
          <cell r="F26">
            <v>1.0263438654082888</v>
          </cell>
          <cell r="G26">
            <v>5.3862526056627003</v>
          </cell>
          <cell r="H26">
            <v>0</v>
          </cell>
          <cell r="I26">
            <v>1.1577158801805496</v>
          </cell>
          <cell r="J26">
            <v>0</v>
          </cell>
          <cell r="K26">
            <v>8.5935771850636016</v>
          </cell>
          <cell r="L26">
            <v>0.13445104636848584</v>
          </cell>
          <cell r="M26">
            <v>22.996260648338119</v>
          </cell>
          <cell r="N26">
            <v>0.1929526466967583</v>
          </cell>
          <cell r="O26">
            <v>38.461210012310211</v>
          </cell>
          <cell r="P26">
            <v>0.65993910545752976</v>
          </cell>
          <cell r="Q26">
            <v>39.121149117767743</v>
          </cell>
          <cell r="R26">
            <v>15.442369798933113</v>
          </cell>
          <cell r="S26">
            <v>9.3376764874846128</v>
          </cell>
          <cell r="T26">
            <v>19.015072794419368</v>
          </cell>
          <cell r="U26">
            <v>2.5114634386540828</v>
          </cell>
          <cell r="V26">
            <v>0</v>
          </cell>
          <cell r="W26">
            <v>46.30658251949118</v>
          </cell>
          <cell r="X26">
            <v>0</v>
          </cell>
          <cell r="Y26">
            <v>46.30658251949118</v>
          </cell>
          <cell r="Z26">
            <v>6.2925142388182191</v>
          </cell>
          <cell r="AA26">
            <v>0</v>
          </cell>
          <cell r="AB26">
            <v>0</v>
          </cell>
          <cell r="AC26">
            <v>6.2925142388182191</v>
          </cell>
          <cell r="AD26">
            <v>79.135217398440702</v>
          </cell>
          <cell r="AE26">
            <v>1.2480341403364792</v>
          </cell>
          <cell r="AF26">
            <v>0</v>
          </cell>
          <cell r="AG26">
            <v>80.383251538777174</v>
          </cell>
          <cell r="AH26">
            <v>80.383251538777174</v>
          </cell>
          <cell r="AI26">
            <v>12.480341403364791</v>
          </cell>
          <cell r="AJ26">
            <v>0</v>
          </cell>
          <cell r="AK26">
            <v>1.5292523594583503</v>
          </cell>
          <cell r="AL26">
            <v>0</v>
          </cell>
          <cell r="AM26">
            <v>0</v>
          </cell>
          <cell r="AN26">
            <v>1.2459814526056625</v>
          </cell>
          <cell r="AO26">
            <v>26.782443167829296</v>
          </cell>
          <cell r="AP26">
            <v>8.4396256052523597</v>
          </cell>
          <cell r="AQ26">
            <v>50.477643988510465</v>
          </cell>
          <cell r="AR26">
            <v>5.7475256462864173E-2</v>
          </cell>
          <cell r="AS26">
            <v>50.535119244973323</v>
          </cell>
          <cell r="AT26">
            <v>0</v>
          </cell>
          <cell r="AU26">
            <v>23.079394501436187</v>
          </cell>
          <cell r="AV26">
            <v>0</v>
          </cell>
          <cell r="AW26">
            <v>4.2808802626179725</v>
          </cell>
          <cell r="AX26">
            <v>0</v>
          </cell>
          <cell r="AY26">
            <v>27.360274764054061</v>
          </cell>
          <cell r="AZ26">
            <v>0</v>
          </cell>
          <cell r="BA26">
            <v>27.360274764054061</v>
          </cell>
          <cell r="BB26">
            <v>-0.38385260566270002</v>
          </cell>
          <cell r="BC26">
            <v>0</v>
          </cell>
          <cell r="BD26">
            <v>0</v>
          </cell>
          <cell r="BE26">
            <v>-0.38385260566270002</v>
          </cell>
          <cell r="BF26">
            <v>78.27924661469018</v>
          </cell>
          <cell r="BG26">
            <v>1.3280889618383258</v>
          </cell>
          <cell r="BH26">
            <v>0</v>
          </cell>
          <cell r="BI26">
            <v>79.607335576528513</v>
          </cell>
          <cell r="BJ26">
            <v>79.607335576528513</v>
          </cell>
          <cell r="BK26">
            <v>4.105375461633155E-3</v>
          </cell>
          <cell r="BL26">
            <v>0</v>
          </cell>
          <cell r="BM26">
            <v>0</v>
          </cell>
          <cell r="BN26">
            <v>0</v>
          </cell>
          <cell r="BO26">
            <v>0</v>
          </cell>
          <cell r="BP26">
            <v>0</v>
          </cell>
          <cell r="BQ26">
            <v>3.4351729175215424</v>
          </cell>
          <cell r="BR26">
            <v>0</v>
          </cell>
          <cell r="BS26">
            <v>3.4392782929831758</v>
          </cell>
          <cell r="BT26">
            <v>0</v>
          </cell>
          <cell r="BU26">
            <v>3.4392782929831758</v>
          </cell>
          <cell r="BV26">
            <v>0</v>
          </cell>
          <cell r="BW26">
            <v>0.91139335248256048</v>
          </cell>
          <cell r="BX26">
            <v>0</v>
          </cell>
          <cell r="BY26">
            <v>0</v>
          </cell>
          <cell r="BZ26">
            <v>0</v>
          </cell>
          <cell r="CA26">
            <v>0.91139335248256048</v>
          </cell>
          <cell r="CB26">
            <v>0</v>
          </cell>
          <cell r="CC26">
            <v>0.91139335248256048</v>
          </cell>
          <cell r="CD26">
            <v>0</v>
          </cell>
          <cell r="CE26">
            <v>0</v>
          </cell>
          <cell r="CF26">
            <v>0</v>
          </cell>
          <cell r="CG26">
            <v>0</v>
          </cell>
          <cell r="CH26">
            <v>4.3506716454657361</v>
          </cell>
          <cell r="CI26">
            <v>3.7974723020106682E-2</v>
          </cell>
          <cell r="CJ26">
            <v>0</v>
          </cell>
          <cell r="CK26">
            <v>4.3886463684858423</v>
          </cell>
          <cell r="CL26">
            <v>4.3886463684858423</v>
          </cell>
          <cell r="CM26">
            <v>0.42490636027903156</v>
          </cell>
          <cell r="CN26">
            <v>-8.271305211325398</v>
          </cell>
          <cell r="CO26">
            <v>0</v>
          </cell>
          <cell r="CP26">
            <v>0</v>
          </cell>
          <cell r="CQ26">
            <v>0</v>
          </cell>
          <cell r="CR26">
            <v>2.5658596635207222E-2</v>
          </cell>
          <cell r="CS26">
            <v>10.355809601969634</v>
          </cell>
          <cell r="CT26">
            <v>1.7991807960607302</v>
          </cell>
          <cell r="CU26">
            <v>4.3342501436192036</v>
          </cell>
          <cell r="CV26">
            <v>0</v>
          </cell>
          <cell r="CW26">
            <v>4.3342501436192036</v>
          </cell>
          <cell r="CX26">
            <v>0</v>
          </cell>
          <cell r="CY26">
            <v>2.6110187935986868</v>
          </cell>
          <cell r="CZ26">
            <v>0</v>
          </cell>
          <cell r="DA26">
            <v>0</v>
          </cell>
          <cell r="DB26">
            <v>0</v>
          </cell>
          <cell r="DC26">
            <v>2.6110187935986868</v>
          </cell>
          <cell r="DD26">
            <v>0</v>
          </cell>
          <cell r="DE26">
            <v>2.6110187935986868</v>
          </cell>
          <cell r="DF26">
            <v>0</v>
          </cell>
          <cell r="DG26">
            <v>0</v>
          </cell>
          <cell r="DH26">
            <v>0</v>
          </cell>
          <cell r="DI26">
            <v>0</v>
          </cell>
          <cell r="DJ26">
            <v>6.9452689372178904</v>
          </cell>
          <cell r="DK26">
            <v>0.26890209273697169</v>
          </cell>
          <cell r="DL26">
            <v>0</v>
          </cell>
          <cell r="DM26">
            <v>7.214171029954862</v>
          </cell>
          <cell r="DN26">
            <v>7.214171029954862</v>
          </cell>
          <cell r="DO26">
            <v>0</v>
          </cell>
          <cell r="DP26">
            <v>0</v>
          </cell>
          <cell r="DQ26">
            <v>0</v>
          </cell>
          <cell r="DR26">
            <v>0</v>
          </cell>
          <cell r="DS26">
            <v>0</v>
          </cell>
          <cell r="DT26">
            <v>0</v>
          </cell>
          <cell r="DU26">
            <v>1.5949383668444808</v>
          </cell>
          <cell r="DV26">
            <v>0</v>
          </cell>
          <cell r="DW26">
            <v>1.5949383668444808</v>
          </cell>
          <cell r="DX26">
            <v>0</v>
          </cell>
          <cell r="DY26">
            <v>1.5949383668444808</v>
          </cell>
          <cell r="DZ26">
            <v>0</v>
          </cell>
          <cell r="EA26">
            <v>0</v>
          </cell>
          <cell r="EB26">
            <v>0</v>
          </cell>
          <cell r="EC26">
            <v>0</v>
          </cell>
          <cell r="ED26">
            <v>0</v>
          </cell>
          <cell r="EE26">
            <v>0</v>
          </cell>
          <cell r="EF26">
            <v>0</v>
          </cell>
          <cell r="EG26">
            <v>0</v>
          </cell>
          <cell r="EH26">
            <v>0</v>
          </cell>
          <cell r="EI26">
            <v>0</v>
          </cell>
          <cell r="EJ26">
            <v>0</v>
          </cell>
          <cell r="EK26">
            <v>0</v>
          </cell>
          <cell r="EL26">
            <v>1.5949383668444808</v>
          </cell>
          <cell r="EM26">
            <v>0</v>
          </cell>
          <cell r="EN26">
            <v>0</v>
          </cell>
          <cell r="EO26">
            <v>1.5949383668444808</v>
          </cell>
          <cell r="EP26">
            <v>1.5949383668444808</v>
          </cell>
          <cell r="EQ26">
            <v>17.866594009027494</v>
          </cell>
          <cell r="ER26">
            <v>0</v>
          </cell>
          <cell r="ES26">
            <v>2.6869682396389001</v>
          </cell>
          <cell r="ET26">
            <v>0</v>
          </cell>
          <cell r="EU26">
            <v>8.5935771850636016</v>
          </cell>
          <cell r="EV26">
            <v>1.3804324989741483</v>
          </cell>
          <cell r="EW26">
            <v>49.778703816167415</v>
          </cell>
          <cell r="EX26">
            <v>8.6325782519491181</v>
          </cell>
          <cell r="EY26">
            <v>88.938854000820683</v>
          </cell>
          <cell r="EZ26">
            <v>0.71741436192039398</v>
          </cell>
          <cell r="FA26">
            <v>89.656268362741059</v>
          </cell>
          <cell r="FB26">
            <v>15.442369798933113</v>
          </cell>
          <cell r="FC26">
            <v>32.417070988920806</v>
          </cell>
          <cell r="FD26">
            <v>19.015072794419368</v>
          </cell>
          <cell r="FE26">
            <v>6.7923437012720553</v>
          </cell>
          <cell r="FF26">
            <v>0</v>
          </cell>
          <cell r="FG26">
            <v>73.666857283545227</v>
          </cell>
          <cell r="FH26">
            <v>0</v>
          </cell>
          <cell r="FI26">
            <v>73.666857283545227</v>
          </cell>
          <cell r="FJ26">
            <v>5.9086616331555195</v>
          </cell>
          <cell r="FK26">
            <v>0</v>
          </cell>
          <cell r="FL26">
            <v>0</v>
          </cell>
          <cell r="FM26">
            <v>5.9086616331555195</v>
          </cell>
          <cell r="FN26">
            <v>157.4144640131309</v>
          </cell>
          <cell r="FO26">
            <v>2.5761231021748046</v>
          </cell>
          <cell r="FP26">
            <v>0</v>
          </cell>
          <cell r="FQ26">
            <v>159.99058711530569</v>
          </cell>
          <cell r="FR26">
            <v>159.99058711530569</v>
          </cell>
          <cell r="FS26">
            <v>0.4290117357406647</v>
          </cell>
          <cell r="FT26">
            <v>-8.271305211325398</v>
          </cell>
          <cell r="FU26">
            <v>0</v>
          </cell>
          <cell r="FV26">
            <v>0</v>
          </cell>
          <cell r="FW26">
            <v>0</v>
          </cell>
          <cell r="FX26">
            <v>2.5658596635207222E-2</v>
          </cell>
          <cell r="FY26">
            <v>15.385920886335658</v>
          </cell>
          <cell r="FZ26">
            <v>1.7991807960607302</v>
          </cell>
          <cell r="GA26">
            <v>9.3684668034468608</v>
          </cell>
          <cell r="GB26">
            <v>0</v>
          </cell>
          <cell r="GC26">
            <v>9.3684668034468608</v>
          </cell>
          <cell r="GD26">
            <v>0</v>
          </cell>
          <cell r="GE26">
            <v>3.5224121460812472</v>
          </cell>
          <cell r="GF26">
            <v>0</v>
          </cell>
          <cell r="GG26">
            <v>0</v>
          </cell>
          <cell r="GH26">
            <v>0</v>
          </cell>
          <cell r="GI26">
            <v>3.5224121460812472</v>
          </cell>
          <cell r="GJ26">
            <v>0</v>
          </cell>
          <cell r="GK26">
            <v>3.5224121460812472</v>
          </cell>
          <cell r="GL26">
            <v>0</v>
          </cell>
          <cell r="GM26">
            <v>0</v>
          </cell>
          <cell r="GN26">
            <v>0</v>
          </cell>
          <cell r="GO26">
            <v>0</v>
          </cell>
          <cell r="GP26">
            <v>12.890878949528108</v>
          </cell>
          <cell r="GQ26">
            <v>0.30687681575707837</v>
          </cell>
          <cell r="GR26">
            <v>0</v>
          </cell>
          <cell r="GS26">
            <v>13.197755765285185</v>
          </cell>
          <cell r="GT26">
            <v>13.197755765285185</v>
          </cell>
          <cell r="GU26">
            <v>18.295605744768157</v>
          </cell>
          <cell r="GV26">
            <v>-8.271305211325398</v>
          </cell>
          <cell r="GW26">
            <v>2.6869682396389001</v>
          </cell>
          <cell r="GX26">
            <v>0</v>
          </cell>
          <cell r="GY26">
            <v>8.5935771850636016</v>
          </cell>
          <cell r="GZ26">
            <v>1.4060910956093453</v>
          </cell>
          <cell r="HA26">
            <v>65.164624702503076</v>
          </cell>
          <cell r="HB26">
            <v>10.431759048009846</v>
          </cell>
          <cell r="HC26">
            <v>98.307320804267547</v>
          </cell>
          <cell r="HD26">
            <v>0.71741436192039387</v>
          </cell>
          <cell r="HE26">
            <v>99.024735166187938</v>
          </cell>
          <cell r="HF26">
            <v>15.442369798933113</v>
          </cell>
          <cell r="HG26">
            <v>35.93948313500195</v>
          </cell>
          <cell r="HH26">
            <v>19.015072794419368</v>
          </cell>
          <cell r="HI26">
            <v>6.7923437012720553</v>
          </cell>
          <cell r="HJ26">
            <v>0</v>
          </cell>
          <cell r="HK26">
            <v>77.189269429626577</v>
          </cell>
          <cell r="HL26">
            <v>0</v>
          </cell>
          <cell r="HM26">
            <v>77.189269429626577</v>
          </cell>
          <cell r="HN26">
            <v>5.9086616331555186</v>
          </cell>
          <cell r="HO26">
            <v>0</v>
          </cell>
          <cell r="HP26">
            <v>0</v>
          </cell>
          <cell r="HQ26">
            <v>5.9086616331555186</v>
          </cell>
          <cell r="HR26">
            <v>170.30534296265898</v>
          </cell>
          <cell r="HS26">
            <v>2.882999917931873</v>
          </cell>
          <cell r="HT26">
            <v>0</v>
          </cell>
          <cell r="HU26">
            <v>173.18834288059088</v>
          </cell>
          <cell r="HV26">
            <v>173.18834288059088</v>
          </cell>
          <cell r="HW26">
            <v>0.81183799753795649</v>
          </cell>
          <cell r="HX26">
            <v>1.0212121460812473</v>
          </cell>
          <cell r="HY26">
            <v>5.2343537135822724E-2</v>
          </cell>
          <cell r="HZ26">
            <v>0</v>
          </cell>
          <cell r="IA26">
            <v>0</v>
          </cell>
          <cell r="IB26">
            <v>0</v>
          </cell>
          <cell r="IC26" t="e">
            <v>#N/A</v>
          </cell>
          <cell r="ID26">
            <v>3.0790315962248667E-3</v>
          </cell>
          <cell r="IE26">
            <v>0</v>
          </cell>
          <cell r="IF26">
            <v>0</v>
          </cell>
          <cell r="IG26" t="e">
            <v>#N/A</v>
          </cell>
          <cell r="IH26" t="e">
            <v>#N/A</v>
          </cell>
          <cell r="II26">
            <v>5.4550176446450553</v>
          </cell>
          <cell r="IJ26">
            <v>0</v>
          </cell>
          <cell r="IK26" t="e">
            <v>#N/A</v>
          </cell>
          <cell r="IL26" t="e">
            <v>#N/A</v>
          </cell>
          <cell r="IM26">
            <v>0</v>
          </cell>
          <cell r="IN26">
            <v>2.0526877308165777E-2</v>
          </cell>
          <cell r="IO26">
            <v>1.4645926959376281</v>
          </cell>
          <cell r="IP26">
            <v>0</v>
          </cell>
          <cell r="IQ26">
            <v>0.65891276159212142</v>
          </cell>
          <cell r="IR26">
            <v>0</v>
          </cell>
          <cell r="IS26">
            <v>0</v>
          </cell>
          <cell r="IT26">
            <v>0</v>
          </cell>
          <cell r="IU26">
            <v>2.3605908904390641E-2</v>
          </cell>
          <cell r="IV26">
            <v>0</v>
          </cell>
          <cell r="IW26">
            <v>2.639756421830119</v>
          </cell>
          <cell r="IX26">
            <v>2.1368479277800572</v>
          </cell>
          <cell r="IY26">
            <v>0</v>
          </cell>
          <cell r="IZ26">
            <v>0</v>
          </cell>
          <cell r="JA26" t="e">
            <v>#N/A</v>
          </cell>
          <cell r="JB26">
            <v>8.7855034878949532</v>
          </cell>
          <cell r="JC26">
            <v>4.5662038572014767</v>
          </cell>
          <cell r="JD26">
            <v>0</v>
          </cell>
          <cell r="JE26">
            <v>0</v>
          </cell>
          <cell r="JF26">
            <v>0</v>
          </cell>
          <cell r="JG26">
            <v>0</v>
          </cell>
          <cell r="JH26">
            <v>0</v>
          </cell>
          <cell r="JI26">
            <v>0</v>
          </cell>
          <cell r="JJ26">
            <v>0</v>
          </cell>
          <cell r="JK26">
            <v>0</v>
          </cell>
          <cell r="JL26">
            <v>0</v>
          </cell>
          <cell r="JM26">
            <v>0</v>
          </cell>
          <cell r="JN26">
            <v>0</v>
          </cell>
          <cell r="JO26">
            <v>0</v>
          </cell>
          <cell r="JP26">
            <v>0</v>
          </cell>
          <cell r="JQ26">
            <v>0</v>
          </cell>
          <cell r="JR26">
            <v>0</v>
          </cell>
          <cell r="JS26">
            <v>170.30534296265898</v>
          </cell>
          <cell r="JT26">
            <v>173.18834288059088</v>
          </cell>
          <cell r="JU26">
            <v>13.197755765285185</v>
          </cell>
          <cell r="JV26">
            <v>159.99058711530569</v>
          </cell>
          <cell r="JW26">
            <v>25.806390151826012</v>
          </cell>
          <cell r="JX26">
            <v>4.5662038572014767</v>
          </cell>
          <cell r="JY26">
            <v>0</v>
          </cell>
          <cell r="JZ26">
            <v>0</v>
          </cell>
          <cell r="KA26">
            <v>2.0526877308165777E-2</v>
          </cell>
          <cell r="KB26">
            <v>0</v>
          </cell>
          <cell r="KC26">
            <v>0</v>
          </cell>
          <cell r="KD26">
            <v>2.0526877308165777E-2</v>
          </cell>
          <cell r="KE26">
            <v>0</v>
          </cell>
          <cell r="KF26">
            <v>0</v>
          </cell>
          <cell r="KG26">
            <v>0</v>
          </cell>
          <cell r="KH26">
            <v>0</v>
          </cell>
          <cell r="KI26">
            <v>1.4286706606483381</v>
          </cell>
          <cell r="KJ26">
            <v>0.48135527287648744</v>
          </cell>
          <cell r="KK26">
            <v>1.5251469839967171</v>
          </cell>
          <cell r="KL26">
            <v>3.1878240459581453</v>
          </cell>
          <cell r="KM26">
            <v>2.0855307345096432</v>
          </cell>
          <cell r="KN26">
            <v>25.02842150184653</v>
          </cell>
          <cell r="KO26">
            <v>2.639756421830119</v>
          </cell>
          <cell r="KP26">
            <v>0</v>
          </cell>
          <cell r="KQ26">
            <v>0</v>
          </cell>
          <cell r="KR26">
            <v>2.639756421830119</v>
          </cell>
          <cell r="KS26">
            <v>4.105375461633155E-3</v>
          </cell>
          <cell r="KT26">
            <v>2.1327425523184238</v>
          </cell>
          <cell r="KU26">
            <v>0</v>
          </cell>
          <cell r="KV26">
            <v>2.1368479277800572</v>
          </cell>
          <cell r="KW26">
            <v>8.7855034878949532</v>
          </cell>
          <cell r="KX26">
            <v>0</v>
          </cell>
          <cell r="KY26">
            <v>0</v>
          </cell>
          <cell r="KZ26">
            <v>8.7855034878949532</v>
          </cell>
          <cell r="LA26">
            <v>1.8789176687211642</v>
          </cell>
          <cell r="LB26">
            <v>0</v>
          </cell>
          <cell r="LC26">
            <v>0</v>
          </cell>
          <cell r="LD26">
            <v>1.8789176687211642</v>
          </cell>
          <cell r="LE26">
            <v>1.0298258542451762E-2</v>
          </cell>
          <cell r="LF26">
            <v>3.0805653587432236</v>
          </cell>
          <cell r="LG26">
            <v>0</v>
          </cell>
          <cell r="LH26">
            <v>3.0908636172856756</v>
          </cell>
          <cell r="LI26">
            <v>20.372947113998052</v>
          </cell>
          <cell r="LJ26">
            <v>0</v>
          </cell>
          <cell r="LK26">
            <v>0</v>
          </cell>
          <cell r="LL26">
            <v>20.372947113998052</v>
          </cell>
          <cell r="LM26">
            <v>88.02309352956695</v>
          </cell>
          <cell r="LN26">
            <v>68.197978243437518</v>
          </cell>
          <cell r="LO26">
            <v>11.091698153467378</v>
          </cell>
          <cell r="LP26">
            <v>79.289676396904895</v>
          </cell>
          <cell r="LQ26">
            <v>156.22107177300447</v>
          </cell>
          <cell r="LR26">
            <v>167.31276992647184</v>
          </cell>
          <cell r="LS26">
            <v>1255.797</v>
          </cell>
          <cell r="LT26">
            <v>44750.321000000004</v>
          </cell>
          <cell r="LU26">
            <v>16473</v>
          </cell>
          <cell r="LV26">
            <v>13510</v>
          </cell>
          <cell r="LW26">
            <v>1102</v>
          </cell>
          <cell r="LX26">
            <v>597</v>
          </cell>
          <cell r="LY26">
            <v>2931</v>
          </cell>
          <cell r="LZ26">
            <v>150813</v>
          </cell>
          <cell r="MA26">
            <v>177757</v>
          </cell>
          <cell r="MB26">
            <v>177758</v>
          </cell>
          <cell r="MC26">
            <v>0</v>
          </cell>
          <cell r="MD26">
            <v>4283</v>
          </cell>
          <cell r="ME26">
            <v>412</v>
          </cell>
          <cell r="MF26">
            <v>412</v>
          </cell>
          <cell r="MG26">
            <v>67.7</v>
          </cell>
          <cell r="MH26">
            <v>1255797</v>
          </cell>
          <cell r="MI26">
            <v>29983</v>
          </cell>
          <cell r="MJ26">
            <v>177758</v>
          </cell>
          <cell r="MK26">
            <v>67.7</v>
          </cell>
          <cell r="ML26">
            <v>41.88363405930027</v>
          </cell>
          <cell r="MM26">
            <v>1.4925231297735384</v>
          </cell>
          <cell r="MN26">
            <v>2.6046647689555464</v>
          </cell>
          <cell r="MO26">
            <v>2.4094555519301522</v>
          </cell>
          <cell r="MP26">
            <v>84.841751144814864</v>
          </cell>
          <cell r="MQ26">
            <v>1272.387598074846</v>
          </cell>
          <cell r="MR26">
            <v>3.2807850313386637E-4</v>
          </cell>
          <cell r="MS26" t="str">
            <v>Historical (£m)</v>
          </cell>
          <cell r="MT26" t="str">
            <v>PR14 (£m)</v>
          </cell>
        </row>
        <row r="27">
          <cell r="A27" t="str">
            <v>NES18</v>
          </cell>
          <cell r="B27" t="str">
            <v>NES</v>
          </cell>
          <cell r="C27" t="str">
            <v>2017-18</v>
          </cell>
          <cell r="D27" t="str">
            <v>NES</v>
          </cell>
          <cell r="E27" t="str">
            <v>NES18</v>
          </cell>
          <cell r="F27">
            <v>1</v>
          </cell>
          <cell r="G27">
            <v>5.6230000000000002</v>
          </cell>
          <cell r="H27">
            <v>0</v>
          </cell>
          <cell r="I27">
            <v>1.097</v>
          </cell>
          <cell r="J27">
            <v>0</v>
          </cell>
          <cell r="K27">
            <v>5.548</v>
          </cell>
          <cell r="L27">
            <v>0.48399999999999999</v>
          </cell>
          <cell r="M27">
            <v>23.672000000000001</v>
          </cell>
          <cell r="N27">
            <v>0.27500000000000002</v>
          </cell>
          <cell r="O27">
            <v>36.698999999999998</v>
          </cell>
          <cell r="P27">
            <v>0.20200000000000001</v>
          </cell>
          <cell r="Q27">
            <v>36.901000000000003</v>
          </cell>
          <cell r="R27">
            <v>17.103999999999999</v>
          </cell>
          <cell r="S27">
            <v>7.4569999999999999</v>
          </cell>
          <cell r="T27">
            <v>14.618</v>
          </cell>
          <cell r="U27">
            <v>2.4300000000000002</v>
          </cell>
          <cell r="V27">
            <v>0.63600000000000001</v>
          </cell>
          <cell r="W27">
            <v>42.244999999999997</v>
          </cell>
          <cell r="X27">
            <v>0</v>
          </cell>
          <cell r="Y27">
            <v>42.244999999999997</v>
          </cell>
          <cell r="Z27">
            <v>6.4219999999999997</v>
          </cell>
          <cell r="AA27">
            <v>0</v>
          </cell>
          <cell r="AB27">
            <v>6.4219999999999997</v>
          </cell>
          <cell r="AC27">
            <v>6.4219999999999997</v>
          </cell>
          <cell r="AD27">
            <v>72.724000000000004</v>
          </cell>
          <cell r="AE27">
            <v>1.143</v>
          </cell>
          <cell r="AF27">
            <v>0</v>
          </cell>
          <cell r="AG27">
            <v>73.867000000000004</v>
          </cell>
          <cell r="AH27">
            <v>73.867000000000004</v>
          </cell>
          <cell r="AI27">
            <v>12.714</v>
          </cell>
          <cell r="AJ27">
            <v>0</v>
          </cell>
          <cell r="AK27">
            <v>1.429</v>
          </cell>
          <cell r="AL27">
            <v>0</v>
          </cell>
          <cell r="AM27">
            <v>0</v>
          </cell>
          <cell r="AN27">
            <v>0.79200000000000004</v>
          </cell>
          <cell r="AO27">
            <v>26.425999999999998</v>
          </cell>
          <cell r="AP27">
            <v>6.0220000000000002</v>
          </cell>
          <cell r="AQ27">
            <v>47.383000000000003</v>
          </cell>
          <cell r="AR27">
            <v>0.1</v>
          </cell>
          <cell r="AS27">
            <v>47.482999999999997</v>
          </cell>
          <cell r="AT27">
            <v>4.0000000000000001E-3</v>
          </cell>
          <cell r="AU27">
            <v>29.026</v>
          </cell>
          <cell r="AV27">
            <v>0</v>
          </cell>
          <cell r="AW27">
            <v>9.8789999999999996</v>
          </cell>
          <cell r="AX27">
            <v>0</v>
          </cell>
          <cell r="AY27">
            <v>38.908999999999999</v>
          </cell>
          <cell r="AZ27">
            <v>0</v>
          </cell>
          <cell r="BA27">
            <v>38.908999999999999</v>
          </cell>
          <cell r="BB27">
            <v>0</v>
          </cell>
          <cell r="BC27">
            <v>0</v>
          </cell>
          <cell r="BD27">
            <v>0</v>
          </cell>
          <cell r="BE27">
            <v>0</v>
          </cell>
          <cell r="BF27">
            <v>86.391999999999996</v>
          </cell>
          <cell r="BG27">
            <v>1.242</v>
          </cell>
          <cell r="BH27">
            <v>0</v>
          </cell>
          <cell r="BI27">
            <v>87.634</v>
          </cell>
          <cell r="BJ27">
            <v>87.634</v>
          </cell>
          <cell r="BK27">
            <v>8.0000000000000002E-3</v>
          </cell>
          <cell r="BL27">
            <v>0</v>
          </cell>
          <cell r="BM27">
            <v>0</v>
          </cell>
          <cell r="BN27">
            <v>0</v>
          </cell>
          <cell r="BO27">
            <v>0</v>
          </cell>
          <cell r="BP27">
            <v>0</v>
          </cell>
          <cell r="BQ27">
            <v>3.77</v>
          </cell>
          <cell r="BR27">
            <v>0</v>
          </cell>
          <cell r="BS27">
            <v>3.778</v>
          </cell>
          <cell r="BT27">
            <v>0</v>
          </cell>
          <cell r="BU27">
            <v>3.778</v>
          </cell>
          <cell r="BV27">
            <v>0</v>
          </cell>
          <cell r="BW27">
            <v>0</v>
          </cell>
          <cell r="BX27">
            <v>0</v>
          </cell>
          <cell r="BY27">
            <v>0</v>
          </cell>
          <cell r="BZ27">
            <v>0</v>
          </cell>
          <cell r="CA27">
            <v>0</v>
          </cell>
          <cell r="CB27">
            <v>0</v>
          </cell>
          <cell r="CC27">
            <v>0</v>
          </cell>
          <cell r="CD27">
            <v>0</v>
          </cell>
          <cell r="CE27">
            <v>0</v>
          </cell>
          <cell r="CF27">
            <v>0</v>
          </cell>
          <cell r="CG27">
            <v>0</v>
          </cell>
          <cell r="CH27">
            <v>3.778</v>
          </cell>
          <cell r="CI27">
            <v>3.6999999999999998E-2</v>
          </cell>
          <cell r="CJ27">
            <v>0</v>
          </cell>
          <cell r="CK27">
            <v>3.8149999999999999</v>
          </cell>
          <cell r="CL27">
            <v>3.8149999999999999</v>
          </cell>
          <cell r="CM27">
            <v>-0.79600000000000004</v>
          </cell>
          <cell r="CN27">
            <v>-7.9089999999999998</v>
          </cell>
          <cell r="CO27">
            <v>0</v>
          </cell>
          <cell r="CP27">
            <v>0</v>
          </cell>
          <cell r="CQ27">
            <v>0</v>
          </cell>
          <cell r="CR27">
            <v>2.5999999999999999E-2</v>
          </cell>
          <cell r="CS27">
            <v>9.6850000000000005</v>
          </cell>
          <cell r="CT27">
            <v>1.284</v>
          </cell>
          <cell r="CU27">
            <v>2.29</v>
          </cell>
          <cell r="CV27">
            <v>0</v>
          </cell>
          <cell r="CW27">
            <v>2.29</v>
          </cell>
          <cell r="CX27">
            <v>0</v>
          </cell>
          <cell r="CY27">
            <v>5.2450000000000001</v>
          </cell>
          <cell r="CZ27">
            <v>0</v>
          </cell>
          <cell r="DA27">
            <v>0</v>
          </cell>
          <cell r="DB27">
            <v>0</v>
          </cell>
          <cell r="DC27">
            <v>5.2450000000000001</v>
          </cell>
          <cell r="DD27">
            <v>0</v>
          </cell>
          <cell r="DE27">
            <v>5.2450000000000001</v>
          </cell>
          <cell r="DF27">
            <v>0</v>
          </cell>
          <cell r="DG27">
            <v>0</v>
          </cell>
          <cell r="DH27">
            <v>0</v>
          </cell>
          <cell r="DI27">
            <v>0</v>
          </cell>
          <cell r="DJ27">
            <v>7.5350000000000001</v>
          </cell>
          <cell r="DK27">
            <v>0.29099999999999998</v>
          </cell>
          <cell r="DL27">
            <v>0</v>
          </cell>
          <cell r="DM27">
            <v>7.8259999999999996</v>
          </cell>
          <cell r="DN27">
            <v>7.8259999999999996</v>
          </cell>
          <cell r="DO27">
            <v>0</v>
          </cell>
          <cell r="DP27">
            <v>0</v>
          </cell>
          <cell r="DQ27">
            <v>0</v>
          </cell>
          <cell r="DR27">
            <v>0</v>
          </cell>
          <cell r="DS27">
            <v>0</v>
          </cell>
          <cell r="DT27">
            <v>0</v>
          </cell>
          <cell r="DU27">
            <v>1.29</v>
          </cell>
          <cell r="DV27">
            <v>0</v>
          </cell>
          <cell r="DW27">
            <v>1.29</v>
          </cell>
          <cell r="DX27">
            <v>0</v>
          </cell>
          <cell r="DY27">
            <v>1.29</v>
          </cell>
          <cell r="DZ27">
            <v>0</v>
          </cell>
          <cell r="EA27">
            <v>0</v>
          </cell>
          <cell r="EB27">
            <v>0</v>
          </cell>
          <cell r="EC27">
            <v>0</v>
          </cell>
          <cell r="ED27">
            <v>0</v>
          </cell>
          <cell r="EE27">
            <v>0</v>
          </cell>
          <cell r="EF27">
            <v>0</v>
          </cell>
          <cell r="EG27">
            <v>0</v>
          </cell>
          <cell r="EH27">
            <v>0</v>
          </cell>
          <cell r="EI27">
            <v>0</v>
          </cell>
          <cell r="EJ27">
            <v>0</v>
          </cell>
          <cell r="EK27">
            <v>0</v>
          </cell>
          <cell r="EL27">
            <v>1.29</v>
          </cell>
          <cell r="EM27">
            <v>0</v>
          </cell>
          <cell r="EN27">
            <v>0</v>
          </cell>
          <cell r="EO27">
            <v>1.29</v>
          </cell>
          <cell r="EP27">
            <v>1.29</v>
          </cell>
          <cell r="EQ27">
            <v>18.337</v>
          </cell>
          <cell r="ER27">
            <v>0</v>
          </cell>
          <cell r="ES27">
            <v>2.5259999999999998</v>
          </cell>
          <cell r="ET27">
            <v>0</v>
          </cell>
          <cell r="EU27">
            <v>5.548</v>
          </cell>
          <cell r="EV27">
            <v>1.276</v>
          </cell>
          <cell r="EW27">
            <v>50.097999999999999</v>
          </cell>
          <cell r="EX27">
            <v>6.2970000000000006</v>
          </cell>
          <cell r="EY27">
            <v>84.081999999999994</v>
          </cell>
          <cell r="EZ27">
            <v>0.30200000000000005</v>
          </cell>
          <cell r="FA27">
            <v>84.384</v>
          </cell>
          <cell r="FB27">
            <v>17.108000000000001</v>
          </cell>
          <cell r="FC27">
            <v>36.482999999999997</v>
          </cell>
          <cell r="FD27">
            <v>14.618</v>
          </cell>
          <cell r="FE27">
            <v>12.308999999999999</v>
          </cell>
          <cell r="FF27">
            <v>0.63600000000000001</v>
          </cell>
          <cell r="FG27">
            <v>81.153999999999996</v>
          </cell>
          <cell r="FH27">
            <v>0</v>
          </cell>
          <cell r="FI27">
            <v>81.153999999999996</v>
          </cell>
          <cell r="FJ27">
            <v>6.4219999999999997</v>
          </cell>
          <cell r="FK27">
            <v>0</v>
          </cell>
          <cell r="FL27">
            <v>6.4219999999999997</v>
          </cell>
          <cell r="FM27">
            <v>6.4219999999999997</v>
          </cell>
          <cell r="FN27">
            <v>159.11599999999999</v>
          </cell>
          <cell r="FO27">
            <v>2.3849999999999998</v>
          </cell>
          <cell r="FP27">
            <v>0</v>
          </cell>
          <cell r="FQ27">
            <v>161.501</v>
          </cell>
          <cell r="FR27">
            <v>161.501</v>
          </cell>
          <cell r="FS27">
            <v>-0.78800000000000003</v>
          </cell>
          <cell r="FT27">
            <v>-7.9089999999999998</v>
          </cell>
          <cell r="FU27">
            <v>0</v>
          </cell>
          <cell r="FV27">
            <v>0</v>
          </cell>
          <cell r="FW27">
            <v>0</v>
          </cell>
          <cell r="FX27">
            <v>2.5999999999999999E-2</v>
          </cell>
          <cell r="FY27">
            <v>14.745000000000001</v>
          </cell>
          <cell r="FZ27">
            <v>1.284</v>
          </cell>
          <cell r="GA27">
            <v>7.3579999999999997</v>
          </cell>
          <cell r="GB27">
            <v>0</v>
          </cell>
          <cell r="GC27">
            <v>7.3579999999999997</v>
          </cell>
          <cell r="GD27">
            <v>0</v>
          </cell>
          <cell r="GE27">
            <v>5.2450000000000001</v>
          </cell>
          <cell r="GF27">
            <v>0</v>
          </cell>
          <cell r="GG27">
            <v>0</v>
          </cell>
          <cell r="GH27">
            <v>0</v>
          </cell>
          <cell r="GI27">
            <v>5.2450000000000001</v>
          </cell>
          <cell r="GJ27">
            <v>0</v>
          </cell>
          <cell r="GK27">
            <v>5.2450000000000001</v>
          </cell>
          <cell r="GL27">
            <v>0</v>
          </cell>
          <cell r="GM27">
            <v>0</v>
          </cell>
          <cell r="GN27">
            <v>0</v>
          </cell>
          <cell r="GO27">
            <v>0</v>
          </cell>
          <cell r="GP27">
            <v>12.603000000000002</v>
          </cell>
          <cell r="GQ27">
            <v>0.32799999999999996</v>
          </cell>
          <cell r="GR27">
            <v>0</v>
          </cell>
          <cell r="GS27">
            <v>12.931000000000001</v>
          </cell>
          <cell r="GT27">
            <v>12.931000000000001</v>
          </cell>
          <cell r="GU27">
            <v>17.548999999999999</v>
          </cell>
          <cell r="GV27">
            <v>-7.9089999999999998</v>
          </cell>
          <cell r="GW27">
            <v>2.5259999999999998</v>
          </cell>
          <cell r="GX27">
            <v>0</v>
          </cell>
          <cell r="GY27">
            <v>5.548</v>
          </cell>
          <cell r="GZ27">
            <v>1.302</v>
          </cell>
          <cell r="HA27">
            <v>64.843000000000004</v>
          </cell>
          <cell r="HB27">
            <v>7.5810000000000004</v>
          </cell>
          <cell r="HC27">
            <v>91.44</v>
          </cell>
          <cell r="HD27">
            <v>0.30199999999999999</v>
          </cell>
          <cell r="HE27">
            <v>91.742000000000004</v>
          </cell>
          <cell r="HF27">
            <v>17.108000000000001</v>
          </cell>
          <cell r="HG27">
            <v>41.728000000000002</v>
          </cell>
          <cell r="HH27">
            <v>14.618</v>
          </cell>
          <cell r="HI27">
            <v>12.308999999999999</v>
          </cell>
          <cell r="HJ27">
            <v>0.63600000000000001</v>
          </cell>
          <cell r="HK27">
            <v>86.399000000000001</v>
          </cell>
          <cell r="HL27">
            <v>0</v>
          </cell>
          <cell r="HM27">
            <v>86.399000000000001</v>
          </cell>
          <cell r="HN27">
            <v>6.4219999999999997</v>
          </cell>
          <cell r="HO27">
            <v>0</v>
          </cell>
          <cell r="HP27">
            <v>6.4219999999999997</v>
          </cell>
          <cell r="HQ27">
            <v>6.4219999999999997</v>
          </cell>
          <cell r="HR27">
            <v>171.71899999999999</v>
          </cell>
          <cell r="HS27">
            <v>2.7130000000000001</v>
          </cell>
          <cell r="HT27">
            <v>0</v>
          </cell>
          <cell r="HU27">
            <v>174.43199999999999</v>
          </cell>
          <cell r="HV27">
            <v>174.43199999999999</v>
          </cell>
          <cell r="HW27">
            <v>0.25700000000000001</v>
          </cell>
          <cell r="HX27">
            <v>0.11600000000000001</v>
          </cell>
          <cell r="HY27">
            <v>0.223</v>
          </cell>
          <cell r="HZ27">
            <v>0</v>
          </cell>
          <cell r="IA27">
            <v>0</v>
          </cell>
          <cell r="IB27">
            <v>0</v>
          </cell>
          <cell r="IC27">
            <v>0</v>
          </cell>
          <cell r="ID27">
            <v>0.22700000000000001</v>
          </cell>
          <cell r="IE27">
            <v>0</v>
          </cell>
          <cell r="IF27">
            <v>0</v>
          </cell>
          <cell r="IG27">
            <v>0</v>
          </cell>
          <cell r="IH27">
            <v>0</v>
          </cell>
          <cell r="II27">
            <v>3.1379999999999999</v>
          </cell>
          <cell r="IJ27">
            <v>0</v>
          </cell>
          <cell r="IK27">
            <v>0</v>
          </cell>
          <cell r="IL27">
            <v>0</v>
          </cell>
          <cell r="IM27">
            <v>0</v>
          </cell>
          <cell r="IN27">
            <v>0</v>
          </cell>
          <cell r="IO27">
            <v>0</v>
          </cell>
          <cell r="IP27">
            <v>0</v>
          </cell>
          <cell r="IQ27">
            <v>6.0659999999999998</v>
          </cell>
          <cell r="IR27">
            <v>2.3290000000000002</v>
          </cell>
          <cell r="IS27">
            <v>0</v>
          </cell>
          <cell r="IT27">
            <v>0</v>
          </cell>
          <cell r="IU27">
            <v>0</v>
          </cell>
          <cell r="IV27">
            <v>0</v>
          </cell>
          <cell r="IW27">
            <v>2.7480000000000002</v>
          </cell>
          <cell r="IX27">
            <v>1.37</v>
          </cell>
          <cell r="IY27">
            <v>0</v>
          </cell>
          <cell r="IZ27">
            <v>0</v>
          </cell>
          <cell r="JA27">
            <v>0</v>
          </cell>
          <cell r="JB27">
            <v>6.2229999999999999</v>
          </cell>
          <cell r="JC27">
            <v>4.6029999999999998</v>
          </cell>
          <cell r="JD27">
            <v>0.63600000000000001</v>
          </cell>
          <cell r="JE27">
            <v>0</v>
          </cell>
          <cell r="JF27">
            <v>0</v>
          </cell>
          <cell r="JG27">
            <v>0</v>
          </cell>
          <cell r="JH27">
            <v>0</v>
          </cell>
          <cell r="JI27">
            <v>0</v>
          </cell>
          <cell r="JJ27">
            <v>0</v>
          </cell>
          <cell r="JK27">
            <v>0</v>
          </cell>
          <cell r="JL27">
            <v>0</v>
          </cell>
          <cell r="JM27">
            <v>0</v>
          </cell>
          <cell r="JN27">
            <v>0</v>
          </cell>
          <cell r="JO27">
            <v>0</v>
          </cell>
          <cell r="JP27">
            <v>0</v>
          </cell>
          <cell r="JQ27">
            <v>0</v>
          </cell>
          <cell r="JR27" t="e">
            <v>#N/A</v>
          </cell>
          <cell r="JS27">
            <v>171.71899999999999</v>
          </cell>
          <cell r="JT27">
            <v>174.43199999999999</v>
          </cell>
          <cell r="JU27">
            <v>12.931000000000001</v>
          </cell>
          <cell r="JV27">
            <v>161.501</v>
          </cell>
          <cell r="JW27">
            <v>27.562999999999999</v>
          </cell>
          <cell r="JX27">
            <v>4.6029999999999998</v>
          </cell>
          <cell r="JY27">
            <v>0</v>
          </cell>
          <cell r="JZ27">
            <v>0</v>
          </cell>
          <cell r="KA27">
            <v>0</v>
          </cell>
          <cell r="KB27">
            <v>0</v>
          </cell>
          <cell r="KC27">
            <v>0</v>
          </cell>
          <cell r="KD27">
            <v>0</v>
          </cell>
          <cell r="KE27">
            <v>0</v>
          </cell>
          <cell r="KF27">
            <v>0</v>
          </cell>
          <cell r="KG27">
            <v>0</v>
          </cell>
          <cell r="KH27">
            <v>0</v>
          </cell>
          <cell r="KI27">
            <v>1.1890000000000001</v>
          </cell>
          <cell r="KJ27">
            <v>0.51900000000000002</v>
          </cell>
          <cell r="KK27">
            <v>1.357</v>
          </cell>
          <cell r="KL27">
            <v>3.1059999999999999</v>
          </cell>
          <cell r="KM27">
            <v>1.9710000000000001</v>
          </cell>
          <cell r="KN27">
            <v>24.318999999999999</v>
          </cell>
          <cell r="KO27">
            <v>2.7480000000000002</v>
          </cell>
          <cell r="KP27">
            <v>0</v>
          </cell>
          <cell r="KQ27">
            <v>0</v>
          </cell>
          <cell r="KR27">
            <v>2.7480000000000002</v>
          </cell>
          <cell r="KS27">
            <v>0</v>
          </cell>
          <cell r="KT27">
            <v>1.37</v>
          </cell>
          <cell r="KU27">
            <v>0</v>
          </cell>
          <cell r="KV27">
            <v>1.37</v>
          </cell>
          <cell r="KW27">
            <v>6.2229999999999999</v>
          </cell>
          <cell r="KX27">
            <v>0</v>
          </cell>
          <cell r="KY27">
            <v>0</v>
          </cell>
          <cell r="KZ27">
            <v>6.2229999999999999</v>
          </cell>
          <cell r="LA27">
            <v>1.8789176687211642</v>
          </cell>
          <cell r="LB27">
            <v>0</v>
          </cell>
          <cell r="LC27">
            <v>0</v>
          </cell>
          <cell r="LD27">
            <v>1.8789176687211642</v>
          </cell>
          <cell r="LE27">
            <v>1.0298258542451762E-2</v>
          </cell>
          <cell r="LF27">
            <v>3.0805653587432236</v>
          </cell>
          <cell r="LG27">
            <v>0</v>
          </cell>
          <cell r="LH27">
            <v>3.0908636172856756</v>
          </cell>
          <cell r="LI27">
            <v>20.372947113998052</v>
          </cell>
          <cell r="LJ27">
            <v>0</v>
          </cell>
          <cell r="LK27">
            <v>0</v>
          </cell>
          <cell r="LL27">
            <v>20.372947113998052</v>
          </cell>
          <cell r="LM27">
            <v>87.477163041261647</v>
          </cell>
          <cell r="LN27">
            <v>73.47156535874322</v>
          </cell>
          <cell r="LO27">
            <v>11.319000000000003</v>
          </cell>
          <cell r="LP27">
            <v>84.790565358743223</v>
          </cell>
          <cell r="LQ27">
            <v>160.94872840000488</v>
          </cell>
          <cell r="LR27">
            <v>172.2677284000049</v>
          </cell>
          <cell r="LS27">
            <v>1264.011</v>
          </cell>
          <cell r="LT27">
            <v>44759</v>
          </cell>
          <cell r="LU27">
            <v>16516</v>
          </cell>
          <cell r="LV27">
            <v>13510</v>
          </cell>
          <cell r="LW27">
            <v>1087</v>
          </cell>
          <cell r="LX27">
            <v>613</v>
          </cell>
          <cell r="LY27">
            <v>2878</v>
          </cell>
          <cell r="LZ27">
            <v>151106</v>
          </cell>
          <cell r="MA27">
            <v>177871</v>
          </cell>
          <cell r="MB27">
            <v>177871</v>
          </cell>
          <cell r="MC27">
            <v>0</v>
          </cell>
          <cell r="MD27">
            <v>6048</v>
          </cell>
          <cell r="ME27">
            <v>413</v>
          </cell>
          <cell r="MF27">
            <v>413</v>
          </cell>
          <cell r="MG27">
            <v>70.3</v>
          </cell>
          <cell r="MH27">
            <v>1264011</v>
          </cell>
          <cell r="MI27">
            <v>30026</v>
          </cell>
          <cell r="MJ27">
            <v>177871</v>
          </cell>
          <cell r="MK27">
            <v>70.3</v>
          </cell>
          <cell r="ML27">
            <v>42.097215746353157</v>
          </cell>
          <cell r="MM27">
            <v>1.4906747485512555</v>
          </cell>
          <cell r="MN27">
            <v>2.5737753765369282</v>
          </cell>
          <cell r="MO27">
            <v>3.4002170112047496</v>
          </cell>
          <cell r="MP27">
            <v>84.95257799191549</v>
          </cell>
          <cell r="MQ27">
            <v>1276.5977248011977</v>
          </cell>
          <cell r="MR27">
            <v>3.2673766288426285E-4</v>
          </cell>
          <cell r="MS27" t="str">
            <v>Historical (£m)</v>
          </cell>
          <cell r="MT27" t="str">
            <v>PR14 (£m)</v>
          </cell>
        </row>
        <row r="28">
          <cell r="A28" t="str">
            <v>NES19</v>
          </cell>
          <cell r="B28" t="str">
            <v>NES</v>
          </cell>
          <cell r="C28" t="str">
            <v>2018-19</v>
          </cell>
          <cell r="D28" t="str">
            <v>NES</v>
          </cell>
          <cell r="E28" t="str">
            <v>NES19</v>
          </cell>
          <cell r="F28">
            <v>0.97917319135609127</v>
          </cell>
          <cell r="G28">
            <v>6.1403950829940479</v>
          </cell>
          <cell r="H28">
            <v>0</v>
          </cell>
          <cell r="I28">
            <v>1.7066988725336671</v>
          </cell>
          <cell r="J28">
            <v>0</v>
          </cell>
          <cell r="K28">
            <v>6.1031865017225169</v>
          </cell>
          <cell r="L28">
            <v>6.6583777012214213E-2</v>
          </cell>
          <cell r="M28">
            <v>22.516087535233321</v>
          </cell>
          <cell r="N28">
            <v>0.24773081741309108</v>
          </cell>
          <cell r="O28">
            <v>36.78068258690886</v>
          </cell>
          <cell r="P28">
            <v>0.13610507359849669</v>
          </cell>
          <cell r="Q28">
            <v>36.916787660507353</v>
          </cell>
          <cell r="R28">
            <v>19.032189320388348</v>
          </cell>
          <cell r="S28">
            <v>6.831691356091449</v>
          </cell>
          <cell r="T28">
            <v>9.4999383025367976</v>
          </cell>
          <cell r="U28">
            <v>1.8349705606013151</v>
          </cell>
          <cell r="V28">
            <v>0.44552380206702152</v>
          </cell>
          <cell r="W28">
            <v>37.644313341684928</v>
          </cell>
          <cell r="X28">
            <v>0.13610507359849669</v>
          </cell>
          <cell r="Y28">
            <v>37.780418415283428</v>
          </cell>
          <cell r="Z28">
            <v>4.0263601628562471</v>
          </cell>
          <cell r="AA28">
            <v>0</v>
          </cell>
          <cell r="AB28">
            <v>4.0263601628562471</v>
          </cell>
          <cell r="AC28">
            <v>4.0263601628562471</v>
          </cell>
          <cell r="AD28">
            <v>70.670845912934539</v>
          </cell>
          <cell r="AE28">
            <v>1.1319242092076414</v>
          </cell>
          <cell r="AF28">
            <v>0</v>
          </cell>
          <cell r="AG28">
            <v>71.802770122142178</v>
          </cell>
          <cell r="AH28">
            <v>71.802770122142178</v>
          </cell>
          <cell r="AI28">
            <v>13.697653773880361</v>
          </cell>
          <cell r="AJ28">
            <v>0</v>
          </cell>
          <cell r="AK28">
            <v>1.8751166614469148</v>
          </cell>
          <cell r="AL28">
            <v>0</v>
          </cell>
          <cell r="AM28">
            <v>0</v>
          </cell>
          <cell r="AN28">
            <v>8.2250548073911675E-2</v>
          </cell>
          <cell r="AO28">
            <v>27.403140933291571</v>
          </cell>
          <cell r="AP28">
            <v>6.8963167867209512</v>
          </cell>
          <cell r="AQ28">
            <v>49.954478703413713</v>
          </cell>
          <cell r="AR28">
            <v>5.5812871907297203E-2</v>
          </cell>
          <cell r="AS28">
            <v>50.010291575321006</v>
          </cell>
          <cell r="AT28">
            <v>8.4208894456623842E-2</v>
          </cell>
          <cell r="AU28">
            <v>28.790629345443151</v>
          </cell>
          <cell r="AV28">
            <v>0</v>
          </cell>
          <cell r="AW28">
            <v>11.810787034137173</v>
          </cell>
          <cell r="AX28">
            <v>0</v>
          </cell>
          <cell r="AY28">
            <v>40.685625274036951</v>
          </cell>
          <cell r="AZ28">
            <v>5.5812871907297203E-2</v>
          </cell>
          <cell r="BA28">
            <v>40.741438145944244</v>
          </cell>
          <cell r="BB28">
            <v>0.31725211399937359</v>
          </cell>
          <cell r="BC28">
            <v>0</v>
          </cell>
          <cell r="BD28">
            <v>0.31725211399937359</v>
          </cell>
          <cell r="BE28">
            <v>0.31725211399937359</v>
          </cell>
          <cell r="BF28">
            <v>90.434477607265876</v>
          </cell>
          <cell r="BG28">
            <v>1.4413429376761664</v>
          </cell>
          <cell r="BH28">
            <v>0</v>
          </cell>
          <cell r="BI28">
            <v>91.875820544942044</v>
          </cell>
          <cell r="BJ28">
            <v>91.875820544942044</v>
          </cell>
          <cell r="BK28">
            <v>0.96448559348574991</v>
          </cell>
          <cell r="BL28">
            <v>0</v>
          </cell>
          <cell r="BM28">
            <v>0</v>
          </cell>
          <cell r="BN28">
            <v>0</v>
          </cell>
          <cell r="BO28">
            <v>0</v>
          </cell>
          <cell r="BP28">
            <v>0</v>
          </cell>
          <cell r="BQ28">
            <v>2.8866025681177572</v>
          </cell>
          <cell r="BR28">
            <v>0</v>
          </cell>
          <cell r="BS28">
            <v>3.8510881616035069</v>
          </cell>
          <cell r="BT28">
            <v>0</v>
          </cell>
          <cell r="BU28">
            <v>3.8510881616035069</v>
          </cell>
          <cell r="BV28">
            <v>0</v>
          </cell>
          <cell r="BW28">
            <v>1.0849238960225491</v>
          </cell>
          <cell r="BX28">
            <v>0</v>
          </cell>
          <cell r="BY28">
            <v>0</v>
          </cell>
          <cell r="BZ28">
            <v>0</v>
          </cell>
          <cell r="CA28">
            <v>1.0849238960225491</v>
          </cell>
          <cell r="CB28">
            <v>0</v>
          </cell>
          <cell r="CC28">
            <v>1.0849238960225491</v>
          </cell>
          <cell r="CD28">
            <v>0</v>
          </cell>
          <cell r="CE28">
            <v>0</v>
          </cell>
          <cell r="CF28">
            <v>0</v>
          </cell>
          <cell r="CG28">
            <v>0</v>
          </cell>
          <cell r="CH28">
            <v>4.9360120576260567</v>
          </cell>
          <cell r="CI28">
            <v>3.3291888506107106E-2</v>
          </cell>
          <cell r="CJ28">
            <v>0</v>
          </cell>
          <cell r="CK28">
            <v>4.9693039461321638</v>
          </cell>
          <cell r="CL28">
            <v>4.9693039461321638</v>
          </cell>
          <cell r="CM28">
            <v>-0.75298418415283419</v>
          </cell>
          <cell r="CN28">
            <v>-9.6154807391168173</v>
          </cell>
          <cell r="CO28">
            <v>0</v>
          </cell>
          <cell r="CP28">
            <v>0</v>
          </cell>
          <cell r="CQ28">
            <v>0</v>
          </cell>
          <cell r="CR28">
            <v>1.9583463827121825E-2</v>
          </cell>
          <cell r="CS28">
            <v>10.451694644534918</v>
          </cell>
          <cell r="CT28">
            <v>1.4707181334168491</v>
          </cell>
          <cell r="CU28">
            <v>1.5735313185092386</v>
          </cell>
          <cell r="CV28">
            <v>9.7917319135609119E-4</v>
          </cell>
          <cell r="CW28">
            <v>1.5745104917005948</v>
          </cell>
          <cell r="CX28">
            <v>0</v>
          </cell>
          <cell r="CY28">
            <v>6.7680450986533032</v>
          </cell>
          <cell r="CZ28">
            <v>0</v>
          </cell>
          <cell r="DA28">
            <v>0</v>
          </cell>
          <cell r="DB28">
            <v>0</v>
          </cell>
          <cell r="DC28">
            <v>6.7680450986533032</v>
          </cell>
          <cell r="DD28">
            <v>9.7917319135609119E-4</v>
          </cell>
          <cell r="DE28">
            <v>6.7690242718446596</v>
          </cell>
          <cell r="DF28">
            <v>0</v>
          </cell>
          <cell r="DG28">
            <v>0</v>
          </cell>
          <cell r="DH28">
            <v>0</v>
          </cell>
          <cell r="DI28">
            <v>0</v>
          </cell>
          <cell r="DJ28">
            <v>8.3435347635452537</v>
          </cell>
          <cell r="DK28">
            <v>0.36523160037582203</v>
          </cell>
          <cell r="DL28">
            <v>0</v>
          </cell>
          <cell r="DM28">
            <v>8.7087663639210753</v>
          </cell>
          <cell r="DN28">
            <v>8.7087663639210753</v>
          </cell>
          <cell r="DO28">
            <v>0</v>
          </cell>
          <cell r="DP28">
            <v>0</v>
          </cell>
          <cell r="DQ28">
            <v>0</v>
          </cell>
          <cell r="DR28">
            <v>0</v>
          </cell>
          <cell r="DS28">
            <v>0</v>
          </cell>
          <cell r="DT28">
            <v>0</v>
          </cell>
          <cell r="DU28">
            <v>1.5089058878797366</v>
          </cell>
          <cell r="DV28">
            <v>0</v>
          </cell>
          <cell r="DW28">
            <v>1.5089058878797366</v>
          </cell>
          <cell r="DX28">
            <v>0</v>
          </cell>
          <cell r="DY28">
            <v>1.5089058878797366</v>
          </cell>
          <cell r="DZ28">
            <v>0</v>
          </cell>
          <cell r="EA28">
            <v>0</v>
          </cell>
          <cell r="EB28">
            <v>0</v>
          </cell>
          <cell r="EC28">
            <v>0</v>
          </cell>
          <cell r="ED28">
            <v>0</v>
          </cell>
          <cell r="EE28">
            <v>0</v>
          </cell>
          <cell r="EF28">
            <v>0</v>
          </cell>
          <cell r="EG28">
            <v>0</v>
          </cell>
          <cell r="EH28">
            <v>0</v>
          </cell>
          <cell r="EI28">
            <v>0</v>
          </cell>
          <cell r="EJ28">
            <v>0</v>
          </cell>
          <cell r="EK28">
            <v>0</v>
          </cell>
          <cell r="EL28">
            <v>1.5089058878797366</v>
          </cell>
          <cell r="EM28">
            <v>0</v>
          </cell>
          <cell r="EN28">
            <v>0</v>
          </cell>
          <cell r="EO28">
            <v>1.5089058878797366</v>
          </cell>
          <cell r="EP28">
            <v>1.5089058878797366</v>
          </cell>
          <cell r="EQ28">
            <v>19.838048856874412</v>
          </cell>
          <cell r="ER28">
            <v>0</v>
          </cell>
          <cell r="ES28">
            <v>3.5818155339805822</v>
          </cell>
          <cell r="ET28">
            <v>0</v>
          </cell>
          <cell r="EU28">
            <v>6.1031865017225169</v>
          </cell>
          <cell r="EV28">
            <v>0.1488343250861259</v>
          </cell>
          <cell r="EW28">
            <v>49.919228468524892</v>
          </cell>
          <cell r="EX28">
            <v>7.1440476041340419</v>
          </cell>
          <cell r="EY28">
            <v>86.73516129032258</v>
          </cell>
          <cell r="EZ28">
            <v>0.19191794550579389</v>
          </cell>
          <cell r="FA28">
            <v>86.927079235828359</v>
          </cell>
          <cell r="FB28">
            <v>19.11639821484497</v>
          </cell>
          <cell r="FC28">
            <v>35.622320701534598</v>
          </cell>
          <cell r="FD28">
            <v>9.4999383025367976</v>
          </cell>
          <cell r="FE28">
            <v>13.645757594738487</v>
          </cell>
          <cell r="FF28">
            <v>0.44552380206702152</v>
          </cell>
          <cell r="FG28">
            <v>78.329938615721886</v>
          </cell>
          <cell r="FH28">
            <v>0.19191794550579389</v>
          </cell>
          <cell r="FI28">
            <v>78.521856561227679</v>
          </cell>
          <cell r="FJ28">
            <v>4.3436122768556205</v>
          </cell>
          <cell r="FK28">
            <v>0</v>
          </cell>
          <cell r="FL28">
            <v>4.3436122768556205</v>
          </cell>
          <cell r="FM28">
            <v>4.3436122768556205</v>
          </cell>
          <cell r="FN28">
            <v>161.10532352020041</v>
          </cell>
          <cell r="FO28">
            <v>2.5732671468838078</v>
          </cell>
          <cell r="FP28">
            <v>0</v>
          </cell>
          <cell r="FQ28">
            <v>163.67859066708422</v>
          </cell>
          <cell r="FR28">
            <v>163.67859066708422</v>
          </cell>
          <cell r="FS28">
            <v>0.2115014093329157</v>
          </cell>
          <cell r="FT28">
            <v>-9.6154807391168173</v>
          </cell>
          <cell r="FU28">
            <v>0</v>
          </cell>
          <cell r="FV28">
            <v>0</v>
          </cell>
          <cell r="FW28">
            <v>0</v>
          </cell>
          <cell r="FX28">
            <v>1.9583463827121825E-2</v>
          </cell>
          <cell r="FY28">
            <v>14.847203100532413</v>
          </cell>
          <cell r="FZ28">
            <v>1.4707181334168491</v>
          </cell>
          <cell r="GA28">
            <v>6.9335253679924822</v>
          </cell>
          <cell r="GB28">
            <v>9.7917319135609119E-4</v>
          </cell>
          <cell r="GC28">
            <v>6.9345045411838386</v>
          </cell>
          <cell r="GD28">
            <v>0</v>
          </cell>
          <cell r="GE28">
            <v>7.8529689946758516</v>
          </cell>
          <cell r="GF28">
            <v>0</v>
          </cell>
          <cell r="GG28">
            <v>0</v>
          </cell>
          <cell r="GH28">
            <v>0</v>
          </cell>
          <cell r="GI28">
            <v>7.8529689946758516</v>
          </cell>
          <cell r="GJ28">
            <v>9.7917319135609119E-4</v>
          </cell>
          <cell r="GK28">
            <v>7.853948167867209</v>
          </cell>
          <cell r="GL28">
            <v>0</v>
          </cell>
          <cell r="GM28">
            <v>0</v>
          </cell>
          <cell r="GN28">
            <v>0</v>
          </cell>
          <cell r="GO28">
            <v>0</v>
          </cell>
          <cell r="GP28">
            <v>14.788452709051048</v>
          </cell>
          <cell r="GQ28">
            <v>0.39852348888192918</v>
          </cell>
          <cell r="GR28">
            <v>0</v>
          </cell>
          <cell r="GS28">
            <v>15.186976197932976</v>
          </cell>
          <cell r="GT28">
            <v>15.186976197932976</v>
          </cell>
          <cell r="GU28">
            <v>20.049550266207323</v>
          </cell>
          <cell r="GV28">
            <v>-9.6154807391168173</v>
          </cell>
          <cell r="GW28">
            <v>3.5818155339805817</v>
          </cell>
          <cell r="GX28">
            <v>0</v>
          </cell>
          <cell r="GY28">
            <v>6.1031865017225169</v>
          </cell>
          <cell r="GZ28">
            <v>0.16841778891324768</v>
          </cell>
          <cell r="HA28">
            <v>64.766431569057303</v>
          </cell>
          <cell r="HB28">
            <v>8.6147657375508917</v>
          </cell>
          <cell r="HC28">
            <v>93.668686658315053</v>
          </cell>
          <cell r="HD28">
            <v>0.19289711869714998</v>
          </cell>
          <cell r="HE28">
            <v>93.8615837770122</v>
          </cell>
          <cell r="HF28">
            <v>19.11639821484497</v>
          </cell>
          <cell r="HG28">
            <v>43.475289696210453</v>
          </cell>
          <cell r="HH28">
            <v>9.4999383025367976</v>
          </cell>
          <cell r="HI28">
            <v>13.645757594738487</v>
          </cell>
          <cell r="HJ28">
            <v>0.44552380206702152</v>
          </cell>
          <cell r="HK28">
            <v>86.182907610397734</v>
          </cell>
          <cell r="HL28">
            <v>0.19289711869714998</v>
          </cell>
          <cell r="HM28">
            <v>86.375804729094867</v>
          </cell>
          <cell r="HN28">
            <v>4.3436122768556205</v>
          </cell>
          <cell r="HO28">
            <v>0</v>
          </cell>
          <cell r="HP28">
            <v>4.3436122768556205</v>
          </cell>
          <cell r="HQ28">
            <v>4.3436122768556205</v>
          </cell>
          <cell r="HR28">
            <v>175.89377622925144</v>
          </cell>
          <cell r="HS28">
            <v>2.9717906357657373</v>
          </cell>
          <cell r="HT28">
            <v>0</v>
          </cell>
          <cell r="HU28">
            <v>178.86556686501717</v>
          </cell>
          <cell r="HV28">
            <v>178.86556686501717</v>
          </cell>
          <cell r="HW28">
            <v>2.7416849357970556E-2</v>
          </cell>
          <cell r="HX28">
            <v>3.9166927654243648E-3</v>
          </cell>
          <cell r="HY28">
            <v>3.7208581271531468E-2</v>
          </cell>
          <cell r="HZ28">
            <v>0</v>
          </cell>
          <cell r="IA28">
            <v>0</v>
          </cell>
          <cell r="IB28">
            <v>0</v>
          </cell>
          <cell r="IC28">
            <v>0</v>
          </cell>
          <cell r="ID28">
            <v>0.47783651738177252</v>
          </cell>
          <cell r="IE28">
            <v>0</v>
          </cell>
          <cell r="IF28">
            <v>0</v>
          </cell>
          <cell r="IG28">
            <v>0</v>
          </cell>
          <cell r="IH28">
            <v>0</v>
          </cell>
          <cell r="II28">
            <v>1.4687597870341369E-2</v>
          </cell>
          <cell r="IJ28">
            <v>0</v>
          </cell>
          <cell r="IK28">
            <v>0</v>
          </cell>
          <cell r="IL28">
            <v>0</v>
          </cell>
          <cell r="IM28">
            <v>0</v>
          </cell>
          <cell r="IN28">
            <v>0</v>
          </cell>
          <cell r="IO28">
            <v>0</v>
          </cell>
          <cell r="IP28">
            <v>0</v>
          </cell>
          <cell r="IQ28">
            <v>5.6047873473222669</v>
          </cell>
          <cell r="IR28">
            <v>0.34662730974005629</v>
          </cell>
          <cell r="IS28">
            <v>0</v>
          </cell>
          <cell r="IT28">
            <v>0</v>
          </cell>
          <cell r="IU28">
            <v>0</v>
          </cell>
          <cell r="IV28">
            <v>0</v>
          </cell>
          <cell r="IW28">
            <v>2.7446224553711236</v>
          </cell>
          <cell r="IX28">
            <v>5.6713711243344802</v>
          </cell>
          <cell r="IY28">
            <v>0</v>
          </cell>
          <cell r="IZ28">
            <v>0</v>
          </cell>
          <cell r="JA28">
            <v>0</v>
          </cell>
          <cell r="JB28">
            <v>3.7717751331036635</v>
          </cell>
          <cell r="JC28">
            <v>4.7372398997807696</v>
          </cell>
          <cell r="JD28">
            <v>0</v>
          </cell>
          <cell r="JE28">
            <v>0</v>
          </cell>
          <cell r="JF28">
            <v>0</v>
          </cell>
          <cell r="JG28">
            <v>0</v>
          </cell>
          <cell r="JH28">
            <v>0</v>
          </cell>
          <cell r="JI28">
            <v>0</v>
          </cell>
          <cell r="JJ28">
            <v>0</v>
          </cell>
          <cell r="JK28">
            <v>0</v>
          </cell>
          <cell r="JL28">
            <v>0</v>
          </cell>
          <cell r="JM28">
            <v>0</v>
          </cell>
          <cell r="JN28">
            <v>0</v>
          </cell>
          <cell r="JO28">
            <v>0</v>
          </cell>
          <cell r="JP28">
            <v>0</v>
          </cell>
          <cell r="JQ28">
            <v>0</v>
          </cell>
          <cell r="JR28" t="e">
            <v>#N/A</v>
          </cell>
          <cell r="JS28">
            <v>175.89377622925144</v>
          </cell>
          <cell r="JT28">
            <v>178.86556686501717</v>
          </cell>
          <cell r="JU28">
            <v>15.186976197932976</v>
          </cell>
          <cell r="JV28">
            <v>163.67859066708422</v>
          </cell>
          <cell r="JW28">
            <v>23.591219699342307</v>
          </cell>
          <cell r="JX28">
            <v>4.7372398997807696</v>
          </cell>
          <cell r="JY28">
            <v>0</v>
          </cell>
          <cell r="JZ28">
            <v>0</v>
          </cell>
          <cell r="KA28">
            <v>0</v>
          </cell>
          <cell r="KB28">
            <v>0</v>
          </cell>
          <cell r="KC28">
            <v>0</v>
          </cell>
          <cell r="KD28">
            <v>0</v>
          </cell>
          <cell r="KE28">
            <v>0</v>
          </cell>
          <cell r="KF28">
            <v>0</v>
          </cell>
          <cell r="KG28">
            <v>0</v>
          </cell>
          <cell r="KH28">
            <v>0</v>
          </cell>
          <cell r="KI28">
            <v>1.4349283740995928</v>
          </cell>
          <cell r="KJ28">
            <v>0.63412137128092694</v>
          </cell>
          <cell r="KK28">
            <v>1.599217968838083</v>
          </cell>
          <cell r="KL28">
            <v>3.7176973560914495</v>
          </cell>
          <cell r="KM28">
            <v>1.7349891443783274</v>
          </cell>
          <cell r="KN28">
            <v>24.930728625117442</v>
          </cell>
          <cell r="KO28">
            <v>2.7446224553711236</v>
          </cell>
          <cell r="KP28">
            <v>0</v>
          </cell>
          <cell r="KQ28">
            <v>0</v>
          </cell>
          <cell r="KR28">
            <v>2.7446224553711236</v>
          </cell>
          <cell r="KS28">
            <v>0</v>
          </cell>
          <cell r="KT28">
            <v>5.6713711243344802</v>
          </cell>
          <cell r="KU28">
            <v>0</v>
          </cell>
          <cell r="KV28">
            <v>5.6713711243344802</v>
          </cell>
          <cell r="KW28">
            <v>3.7717751331036635</v>
          </cell>
          <cell r="KX28">
            <v>0</v>
          </cell>
          <cell r="KY28">
            <v>0</v>
          </cell>
          <cell r="KZ28">
            <v>3.7717751331036635</v>
          </cell>
          <cell r="LA28">
            <v>1.8789176687211642</v>
          </cell>
          <cell r="LB28">
            <v>0</v>
          </cell>
          <cell r="LC28">
            <v>0</v>
          </cell>
          <cell r="LD28">
            <v>1.8789176687211642</v>
          </cell>
          <cell r="LE28">
            <v>1.0298258542451762E-2</v>
          </cell>
          <cell r="LF28">
            <v>3.0805653587432236</v>
          </cell>
          <cell r="LG28">
            <v>0</v>
          </cell>
          <cell r="LH28">
            <v>3.0908636172856756</v>
          </cell>
          <cell r="LI28">
            <v>20.372947113998052</v>
          </cell>
          <cell r="LJ28">
            <v>0</v>
          </cell>
          <cell r="LK28">
            <v>0</v>
          </cell>
          <cell r="LL28">
            <v>20.372947113998052</v>
          </cell>
          <cell r="LM28">
            <v>89.36490184489459</v>
          </cell>
          <cell r="LN28">
            <v>75.013565515335756</v>
          </cell>
          <cell r="LO28">
            <v>13.315776229251485</v>
          </cell>
          <cell r="LP28">
            <v>88.329341744587239</v>
          </cell>
          <cell r="LQ28">
            <v>164.37846736023033</v>
          </cell>
          <cell r="LR28">
            <v>177.69424358948183</v>
          </cell>
          <cell r="LS28">
            <v>1269.944</v>
          </cell>
          <cell r="LT28">
            <v>44779</v>
          </cell>
          <cell r="LU28">
            <v>16560</v>
          </cell>
          <cell r="LV28">
            <v>13510</v>
          </cell>
          <cell r="LW28">
            <v>1083</v>
          </cell>
          <cell r="LX28">
            <v>588</v>
          </cell>
          <cell r="LY28">
            <v>2943</v>
          </cell>
          <cell r="LZ28">
            <v>151617</v>
          </cell>
          <cell r="MA28">
            <v>178350</v>
          </cell>
          <cell r="MB28">
            <v>178350</v>
          </cell>
          <cell r="MC28">
            <v>0</v>
          </cell>
          <cell r="MD28">
            <v>6527</v>
          </cell>
          <cell r="ME28">
            <v>411</v>
          </cell>
          <cell r="MF28">
            <v>411</v>
          </cell>
          <cell r="MG28">
            <v>70.2</v>
          </cell>
          <cell r="MH28">
            <v>1269944</v>
          </cell>
          <cell r="MI28">
            <v>30070</v>
          </cell>
          <cell r="MJ28">
            <v>178350</v>
          </cell>
          <cell r="MK28">
            <v>70.2</v>
          </cell>
          <cell r="ML28">
            <v>42.232923179248424</v>
          </cell>
          <cell r="MM28">
            <v>1.4891586298636514</v>
          </cell>
          <cell r="MN28">
            <v>2.5870479394449117</v>
          </cell>
          <cell r="MO28">
            <v>3.6596579758901036</v>
          </cell>
          <cell r="MP28">
            <v>85.010933557611438</v>
          </cell>
          <cell r="MQ28">
            <v>1284.7376736262786</v>
          </cell>
          <cell r="MR28">
            <v>3.2363631782188819E-4</v>
          </cell>
          <cell r="MS28" t="str">
            <v>Historical (£m)</v>
          </cell>
          <cell r="MT28" t="str">
            <v>PR14 (£m)</v>
          </cell>
        </row>
        <row r="29">
          <cell r="A29" t="str">
            <v>NES19BP</v>
          </cell>
          <cell r="B29" t="str">
            <v>NES</v>
          </cell>
          <cell r="C29" t="str">
            <v>BP2018-19</v>
          </cell>
          <cell r="D29" t="str">
            <v>NES</v>
          </cell>
          <cell r="E29" t="str">
            <v>NES19BP</v>
          </cell>
          <cell r="F29">
            <v>0.97917319135609127</v>
          </cell>
          <cell r="G29">
            <v>5.677246163482617</v>
          </cell>
          <cell r="H29">
            <v>0</v>
          </cell>
          <cell r="I29">
            <v>1.6166149389289066</v>
          </cell>
          <cell r="J29">
            <v>0</v>
          </cell>
          <cell r="K29">
            <v>4.7450732853116184</v>
          </cell>
          <cell r="L29">
            <v>0.41419025994362657</v>
          </cell>
          <cell r="M29">
            <v>22.74129736924522</v>
          </cell>
          <cell r="N29">
            <v>0.31431459442530529</v>
          </cell>
          <cell r="O29">
            <v>35.508736611337298</v>
          </cell>
          <cell r="P29">
            <v>0.20170967741935478</v>
          </cell>
          <cell r="Q29">
            <v>35.71044628875665</v>
          </cell>
          <cell r="R29">
            <v>18.49756075790792</v>
          </cell>
          <cell r="S29">
            <v>6.0219151268399616</v>
          </cell>
          <cell r="T29">
            <v>13.044545255245847</v>
          </cell>
          <cell r="U29">
            <v>0.87929752583776999</v>
          </cell>
          <cell r="V29">
            <v>1.3218838083307234</v>
          </cell>
          <cell r="W29">
            <v>39.765202474162223</v>
          </cell>
          <cell r="X29">
            <v>0</v>
          </cell>
          <cell r="Y29">
            <v>39.765202474162223</v>
          </cell>
          <cell r="Z29">
            <v>4.2868202317569679</v>
          </cell>
          <cell r="AA29">
            <v>0</v>
          </cell>
          <cell r="AB29">
            <v>4.2868202317569679</v>
          </cell>
          <cell r="AC29">
            <v>4.2868202317569679</v>
          </cell>
          <cell r="AD29">
            <v>71.188828531161903</v>
          </cell>
          <cell r="AE29">
            <v>1.1603202317569683</v>
          </cell>
          <cell r="AF29">
            <v>0</v>
          </cell>
          <cell r="AG29">
            <v>72.349148762918873</v>
          </cell>
          <cell r="AH29">
            <v>72.349148762918873</v>
          </cell>
          <cell r="AI29">
            <v>12.836960538678357</v>
          </cell>
          <cell r="AJ29">
            <v>0</v>
          </cell>
          <cell r="AK29">
            <v>2.106201534606952</v>
          </cell>
          <cell r="AL29">
            <v>0</v>
          </cell>
          <cell r="AM29">
            <v>0</v>
          </cell>
          <cell r="AN29">
            <v>0.67758784841841513</v>
          </cell>
          <cell r="AO29">
            <v>25.388002505480735</v>
          </cell>
          <cell r="AP29">
            <v>6.8356080488568729</v>
          </cell>
          <cell r="AQ29">
            <v>47.844360476041331</v>
          </cell>
          <cell r="AR29">
            <v>9.9875665518321305E-2</v>
          </cell>
          <cell r="AS29">
            <v>47.944236141559649</v>
          </cell>
          <cell r="AT29">
            <v>5.1896179141872834E-2</v>
          </cell>
          <cell r="AU29">
            <v>27.487349827748194</v>
          </cell>
          <cell r="AV29">
            <v>0</v>
          </cell>
          <cell r="AW29">
            <v>5.9249769808957087</v>
          </cell>
          <cell r="AX29">
            <v>0</v>
          </cell>
          <cell r="AY29">
            <v>33.464222987785774</v>
          </cell>
          <cell r="AZ29">
            <v>0</v>
          </cell>
          <cell r="BA29">
            <v>33.464222987785774</v>
          </cell>
          <cell r="BB29">
            <v>0</v>
          </cell>
          <cell r="BC29">
            <v>0</v>
          </cell>
          <cell r="BD29">
            <v>0</v>
          </cell>
          <cell r="BE29">
            <v>0</v>
          </cell>
          <cell r="BF29">
            <v>81.408459129345431</v>
          </cell>
          <cell r="BG29">
            <v>1.2670501096147821</v>
          </cell>
          <cell r="BH29">
            <v>0</v>
          </cell>
          <cell r="BI29">
            <v>82.675509238960203</v>
          </cell>
          <cell r="BJ29">
            <v>82.675509238960203</v>
          </cell>
          <cell r="BK29">
            <v>8.8125587222048201E-3</v>
          </cell>
          <cell r="BL29">
            <v>0</v>
          </cell>
          <cell r="BM29">
            <v>0</v>
          </cell>
          <cell r="BN29">
            <v>0</v>
          </cell>
          <cell r="BO29">
            <v>0</v>
          </cell>
          <cell r="BP29">
            <v>0</v>
          </cell>
          <cell r="BQ29">
            <v>3.6219616348261816</v>
          </cell>
          <cell r="BR29">
            <v>0</v>
          </cell>
          <cell r="BS29">
            <v>3.6307741935483864</v>
          </cell>
          <cell r="BT29">
            <v>0</v>
          </cell>
          <cell r="BU29">
            <v>3.6307741935483864</v>
          </cell>
          <cell r="BV29">
            <v>0</v>
          </cell>
          <cell r="BW29">
            <v>0</v>
          </cell>
          <cell r="BX29">
            <v>0</v>
          </cell>
          <cell r="BY29">
            <v>0</v>
          </cell>
          <cell r="BZ29">
            <v>0</v>
          </cell>
          <cell r="CA29">
            <v>0</v>
          </cell>
          <cell r="CB29">
            <v>0</v>
          </cell>
          <cell r="CC29">
            <v>0</v>
          </cell>
          <cell r="CD29">
            <v>0</v>
          </cell>
          <cell r="CE29">
            <v>0</v>
          </cell>
          <cell r="CF29">
            <v>0</v>
          </cell>
          <cell r="CG29">
            <v>0</v>
          </cell>
          <cell r="CH29">
            <v>3.6307741935483864</v>
          </cell>
          <cell r="CI29">
            <v>3.7208581271531468E-2</v>
          </cell>
          <cell r="CJ29">
            <v>0</v>
          </cell>
          <cell r="CK29">
            <v>3.6679827748199179</v>
          </cell>
          <cell r="CL29">
            <v>3.6679827748199179</v>
          </cell>
          <cell r="CM29">
            <v>-0.80390119010335093</v>
          </cell>
          <cell r="CN29">
            <v>-7.9763448167867201</v>
          </cell>
          <cell r="CO29">
            <v>0</v>
          </cell>
          <cell r="CP29">
            <v>0</v>
          </cell>
          <cell r="CQ29">
            <v>0</v>
          </cell>
          <cell r="CR29">
            <v>2.25209834011901E-2</v>
          </cell>
          <cell r="CS29">
            <v>9.304103664265579</v>
          </cell>
          <cell r="CT29">
            <v>1.4677806138427809</v>
          </cell>
          <cell r="CU29">
            <v>2.0141592546194795</v>
          </cell>
          <cell r="CV29">
            <v>0</v>
          </cell>
          <cell r="CW29">
            <v>2.0141592546194795</v>
          </cell>
          <cell r="CX29">
            <v>0</v>
          </cell>
          <cell r="CY29">
            <v>10.670050266207326</v>
          </cell>
          <cell r="CZ29">
            <v>0</v>
          </cell>
          <cell r="DA29">
            <v>0</v>
          </cell>
          <cell r="DB29">
            <v>0</v>
          </cell>
          <cell r="DC29">
            <v>10.670050266207326</v>
          </cell>
          <cell r="DD29">
            <v>0</v>
          </cell>
          <cell r="DE29">
            <v>10.670050266207326</v>
          </cell>
          <cell r="DF29">
            <v>0</v>
          </cell>
          <cell r="DG29">
            <v>0</v>
          </cell>
          <cell r="DH29">
            <v>0</v>
          </cell>
          <cell r="DI29">
            <v>0</v>
          </cell>
          <cell r="DJ29">
            <v>12.684209520826807</v>
          </cell>
          <cell r="DK29">
            <v>0.28885609145004693</v>
          </cell>
          <cell r="DL29">
            <v>0</v>
          </cell>
          <cell r="DM29">
            <v>12.973065612276853</v>
          </cell>
          <cell r="DN29">
            <v>12.973065612276853</v>
          </cell>
          <cell r="DO29">
            <v>0</v>
          </cell>
          <cell r="DP29">
            <v>0</v>
          </cell>
          <cell r="DQ29">
            <v>0</v>
          </cell>
          <cell r="DR29">
            <v>0</v>
          </cell>
          <cell r="DS29">
            <v>0</v>
          </cell>
          <cell r="DT29">
            <v>0</v>
          </cell>
          <cell r="DU29">
            <v>1.2396332602568116</v>
          </cell>
          <cell r="DV29">
            <v>0</v>
          </cell>
          <cell r="DW29">
            <v>1.2396332602568116</v>
          </cell>
          <cell r="DX29">
            <v>0</v>
          </cell>
          <cell r="DY29">
            <v>1.2396332602568116</v>
          </cell>
          <cell r="DZ29">
            <v>0</v>
          </cell>
          <cell r="EA29">
            <v>0</v>
          </cell>
          <cell r="EB29">
            <v>0</v>
          </cell>
          <cell r="EC29">
            <v>0</v>
          </cell>
          <cell r="ED29">
            <v>0</v>
          </cell>
          <cell r="EE29">
            <v>0</v>
          </cell>
          <cell r="EF29">
            <v>0</v>
          </cell>
          <cell r="EG29">
            <v>0</v>
          </cell>
          <cell r="EH29">
            <v>0</v>
          </cell>
          <cell r="EI29">
            <v>0</v>
          </cell>
          <cell r="EJ29">
            <v>0</v>
          </cell>
          <cell r="EK29">
            <v>0</v>
          </cell>
          <cell r="EL29">
            <v>1.2396332602568116</v>
          </cell>
          <cell r="EM29">
            <v>0</v>
          </cell>
          <cell r="EN29">
            <v>0</v>
          </cell>
          <cell r="EO29">
            <v>1.2396332602568116</v>
          </cell>
          <cell r="EP29">
            <v>1.2396332602568116</v>
          </cell>
          <cell r="EQ29">
            <v>18.514206702160976</v>
          </cell>
          <cell r="ER29">
            <v>0</v>
          </cell>
          <cell r="ES29">
            <v>3.7228164735358584</v>
          </cell>
          <cell r="ET29">
            <v>0</v>
          </cell>
          <cell r="EU29">
            <v>4.7450732853116184</v>
          </cell>
          <cell r="EV29">
            <v>1.0917781083620417</v>
          </cell>
          <cell r="EW29">
            <v>48.129299874725959</v>
          </cell>
          <cell r="EX29">
            <v>7.1499226432821779</v>
          </cell>
          <cell r="EY29">
            <v>83.353097087378629</v>
          </cell>
          <cell r="EZ29">
            <v>0.30158534293767608</v>
          </cell>
          <cell r="FA29">
            <v>83.654682430316299</v>
          </cell>
          <cell r="FB29">
            <v>18.549456937049793</v>
          </cell>
          <cell r="FC29">
            <v>33.509264954588154</v>
          </cell>
          <cell r="FD29">
            <v>13.044545255245847</v>
          </cell>
          <cell r="FE29">
            <v>6.8042745067334778</v>
          </cell>
          <cell r="FF29">
            <v>1.3218838083307234</v>
          </cell>
          <cell r="FG29">
            <v>73.229425461947997</v>
          </cell>
          <cell r="FH29">
            <v>0</v>
          </cell>
          <cell r="FI29">
            <v>73.229425461947997</v>
          </cell>
          <cell r="FJ29">
            <v>4.2868202317569679</v>
          </cell>
          <cell r="FK29">
            <v>0</v>
          </cell>
          <cell r="FL29">
            <v>4.2868202317569679</v>
          </cell>
          <cell r="FM29">
            <v>4.2868202317569679</v>
          </cell>
          <cell r="FN29">
            <v>152.59728766050736</v>
          </cell>
          <cell r="FO29">
            <v>2.4273703413717502</v>
          </cell>
          <cell r="FP29">
            <v>0</v>
          </cell>
          <cell r="FQ29">
            <v>155.02465800187909</v>
          </cell>
          <cell r="FR29">
            <v>155.02465800187909</v>
          </cell>
          <cell r="FS29">
            <v>-0.79508863138114605</v>
          </cell>
          <cell r="FT29">
            <v>-7.9763448167867201</v>
          </cell>
          <cell r="FU29">
            <v>0</v>
          </cell>
          <cell r="FV29">
            <v>0</v>
          </cell>
          <cell r="FW29">
            <v>0</v>
          </cell>
          <cell r="FX29">
            <v>2.25209834011901E-2</v>
          </cell>
          <cell r="FY29">
            <v>14.165698559348574</v>
          </cell>
          <cell r="FZ29">
            <v>1.4677806138427809</v>
          </cell>
          <cell r="GA29">
            <v>6.8845667084246784</v>
          </cell>
          <cell r="GB29">
            <v>0</v>
          </cell>
          <cell r="GC29">
            <v>6.8845667084246784</v>
          </cell>
          <cell r="GD29">
            <v>0</v>
          </cell>
          <cell r="GE29">
            <v>10.670050266207326</v>
          </cell>
          <cell r="GF29">
            <v>0</v>
          </cell>
          <cell r="GG29">
            <v>0</v>
          </cell>
          <cell r="GH29">
            <v>0</v>
          </cell>
          <cell r="GI29">
            <v>10.670050266207326</v>
          </cell>
          <cell r="GJ29">
            <v>0</v>
          </cell>
          <cell r="GK29">
            <v>10.670050266207326</v>
          </cell>
          <cell r="GL29">
            <v>0</v>
          </cell>
          <cell r="GM29">
            <v>0</v>
          </cell>
          <cell r="GN29">
            <v>0</v>
          </cell>
          <cell r="GO29">
            <v>0</v>
          </cell>
          <cell r="GP29">
            <v>17.554616974632001</v>
          </cell>
          <cell r="GQ29">
            <v>0.32606467272157835</v>
          </cell>
          <cell r="GR29">
            <v>0</v>
          </cell>
          <cell r="GS29">
            <v>17.880681647353587</v>
          </cell>
          <cell r="GT29">
            <v>17.880681647353587</v>
          </cell>
          <cell r="GU29">
            <v>17.719118070779828</v>
          </cell>
          <cell r="GV29">
            <v>-7.9763448167867201</v>
          </cell>
          <cell r="GW29">
            <v>3.7228164735358589</v>
          </cell>
          <cell r="GX29">
            <v>0</v>
          </cell>
          <cell r="GY29">
            <v>4.7450732853116184</v>
          </cell>
          <cell r="GZ29">
            <v>1.1142990917632318</v>
          </cell>
          <cell r="HA29">
            <v>62.294998434074522</v>
          </cell>
          <cell r="HB29">
            <v>8.6177032571249601</v>
          </cell>
          <cell r="HC29">
            <v>90.2376637958033</v>
          </cell>
          <cell r="HD29">
            <v>0.30158534293767608</v>
          </cell>
          <cell r="HE29">
            <v>90.539249138740985</v>
          </cell>
          <cell r="HF29">
            <v>18.549456937049793</v>
          </cell>
          <cell r="HG29">
            <v>44.17931522079548</v>
          </cell>
          <cell r="HH29">
            <v>13.044545255245847</v>
          </cell>
          <cell r="HI29">
            <v>6.8042745067334778</v>
          </cell>
          <cell r="HJ29">
            <v>1.3218838083307234</v>
          </cell>
          <cell r="HK29">
            <v>83.899475728155323</v>
          </cell>
          <cell r="HL29">
            <v>0</v>
          </cell>
          <cell r="HM29">
            <v>83.899475728155323</v>
          </cell>
          <cell r="HN29">
            <v>4.2868202317569679</v>
          </cell>
          <cell r="HO29">
            <v>0</v>
          </cell>
          <cell r="HP29">
            <v>4.2868202317569679</v>
          </cell>
          <cell r="HQ29">
            <v>4.2868202317569679</v>
          </cell>
          <cell r="HR29">
            <v>170.15190463513932</v>
          </cell>
          <cell r="HS29">
            <v>2.7534350140933284</v>
          </cell>
          <cell r="HT29">
            <v>0</v>
          </cell>
          <cell r="HU29">
            <v>172.90533964923267</v>
          </cell>
          <cell r="HV29">
            <v>172.90533964923267</v>
          </cell>
          <cell r="HW29">
            <v>2.7416849357970556E-2</v>
          </cell>
          <cell r="HX29">
            <v>3.9166927654243648E-3</v>
          </cell>
          <cell r="HY29">
            <v>0.28591857187597863</v>
          </cell>
          <cell r="HZ29">
            <v>0</v>
          </cell>
          <cell r="IA29">
            <v>0</v>
          </cell>
          <cell r="IB29">
            <v>0</v>
          </cell>
          <cell r="IC29">
            <v>0</v>
          </cell>
          <cell r="ID29">
            <v>0.27612683996241771</v>
          </cell>
          <cell r="IE29">
            <v>0</v>
          </cell>
          <cell r="IF29">
            <v>0</v>
          </cell>
          <cell r="IG29">
            <v>0</v>
          </cell>
          <cell r="IH29">
            <v>0</v>
          </cell>
          <cell r="II29">
            <v>1.4687597870341369E-2</v>
          </cell>
          <cell r="IJ29">
            <v>0</v>
          </cell>
          <cell r="IK29">
            <v>0</v>
          </cell>
          <cell r="IL29">
            <v>0</v>
          </cell>
          <cell r="IM29">
            <v>0</v>
          </cell>
          <cell r="IN29">
            <v>0</v>
          </cell>
          <cell r="IO29">
            <v>0</v>
          </cell>
          <cell r="IP29">
            <v>0</v>
          </cell>
          <cell r="IQ29">
            <v>5.1759094895082978</v>
          </cell>
          <cell r="IR29">
            <v>0.11652160977137485</v>
          </cell>
          <cell r="IS29">
            <v>0</v>
          </cell>
          <cell r="IT29">
            <v>0</v>
          </cell>
          <cell r="IU29">
            <v>0</v>
          </cell>
          <cell r="IV29">
            <v>0</v>
          </cell>
          <cell r="IW29">
            <v>0.718713122455371</v>
          </cell>
          <cell r="IX29">
            <v>0.25556420294393983</v>
          </cell>
          <cell r="IY29">
            <v>0</v>
          </cell>
          <cell r="IZ29">
            <v>0</v>
          </cell>
          <cell r="JA29">
            <v>0</v>
          </cell>
          <cell r="JB29">
            <v>10.032608518634511</v>
          </cell>
          <cell r="JC29">
            <v>2.9727698089570933</v>
          </cell>
          <cell r="JD29">
            <v>1.3218838083307234</v>
          </cell>
          <cell r="JE29">
            <v>0</v>
          </cell>
          <cell r="JF29">
            <v>0</v>
          </cell>
          <cell r="JG29">
            <v>0</v>
          </cell>
          <cell r="JH29">
            <v>0</v>
          </cell>
          <cell r="JI29">
            <v>0</v>
          </cell>
          <cell r="JJ29">
            <v>0</v>
          </cell>
          <cell r="JK29">
            <v>0</v>
          </cell>
          <cell r="JL29">
            <v>0</v>
          </cell>
          <cell r="JM29">
            <v>0</v>
          </cell>
          <cell r="JN29">
            <v>0</v>
          </cell>
          <cell r="JO29">
            <v>0</v>
          </cell>
          <cell r="JP29">
            <v>0</v>
          </cell>
          <cell r="JQ29">
            <v>0</v>
          </cell>
          <cell r="JR29" t="e">
            <v>#N/A</v>
          </cell>
          <cell r="JS29">
            <v>170.15190463513932</v>
          </cell>
          <cell r="JT29">
            <v>172.90533964923267</v>
          </cell>
          <cell r="JU29">
            <v>17.880681647353587</v>
          </cell>
          <cell r="JV29">
            <v>155.02465800187909</v>
          </cell>
          <cell r="JW29">
            <v>21.170703570310049</v>
          </cell>
          <cell r="JX29">
            <v>2.9727698089570933</v>
          </cell>
          <cell r="JY29">
            <v>0</v>
          </cell>
          <cell r="JZ29">
            <v>0</v>
          </cell>
          <cell r="KA29">
            <v>0</v>
          </cell>
          <cell r="KB29">
            <v>0</v>
          </cell>
          <cell r="KC29">
            <v>0</v>
          </cell>
          <cell r="KD29">
            <v>0</v>
          </cell>
          <cell r="KE29">
            <v>0</v>
          </cell>
          <cell r="KF29">
            <v>0</v>
          </cell>
          <cell r="KG29">
            <v>0</v>
          </cell>
          <cell r="KH29">
            <v>0</v>
          </cell>
          <cell r="KI29">
            <v>1.178924522392734</v>
          </cell>
          <cell r="KJ29">
            <v>0.51504509865330395</v>
          </cell>
          <cell r="KK29">
            <v>1.3453839649232693</v>
          </cell>
          <cell r="KL29">
            <v>3.0794996868149069</v>
          </cell>
          <cell r="KM29">
            <v>1.9544296899467581</v>
          </cell>
          <cell r="KN29">
            <v>24.111160663952393</v>
          </cell>
          <cell r="KO29">
            <v>0.718713122455371</v>
          </cell>
          <cell r="KP29">
            <v>0</v>
          </cell>
          <cell r="KQ29">
            <v>0</v>
          </cell>
          <cell r="KR29">
            <v>0.718713122455371</v>
          </cell>
          <cell r="KS29">
            <v>0</v>
          </cell>
          <cell r="KT29">
            <v>0.25556420294393983</v>
          </cell>
          <cell r="KU29">
            <v>0</v>
          </cell>
          <cell r="KV29">
            <v>0.25556420294393983</v>
          </cell>
          <cell r="KW29">
            <v>10.032608518634511</v>
          </cell>
          <cell r="KX29">
            <v>0</v>
          </cell>
          <cell r="KY29">
            <v>0</v>
          </cell>
          <cell r="KZ29">
            <v>10.032608518634511</v>
          </cell>
          <cell r="LA29">
            <v>0.718713122455371</v>
          </cell>
          <cell r="LB29">
            <v>0</v>
          </cell>
          <cell r="LC29">
            <v>0</v>
          </cell>
          <cell r="LD29">
            <v>0.718713122455371</v>
          </cell>
          <cell r="LE29">
            <v>0</v>
          </cell>
          <cell r="LF29">
            <v>0.25556420294393983</v>
          </cell>
          <cell r="LG29">
            <v>0</v>
          </cell>
          <cell r="LH29">
            <v>0.25556420294393983</v>
          </cell>
          <cell r="LI29">
            <v>10.032608518634511</v>
          </cell>
          <cell r="LJ29">
            <v>0</v>
          </cell>
          <cell r="LK29">
            <v>0</v>
          </cell>
          <cell r="LL29">
            <v>10.032608518634511</v>
          </cell>
          <cell r="LM29">
            <v>73.406655809583455</v>
          </cell>
          <cell r="LN29">
            <v>68.803562637018473</v>
          </cell>
          <cell r="LO29">
            <v>16.086836360789224</v>
          </cell>
          <cell r="LP29">
            <v>84.890398997807694</v>
          </cell>
          <cell r="LQ29">
            <v>142.21021844660191</v>
          </cell>
          <cell r="LR29">
            <v>158.29705480739113</v>
          </cell>
          <cell r="LS29">
            <v>1271.72</v>
          </cell>
          <cell r="LT29">
            <v>44767</v>
          </cell>
          <cell r="LU29">
            <v>16552</v>
          </cell>
          <cell r="LV29">
            <v>13510</v>
          </cell>
          <cell r="LW29">
            <v>1093</v>
          </cell>
          <cell r="LX29">
            <v>616</v>
          </cell>
          <cell r="LY29">
            <v>2895</v>
          </cell>
          <cell r="LZ29">
            <v>151897</v>
          </cell>
          <cell r="MA29">
            <v>178801</v>
          </cell>
          <cell r="MB29">
            <v>178801</v>
          </cell>
          <cell r="MC29">
            <v>0</v>
          </cell>
          <cell r="MD29">
            <v>6078</v>
          </cell>
          <cell r="ME29">
            <v>413</v>
          </cell>
          <cell r="MF29">
            <v>413</v>
          </cell>
          <cell r="MG29">
            <v>71.3</v>
          </cell>
          <cell r="MH29">
            <v>1271720</v>
          </cell>
          <cell r="MI29">
            <v>30062</v>
          </cell>
          <cell r="MJ29">
            <v>178801</v>
          </cell>
          <cell r="MK29">
            <v>71.3</v>
          </cell>
          <cell r="ML29">
            <v>42.303239970727162</v>
          </cell>
          <cell r="MM29">
            <v>1.4891557447940922</v>
          </cell>
          <cell r="MN29">
            <v>2.5749296704157136</v>
          </cell>
          <cell r="MO29">
            <v>3.399309847260362</v>
          </cell>
          <cell r="MP29">
            <v>84.953104289125903</v>
          </cell>
          <cell r="MQ29">
            <v>1284.7376736262786</v>
          </cell>
          <cell r="MR29">
            <v>3.2475702198597175E-4</v>
          </cell>
          <cell r="MS29" t="e">
            <v>#N/A</v>
          </cell>
          <cell r="MT29" t="e">
            <v>#N/A</v>
          </cell>
        </row>
        <row r="30">
          <cell r="A30" t="str">
            <v>NES20BP</v>
          </cell>
          <cell r="B30" t="str">
            <v>NES</v>
          </cell>
          <cell r="C30" t="str">
            <v>BP2019-20</v>
          </cell>
          <cell r="D30" t="str">
            <v>NES</v>
          </cell>
          <cell r="E30" t="str">
            <v>NES20BP</v>
          </cell>
          <cell r="F30">
            <v>0.97917319135609127</v>
          </cell>
          <cell r="G30">
            <v>5.9063726902599427</v>
          </cell>
          <cell r="H30">
            <v>0</v>
          </cell>
          <cell r="I30">
            <v>1.6655735984967113</v>
          </cell>
          <cell r="J30">
            <v>0</v>
          </cell>
          <cell r="K30">
            <v>4.7450732853116184</v>
          </cell>
          <cell r="L30">
            <v>0.41419025994362657</v>
          </cell>
          <cell r="M30">
            <v>22.474962261196364</v>
          </cell>
          <cell r="N30">
            <v>0.30843955527716876</v>
          </cell>
          <cell r="O30">
            <v>35.514611650485435</v>
          </cell>
          <cell r="P30">
            <v>0.20562637018477917</v>
          </cell>
          <cell r="Q30">
            <v>35.720238020670209</v>
          </cell>
          <cell r="R30">
            <v>14.230323989978073</v>
          </cell>
          <cell r="S30">
            <v>12.695959599123078</v>
          </cell>
          <cell r="T30">
            <v>18.363414030692137</v>
          </cell>
          <cell r="U30">
            <v>1.8212621359223298</v>
          </cell>
          <cell r="V30">
            <v>1.3767175070466642</v>
          </cell>
          <cell r="W30">
            <v>48.487677262762283</v>
          </cell>
          <cell r="X30">
            <v>0</v>
          </cell>
          <cell r="Y30">
            <v>48.487677262762283</v>
          </cell>
          <cell r="Z30">
            <v>4.3661332602568104</v>
          </cell>
          <cell r="AA30">
            <v>0</v>
          </cell>
          <cell r="AB30">
            <v>4.3661332602568104</v>
          </cell>
          <cell r="AC30">
            <v>4.3661332602568104</v>
          </cell>
          <cell r="AD30">
            <v>79.841782023175682</v>
          </cell>
          <cell r="AE30">
            <v>1.1975288130284998</v>
          </cell>
          <cell r="AF30">
            <v>0</v>
          </cell>
          <cell r="AG30">
            <v>81.03931083620418</v>
          </cell>
          <cell r="AH30">
            <v>81.03931083620418</v>
          </cell>
          <cell r="AI30">
            <v>13.354943156905728</v>
          </cell>
          <cell r="AJ30">
            <v>0</v>
          </cell>
          <cell r="AK30">
            <v>2.1698477920450983</v>
          </cell>
          <cell r="AL30">
            <v>0</v>
          </cell>
          <cell r="AM30">
            <v>0</v>
          </cell>
          <cell r="AN30">
            <v>0.67758784841841513</v>
          </cell>
          <cell r="AO30">
            <v>25.090333855308483</v>
          </cell>
          <cell r="AP30">
            <v>6.7043988412151574</v>
          </cell>
          <cell r="AQ30">
            <v>47.997111493892881</v>
          </cell>
          <cell r="AR30">
            <v>0.10183401190103349</v>
          </cell>
          <cell r="AS30">
            <v>48.098945505793914</v>
          </cell>
          <cell r="AT30">
            <v>0</v>
          </cell>
          <cell r="AU30">
            <v>25.392898371437514</v>
          </cell>
          <cell r="AV30">
            <v>0</v>
          </cell>
          <cell r="AW30">
            <v>8.8517256498590644</v>
          </cell>
          <cell r="AX30">
            <v>0</v>
          </cell>
          <cell r="AY30">
            <v>34.24462402129658</v>
          </cell>
          <cell r="AZ30">
            <v>0</v>
          </cell>
          <cell r="BA30">
            <v>34.24462402129658</v>
          </cell>
          <cell r="BB30">
            <v>0</v>
          </cell>
          <cell r="BC30">
            <v>0</v>
          </cell>
          <cell r="BD30">
            <v>0</v>
          </cell>
          <cell r="BE30">
            <v>0</v>
          </cell>
          <cell r="BF30">
            <v>82.343569527090494</v>
          </cell>
          <cell r="BG30">
            <v>1.308175383651738</v>
          </cell>
          <cell r="BH30">
            <v>0</v>
          </cell>
          <cell r="BI30">
            <v>83.651744910742224</v>
          </cell>
          <cell r="BJ30">
            <v>83.651744910742224</v>
          </cell>
          <cell r="BK30">
            <v>9.7917319135609124E-3</v>
          </cell>
          <cell r="BL30">
            <v>0</v>
          </cell>
          <cell r="BM30">
            <v>0</v>
          </cell>
          <cell r="BN30">
            <v>0</v>
          </cell>
          <cell r="BO30">
            <v>0</v>
          </cell>
          <cell r="BP30">
            <v>0</v>
          </cell>
          <cell r="BQ30">
            <v>3.5798571875978697</v>
          </cell>
          <cell r="BR30">
            <v>0</v>
          </cell>
          <cell r="BS30">
            <v>3.5896489195114305</v>
          </cell>
          <cell r="BT30">
            <v>0</v>
          </cell>
          <cell r="BU30">
            <v>3.5896489195114305</v>
          </cell>
          <cell r="BV30">
            <v>0</v>
          </cell>
          <cell r="BW30">
            <v>0</v>
          </cell>
          <cell r="BX30">
            <v>0</v>
          </cell>
          <cell r="BY30">
            <v>0</v>
          </cell>
          <cell r="BZ30">
            <v>0</v>
          </cell>
          <cell r="CA30">
            <v>0</v>
          </cell>
          <cell r="CB30">
            <v>0</v>
          </cell>
          <cell r="CC30">
            <v>0</v>
          </cell>
          <cell r="CD30">
            <v>0</v>
          </cell>
          <cell r="CE30">
            <v>0</v>
          </cell>
          <cell r="CF30">
            <v>0</v>
          </cell>
          <cell r="CG30">
            <v>0</v>
          </cell>
          <cell r="CH30">
            <v>3.5896489195114305</v>
          </cell>
          <cell r="CI30">
            <v>3.8187754462887559E-2</v>
          </cell>
          <cell r="CJ30">
            <v>0</v>
          </cell>
          <cell r="CK30">
            <v>3.6278366739743184</v>
          </cell>
          <cell r="CL30">
            <v>3.6278366739743184</v>
          </cell>
          <cell r="CM30">
            <v>-0.83621390541810192</v>
          </cell>
          <cell r="CN30">
            <v>-8.2152630754776066</v>
          </cell>
          <cell r="CO30">
            <v>0</v>
          </cell>
          <cell r="CP30">
            <v>0</v>
          </cell>
          <cell r="CQ30">
            <v>0</v>
          </cell>
          <cell r="CR30">
            <v>2.25209834011901E-2</v>
          </cell>
          <cell r="CS30">
            <v>9.1954154400250534</v>
          </cell>
          <cell r="CT30">
            <v>1.4403637644848104</v>
          </cell>
          <cell r="CU30">
            <v>1.6068232070153459</v>
          </cell>
          <cell r="CV30">
            <v>0</v>
          </cell>
          <cell r="CW30">
            <v>1.6068232070153459</v>
          </cell>
          <cell r="CX30">
            <v>0</v>
          </cell>
          <cell r="CY30">
            <v>9.0299351706858726</v>
          </cell>
          <cell r="CZ30">
            <v>0</v>
          </cell>
          <cell r="DA30">
            <v>0</v>
          </cell>
          <cell r="DB30">
            <v>0</v>
          </cell>
          <cell r="DC30">
            <v>9.0299351706858726</v>
          </cell>
          <cell r="DD30">
            <v>0</v>
          </cell>
          <cell r="DE30">
            <v>9.0299351706858726</v>
          </cell>
          <cell r="DF30">
            <v>0</v>
          </cell>
          <cell r="DG30">
            <v>0</v>
          </cell>
          <cell r="DH30">
            <v>0</v>
          </cell>
          <cell r="DI30">
            <v>0</v>
          </cell>
          <cell r="DJ30">
            <v>10.636758377701218</v>
          </cell>
          <cell r="DK30">
            <v>0.29864782336360784</v>
          </cell>
          <cell r="DL30">
            <v>0</v>
          </cell>
          <cell r="DM30">
            <v>10.935406201064827</v>
          </cell>
          <cell r="DN30">
            <v>10.935406201064827</v>
          </cell>
          <cell r="DO30">
            <v>0</v>
          </cell>
          <cell r="DP30">
            <v>0</v>
          </cell>
          <cell r="DQ30">
            <v>0</v>
          </cell>
          <cell r="DR30">
            <v>0</v>
          </cell>
          <cell r="DS30">
            <v>0</v>
          </cell>
          <cell r="DT30">
            <v>0</v>
          </cell>
          <cell r="DU30">
            <v>1.2249456623864701</v>
          </cell>
          <cell r="DV30">
            <v>0</v>
          </cell>
          <cell r="DW30">
            <v>1.2249456623864701</v>
          </cell>
          <cell r="DX30">
            <v>0</v>
          </cell>
          <cell r="DY30">
            <v>1.2249456623864701</v>
          </cell>
          <cell r="DZ30">
            <v>0</v>
          </cell>
          <cell r="EA30">
            <v>0</v>
          </cell>
          <cell r="EB30">
            <v>0</v>
          </cell>
          <cell r="EC30">
            <v>0</v>
          </cell>
          <cell r="ED30">
            <v>0</v>
          </cell>
          <cell r="EE30">
            <v>0</v>
          </cell>
          <cell r="EF30">
            <v>0</v>
          </cell>
          <cell r="EG30">
            <v>0</v>
          </cell>
          <cell r="EH30">
            <v>0</v>
          </cell>
          <cell r="EI30">
            <v>0</v>
          </cell>
          <cell r="EJ30">
            <v>0</v>
          </cell>
          <cell r="EK30">
            <v>0</v>
          </cell>
          <cell r="EL30">
            <v>1.2249456623864701</v>
          </cell>
          <cell r="EM30">
            <v>0</v>
          </cell>
          <cell r="EN30">
            <v>0</v>
          </cell>
          <cell r="EO30">
            <v>1.2249456623864701</v>
          </cell>
          <cell r="EP30">
            <v>1.2249456623864701</v>
          </cell>
          <cell r="EQ30">
            <v>19.261315847165669</v>
          </cell>
          <cell r="ER30">
            <v>0</v>
          </cell>
          <cell r="ES30">
            <v>3.8354213905418097</v>
          </cell>
          <cell r="ET30">
            <v>0</v>
          </cell>
          <cell r="EU30">
            <v>4.7450732853116184</v>
          </cell>
          <cell r="EV30">
            <v>1.0917781083620417</v>
          </cell>
          <cell r="EW30">
            <v>47.565296116504847</v>
          </cell>
          <cell r="EX30">
            <v>7.0128383964923264</v>
          </cell>
          <cell r="EY30">
            <v>83.511723144378323</v>
          </cell>
          <cell r="EZ30">
            <v>0.30746038208581267</v>
          </cell>
          <cell r="FA30">
            <v>83.81918352646413</v>
          </cell>
          <cell r="FB30">
            <v>14.230323989978073</v>
          </cell>
          <cell r="FC30">
            <v>38.088857970560596</v>
          </cell>
          <cell r="FD30">
            <v>18.363414030692137</v>
          </cell>
          <cell r="FE30">
            <v>10.672987785781393</v>
          </cell>
          <cell r="FF30">
            <v>1.3767175070466642</v>
          </cell>
          <cell r="FG30">
            <v>82.732301284058849</v>
          </cell>
          <cell r="FH30">
            <v>0</v>
          </cell>
          <cell r="FI30">
            <v>82.732301284058849</v>
          </cell>
          <cell r="FJ30">
            <v>4.3661332602568104</v>
          </cell>
          <cell r="FK30">
            <v>0</v>
          </cell>
          <cell r="FL30">
            <v>4.3661332602568104</v>
          </cell>
          <cell r="FM30">
            <v>4.3661332602568104</v>
          </cell>
          <cell r="FN30">
            <v>162.18535155026618</v>
          </cell>
          <cell r="FO30">
            <v>2.5057041966802376</v>
          </cell>
          <cell r="FP30">
            <v>0</v>
          </cell>
          <cell r="FQ30">
            <v>164.69105574694643</v>
          </cell>
          <cell r="FR30">
            <v>164.69105574694643</v>
          </cell>
          <cell r="FS30">
            <v>-0.82642217350454095</v>
          </cell>
          <cell r="FT30">
            <v>-8.2152630754776066</v>
          </cell>
          <cell r="FU30">
            <v>0</v>
          </cell>
          <cell r="FV30">
            <v>0</v>
          </cell>
          <cell r="FW30">
            <v>0</v>
          </cell>
          <cell r="FX30">
            <v>2.25209834011901E-2</v>
          </cell>
          <cell r="FY30">
            <v>14.000218290009393</v>
          </cell>
          <cell r="FZ30">
            <v>1.4403637644848104</v>
          </cell>
          <cell r="GA30">
            <v>6.4214177889132467</v>
          </cell>
          <cell r="GB30">
            <v>0</v>
          </cell>
          <cell r="GC30">
            <v>6.4214177889132467</v>
          </cell>
          <cell r="GD30">
            <v>0</v>
          </cell>
          <cell r="GE30">
            <v>9.0299351706858726</v>
          </cell>
          <cell r="GF30">
            <v>0</v>
          </cell>
          <cell r="GG30">
            <v>0</v>
          </cell>
          <cell r="GH30">
            <v>0</v>
          </cell>
          <cell r="GI30">
            <v>9.0299351706858726</v>
          </cell>
          <cell r="GJ30">
            <v>0</v>
          </cell>
          <cell r="GK30">
            <v>9.0299351706858726</v>
          </cell>
          <cell r="GL30">
            <v>0</v>
          </cell>
          <cell r="GM30">
            <v>0</v>
          </cell>
          <cell r="GN30">
            <v>0</v>
          </cell>
          <cell r="GO30">
            <v>0</v>
          </cell>
          <cell r="GP30">
            <v>15.45135295959912</v>
          </cell>
          <cell r="GQ30">
            <v>0.33683557782649537</v>
          </cell>
          <cell r="GR30">
            <v>0</v>
          </cell>
          <cell r="GS30">
            <v>15.788188537425615</v>
          </cell>
          <cell r="GT30">
            <v>15.788188537425615</v>
          </cell>
          <cell r="GU30">
            <v>18.434893673661133</v>
          </cell>
          <cell r="GV30">
            <v>-8.2152630754776066</v>
          </cell>
          <cell r="GW30">
            <v>3.8354213905418093</v>
          </cell>
          <cell r="GX30">
            <v>0</v>
          </cell>
          <cell r="GY30">
            <v>4.7450732853116184</v>
          </cell>
          <cell r="GZ30">
            <v>1.1142990917632318</v>
          </cell>
          <cell r="HA30">
            <v>61.565514406514239</v>
          </cell>
          <cell r="HB30">
            <v>8.4532021609771348</v>
          </cell>
          <cell r="HC30">
            <v>89.933140933291568</v>
          </cell>
          <cell r="HD30">
            <v>0.30746038208581267</v>
          </cell>
          <cell r="HE30">
            <v>90.240601315377361</v>
          </cell>
          <cell r="HF30">
            <v>14.230323989978073</v>
          </cell>
          <cell r="HG30">
            <v>47.118793141246471</v>
          </cell>
          <cell r="HH30">
            <v>18.363414030692137</v>
          </cell>
          <cell r="HI30">
            <v>10.672987785781395</v>
          </cell>
          <cell r="HJ30">
            <v>1.3767175070466642</v>
          </cell>
          <cell r="HK30">
            <v>91.762236454744738</v>
          </cell>
          <cell r="HL30">
            <v>0</v>
          </cell>
          <cell r="HM30">
            <v>91.762236454744738</v>
          </cell>
          <cell r="HN30">
            <v>4.3661332602568104</v>
          </cell>
          <cell r="HO30">
            <v>0</v>
          </cell>
          <cell r="HP30">
            <v>4.3661332602568104</v>
          </cell>
          <cell r="HQ30">
            <v>4.3661332602568104</v>
          </cell>
          <cell r="HR30">
            <v>177.6367045098653</v>
          </cell>
          <cell r="HS30">
            <v>2.8425397745067329</v>
          </cell>
          <cell r="HT30">
            <v>0</v>
          </cell>
          <cell r="HU30">
            <v>180.47924428437204</v>
          </cell>
          <cell r="HV30">
            <v>180.47924428437204</v>
          </cell>
          <cell r="HW30" t="e">
            <v>#N/A</v>
          </cell>
          <cell r="HX30" t="e">
            <v>#N/A</v>
          </cell>
          <cell r="HY30">
            <v>3.9166927654243648E-3</v>
          </cell>
          <cell r="HZ30">
            <v>0</v>
          </cell>
          <cell r="IA30">
            <v>0</v>
          </cell>
          <cell r="IB30">
            <v>0</v>
          </cell>
          <cell r="IC30">
            <v>0</v>
          </cell>
          <cell r="ID30">
            <v>2.0180759473849039</v>
          </cell>
          <cell r="IE30">
            <v>0</v>
          </cell>
          <cell r="IF30">
            <v>0</v>
          </cell>
          <cell r="IG30">
            <v>0</v>
          </cell>
          <cell r="IH30">
            <v>0</v>
          </cell>
          <cell r="II30">
            <v>0</v>
          </cell>
          <cell r="IJ30">
            <v>0</v>
          </cell>
          <cell r="IK30">
            <v>0</v>
          </cell>
          <cell r="IL30">
            <v>0</v>
          </cell>
          <cell r="IM30">
            <v>0</v>
          </cell>
          <cell r="IN30">
            <v>0</v>
          </cell>
          <cell r="IO30">
            <v>0</v>
          </cell>
          <cell r="IP30">
            <v>0</v>
          </cell>
          <cell r="IQ30">
            <v>4.5835097087378633</v>
          </cell>
          <cell r="IR30">
            <v>0</v>
          </cell>
          <cell r="IS30">
            <v>0</v>
          </cell>
          <cell r="IT30">
            <v>0</v>
          </cell>
          <cell r="IU30">
            <v>0</v>
          </cell>
          <cell r="IV30">
            <v>0</v>
          </cell>
          <cell r="IW30">
            <v>0.93315205136235491</v>
          </cell>
          <cell r="IX30">
            <v>3.5984614782336353</v>
          </cell>
          <cell r="IY30">
            <v>0</v>
          </cell>
          <cell r="IZ30">
            <v>0</v>
          </cell>
          <cell r="JA30">
            <v>0</v>
          </cell>
          <cell r="JB30">
            <v>15.193830410272467</v>
          </cell>
          <cell r="JC30">
            <v>2.7054555277168801</v>
          </cell>
          <cell r="JD30">
            <v>1.3767175070466642</v>
          </cell>
          <cell r="JE30">
            <v>0</v>
          </cell>
          <cell r="JF30">
            <v>0</v>
          </cell>
          <cell r="JG30">
            <v>0</v>
          </cell>
          <cell r="JH30">
            <v>0</v>
          </cell>
          <cell r="JI30">
            <v>0</v>
          </cell>
          <cell r="JJ30">
            <v>0</v>
          </cell>
          <cell r="JK30">
            <v>0</v>
          </cell>
          <cell r="JL30">
            <v>0</v>
          </cell>
          <cell r="JM30">
            <v>0</v>
          </cell>
          <cell r="JN30">
            <v>0</v>
          </cell>
          <cell r="JO30">
            <v>0</v>
          </cell>
          <cell r="JP30">
            <v>0</v>
          </cell>
          <cell r="JQ30">
            <v>0</v>
          </cell>
          <cell r="JR30" t="e">
            <v>#N/A</v>
          </cell>
          <cell r="JS30">
            <v>177.6367045098653</v>
          </cell>
          <cell r="JT30">
            <v>180.47924428437204</v>
          </cell>
          <cell r="JU30">
            <v>15.788188537425615</v>
          </cell>
          <cell r="JV30">
            <v>164.69105574694643</v>
          </cell>
          <cell r="JW30">
            <v>30.413119323520192</v>
          </cell>
          <cell r="JX30">
            <v>2.7054555277168801</v>
          </cell>
          <cell r="JY30">
            <v>0</v>
          </cell>
          <cell r="JZ30">
            <v>0</v>
          </cell>
          <cell r="KA30">
            <v>0</v>
          </cell>
          <cell r="KB30">
            <v>0</v>
          </cell>
          <cell r="KC30">
            <v>0</v>
          </cell>
          <cell r="KD30">
            <v>0</v>
          </cell>
          <cell r="KE30">
            <v>0</v>
          </cell>
          <cell r="KF30">
            <v>0</v>
          </cell>
          <cell r="KG30">
            <v>0</v>
          </cell>
          <cell r="KH30">
            <v>0</v>
          </cell>
          <cell r="KI30">
            <v>1.1867579079235828</v>
          </cell>
          <cell r="KJ30">
            <v>0.51896179141872834</v>
          </cell>
          <cell r="KK30">
            <v>1.3551756968368305</v>
          </cell>
          <cell r="KL30">
            <v>3.1010414970247413</v>
          </cell>
          <cell r="KM30">
            <v>1.9681381146257435</v>
          </cell>
          <cell r="KN30">
            <v>24.276640933291571</v>
          </cell>
          <cell r="KO30">
            <v>0.93315205136235491</v>
          </cell>
          <cell r="KP30">
            <v>0</v>
          </cell>
          <cell r="KQ30">
            <v>0</v>
          </cell>
          <cell r="KR30">
            <v>0.93315205136235491</v>
          </cell>
          <cell r="KS30">
            <v>0</v>
          </cell>
          <cell r="KT30">
            <v>3.5984614782336353</v>
          </cell>
          <cell r="KU30">
            <v>0</v>
          </cell>
          <cell r="KV30">
            <v>3.5984614782336353</v>
          </cell>
          <cell r="KW30">
            <v>15.193830410272467</v>
          </cell>
          <cell r="KX30">
            <v>0</v>
          </cell>
          <cell r="KY30">
            <v>0</v>
          </cell>
          <cell r="KZ30">
            <v>15.193830410272467</v>
          </cell>
          <cell r="LA30">
            <v>0.93315205136235491</v>
          </cell>
          <cell r="LB30">
            <v>0</v>
          </cell>
          <cell r="LC30">
            <v>0</v>
          </cell>
          <cell r="LD30">
            <v>0.93315205136235491</v>
          </cell>
          <cell r="LE30">
            <v>0</v>
          </cell>
          <cell r="LF30">
            <v>3.5984614782336353</v>
          </cell>
          <cell r="LG30">
            <v>0</v>
          </cell>
          <cell r="LH30">
            <v>3.5984614782336353</v>
          </cell>
          <cell r="LI30">
            <v>15.193830410272467</v>
          </cell>
          <cell r="LJ30">
            <v>0</v>
          </cell>
          <cell r="LK30">
            <v>0</v>
          </cell>
          <cell r="LL30">
            <v>15.193830410272467</v>
          </cell>
          <cell r="LM30" t="str">
            <v/>
          </cell>
          <cell r="LN30">
            <v>70.284072502348863</v>
          </cell>
          <cell r="LO30">
            <v>14.010989195114307</v>
          </cell>
          <cell r="LP30">
            <v>84.295061697463169</v>
          </cell>
          <cell r="LQ30" t="e">
            <v>#VALUE!</v>
          </cell>
          <cell r="LR30" t="e">
            <v>#VALUE!</v>
          </cell>
          <cell r="LS30">
            <v>1279.92</v>
          </cell>
          <cell r="LT30">
            <v>44767</v>
          </cell>
          <cell r="LU30">
            <v>16586</v>
          </cell>
          <cell r="LV30">
            <v>13510</v>
          </cell>
          <cell r="LW30">
            <v>1099</v>
          </cell>
          <cell r="LX30">
            <v>620</v>
          </cell>
          <cell r="LY30">
            <v>2913</v>
          </cell>
          <cell r="LZ30">
            <v>152787</v>
          </cell>
          <cell r="MA30">
            <v>179847</v>
          </cell>
          <cell r="MB30">
            <v>179847</v>
          </cell>
          <cell r="MC30">
            <v>0</v>
          </cell>
          <cell r="MD30">
            <v>6112</v>
          </cell>
          <cell r="ME30">
            <v>413</v>
          </cell>
          <cell r="MF30">
            <v>413</v>
          </cell>
          <cell r="MG30">
            <v>72</v>
          </cell>
          <cell r="MH30">
            <v>1279920</v>
          </cell>
          <cell r="MI30">
            <v>30096</v>
          </cell>
          <cell r="MJ30">
            <v>179847</v>
          </cell>
          <cell r="MK30">
            <v>72</v>
          </cell>
          <cell r="ML30">
            <v>42.527910685805423</v>
          </cell>
          <cell r="MM30">
            <v>1.4874734183944711</v>
          </cell>
          <cell r="MN30">
            <v>2.5755225274816929</v>
          </cell>
          <cell r="MO30">
            <v>3.3984442331537363</v>
          </cell>
          <cell r="MP30">
            <v>84.953877462509794</v>
          </cell>
          <cell r="MQ30" t="str">
            <v/>
          </cell>
          <cell r="MR30">
            <v>3.2267641727607978E-4</v>
          </cell>
          <cell r="MS30" t="e">
            <v>#N/A</v>
          </cell>
          <cell r="MT30" t="e">
            <v>#N/A</v>
          </cell>
        </row>
        <row r="31">
          <cell r="A31" t="str">
            <v>NES20</v>
          </cell>
          <cell r="B31" t="str">
            <v>NES</v>
          </cell>
          <cell r="C31" t="str">
            <v>2019-20</v>
          </cell>
          <cell r="D31" t="str">
            <v>NES</v>
          </cell>
          <cell r="E31" t="str">
            <v>NES20</v>
          </cell>
          <cell r="F31">
            <v>0.96281468935252923</v>
          </cell>
          <cell r="G31">
            <v>6.875459696666411</v>
          </cell>
          <cell r="H31">
            <v>0</v>
          </cell>
          <cell r="I31">
            <v>1.7244011086303799</v>
          </cell>
          <cell r="J31">
            <v>0</v>
          </cell>
          <cell r="K31">
            <v>5.0749962275771816</v>
          </cell>
          <cell r="L31">
            <v>0.89156640234044215</v>
          </cell>
          <cell r="M31">
            <v>21.132819616598667</v>
          </cell>
          <cell r="N31">
            <v>0.21855893448302413</v>
          </cell>
          <cell r="O31">
            <v>35.917801986296105</v>
          </cell>
          <cell r="P31">
            <v>0.28306751866964358</v>
          </cell>
          <cell r="Q31">
            <v>36.200869504965745</v>
          </cell>
          <cell r="R31">
            <v>19.192748017553317</v>
          </cell>
          <cell r="S31">
            <v>5.19245961967819</v>
          </cell>
          <cell r="T31">
            <v>9.2593888675032741</v>
          </cell>
          <cell r="U31">
            <v>1.6541156363076452</v>
          </cell>
          <cell r="V31">
            <v>0.11746339210100856</v>
          </cell>
          <cell r="W31">
            <v>35.416175533143431</v>
          </cell>
          <cell r="X31">
            <v>0</v>
          </cell>
          <cell r="Y31">
            <v>35.416175533143431</v>
          </cell>
          <cell r="Z31">
            <v>3.7520888444068063</v>
          </cell>
          <cell r="AA31">
            <v>0</v>
          </cell>
          <cell r="AB31">
            <v>3.7520888444068063</v>
          </cell>
          <cell r="AC31">
            <v>3.7520888444068063</v>
          </cell>
          <cell r="AD31">
            <v>67.864956193702383</v>
          </cell>
          <cell r="AE31">
            <v>1.1678942181846181</v>
          </cell>
          <cell r="AF31">
            <v>0</v>
          </cell>
          <cell r="AG31">
            <v>69.032850411886997</v>
          </cell>
          <cell r="AH31">
            <v>69.032850411886997</v>
          </cell>
          <cell r="AI31">
            <v>13.743216875818002</v>
          </cell>
          <cell r="AJ31">
            <v>0</v>
          </cell>
          <cell r="AK31">
            <v>1.863046423897144</v>
          </cell>
          <cell r="AL31">
            <v>0</v>
          </cell>
          <cell r="AM31">
            <v>0</v>
          </cell>
          <cell r="AN31">
            <v>0.59309384864115799</v>
          </cell>
          <cell r="AO31">
            <v>26.814389098467942</v>
          </cell>
          <cell r="AP31">
            <v>5.3474727846639478</v>
          </cell>
          <cell r="AQ31">
            <v>48.36121903148819</v>
          </cell>
          <cell r="AR31">
            <v>1.2516590961582879E-2</v>
          </cell>
          <cell r="AS31">
            <v>48.373735622449772</v>
          </cell>
          <cell r="AT31">
            <v>7.1248287012087158E-2</v>
          </cell>
          <cell r="AU31">
            <v>25.64938332435138</v>
          </cell>
          <cell r="AV31">
            <v>0</v>
          </cell>
          <cell r="AW31">
            <v>13.019180229424901</v>
          </cell>
          <cell r="AX31">
            <v>0</v>
          </cell>
          <cell r="AY31">
            <v>38.739811840788363</v>
          </cell>
          <cell r="AZ31">
            <v>0</v>
          </cell>
          <cell r="BA31">
            <v>38.739811840788363</v>
          </cell>
          <cell r="BB31">
            <v>0</v>
          </cell>
          <cell r="BC31">
            <v>0</v>
          </cell>
          <cell r="BD31">
            <v>0</v>
          </cell>
          <cell r="BE31">
            <v>0</v>
          </cell>
          <cell r="BF31">
            <v>87.113547463238135</v>
          </cell>
          <cell r="BG31">
            <v>1.4211144814843331</v>
          </cell>
          <cell r="BH31">
            <v>0</v>
          </cell>
          <cell r="BI31">
            <v>88.534661944722473</v>
          </cell>
          <cell r="BJ31">
            <v>88.534661944722473</v>
          </cell>
          <cell r="BK31">
            <v>1.0754640080067752</v>
          </cell>
          <cell r="BL31">
            <v>0</v>
          </cell>
          <cell r="BM31">
            <v>0</v>
          </cell>
          <cell r="BN31">
            <v>0</v>
          </cell>
          <cell r="BO31">
            <v>0</v>
          </cell>
          <cell r="BP31">
            <v>0</v>
          </cell>
          <cell r="BQ31">
            <v>3.1532181076295331</v>
          </cell>
          <cell r="BR31">
            <v>0</v>
          </cell>
          <cell r="BS31">
            <v>4.2286821156363086</v>
          </cell>
          <cell r="BT31">
            <v>2.2144737855108173E-2</v>
          </cell>
          <cell r="BU31">
            <v>4.2508268534914162</v>
          </cell>
          <cell r="BV31">
            <v>0</v>
          </cell>
          <cell r="BW31">
            <v>0.80780152436677199</v>
          </cell>
          <cell r="BX31">
            <v>0</v>
          </cell>
          <cell r="BY31">
            <v>0</v>
          </cell>
          <cell r="BZ31">
            <v>0</v>
          </cell>
          <cell r="CA31">
            <v>0.80780152436677199</v>
          </cell>
          <cell r="CB31">
            <v>0</v>
          </cell>
          <cell r="CC31">
            <v>0.80780152436677199</v>
          </cell>
          <cell r="CD31">
            <v>0</v>
          </cell>
          <cell r="CE31">
            <v>0</v>
          </cell>
          <cell r="CF31">
            <v>0</v>
          </cell>
          <cell r="CG31">
            <v>0</v>
          </cell>
          <cell r="CH31">
            <v>5.058628377858188</v>
          </cell>
          <cell r="CI31">
            <v>3.3698514127338527E-2</v>
          </cell>
          <cell r="CJ31">
            <v>0</v>
          </cell>
          <cell r="CK31">
            <v>5.0923268919855271</v>
          </cell>
          <cell r="CL31">
            <v>5.0923268919855271</v>
          </cell>
          <cell r="CM31">
            <v>-1.9612535222111021</v>
          </cell>
          <cell r="CN31">
            <v>-8.2118464854877224</v>
          </cell>
          <cell r="CO31">
            <v>0</v>
          </cell>
          <cell r="CP31">
            <v>0</v>
          </cell>
          <cell r="CQ31">
            <v>0</v>
          </cell>
          <cell r="CR31">
            <v>3.1772884748633469E-2</v>
          </cell>
          <cell r="CS31">
            <v>10.742123489106168</v>
          </cell>
          <cell r="CT31">
            <v>1.1399725921933945</v>
          </cell>
          <cell r="CU31">
            <v>1.7407689583493728</v>
          </cell>
          <cell r="CV31">
            <v>4.8140734467626463E-3</v>
          </cell>
          <cell r="CW31">
            <v>1.7455830317961354</v>
          </cell>
          <cell r="CX31">
            <v>0</v>
          </cell>
          <cell r="CY31">
            <v>11.705900993148051</v>
          </cell>
          <cell r="CZ31">
            <v>0</v>
          </cell>
          <cell r="DA31">
            <v>0</v>
          </cell>
          <cell r="DB31">
            <v>0</v>
          </cell>
          <cell r="DC31">
            <v>11.705900993148051</v>
          </cell>
          <cell r="DD31">
            <v>0</v>
          </cell>
          <cell r="DE31">
            <v>11.705900993148051</v>
          </cell>
          <cell r="DF31">
            <v>0</v>
          </cell>
          <cell r="DG31">
            <v>0</v>
          </cell>
          <cell r="DH31">
            <v>0</v>
          </cell>
          <cell r="DI31">
            <v>0</v>
          </cell>
          <cell r="DJ31">
            <v>13.451484024944186</v>
          </cell>
          <cell r="DK31">
            <v>0.43519223958734321</v>
          </cell>
          <cell r="DL31">
            <v>0</v>
          </cell>
          <cell r="DM31">
            <v>13.886676264531529</v>
          </cell>
          <cell r="DN31">
            <v>13.886676264531529</v>
          </cell>
          <cell r="DO31">
            <v>0</v>
          </cell>
          <cell r="DP31">
            <v>0</v>
          </cell>
          <cell r="DQ31">
            <v>0</v>
          </cell>
          <cell r="DR31">
            <v>0</v>
          </cell>
          <cell r="DS31">
            <v>0</v>
          </cell>
          <cell r="DT31">
            <v>0</v>
          </cell>
          <cell r="DU31">
            <v>1.1534519978443301</v>
          </cell>
          <cell r="DV31">
            <v>0</v>
          </cell>
          <cell r="DW31">
            <v>1.1534519978443301</v>
          </cell>
          <cell r="DX31">
            <v>0</v>
          </cell>
          <cell r="DY31">
            <v>1.1534519978443301</v>
          </cell>
          <cell r="DZ31">
            <v>0</v>
          </cell>
          <cell r="EA31">
            <v>0</v>
          </cell>
          <cell r="EB31">
            <v>0</v>
          </cell>
          <cell r="EC31">
            <v>0</v>
          </cell>
          <cell r="ED31">
            <v>0</v>
          </cell>
          <cell r="EE31">
            <v>0</v>
          </cell>
          <cell r="EF31">
            <v>0</v>
          </cell>
          <cell r="EG31">
            <v>0</v>
          </cell>
          <cell r="EH31">
            <v>0</v>
          </cell>
          <cell r="EI31">
            <v>0</v>
          </cell>
          <cell r="EJ31">
            <v>0</v>
          </cell>
          <cell r="EK31">
            <v>0</v>
          </cell>
          <cell r="EL31">
            <v>1.1534519978443301</v>
          </cell>
          <cell r="EM31">
            <v>0</v>
          </cell>
          <cell r="EN31">
            <v>0</v>
          </cell>
          <cell r="EO31">
            <v>1.1534519978443301</v>
          </cell>
          <cell r="EP31">
            <v>1.1534519978443301</v>
          </cell>
          <cell r="EQ31">
            <v>20.618676572484414</v>
          </cell>
          <cell r="ER31">
            <v>0</v>
          </cell>
          <cell r="ES31">
            <v>3.5874475325275239</v>
          </cell>
          <cell r="ET31">
            <v>0</v>
          </cell>
          <cell r="EU31">
            <v>5.0749962275771816</v>
          </cell>
          <cell r="EV31">
            <v>1.4846602509816</v>
          </cell>
          <cell r="EW31">
            <v>47.947208715066608</v>
          </cell>
          <cell r="EX31">
            <v>5.5660317191469719</v>
          </cell>
          <cell r="EY31">
            <v>84.279021017784288</v>
          </cell>
          <cell r="EZ31">
            <v>0.29558410963122644</v>
          </cell>
          <cell r="FA31">
            <v>84.574605127415509</v>
          </cell>
          <cell r="FB31">
            <v>19.263996304565406</v>
          </cell>
          <cell r="FC31">
            <v>30.841842944029569</v>
          </cell>
          <cell r="FD31">
            <v>9.2593888675032741</v>
          </cell>
          <cell r="FE31">
            <v>14.673295865732547</v>
          </cell>
          <cell r="FF31">
            <v>0.11746339210100856</v>
          </cell>
          <cell r="FG31">
            <v>74.155987373931794</v>
          </cell>
          <cell r="FH31">
            <v>0</v>
          </cell>
          <cell r="FI31">
            <v>74.155987373931794</v>
          </cell>
          <cell r="FJ31">
            <v>3.7520888444068063</v>
          </cell>
          <cell r="FK31" t="e">
            <v>#VALUE!</v>
          </cell>
          <cell r="FL31">
            <v>3.7520888444068063</v>
          </cell>
          <cell r="FM31">
            <v>3.7520888444068063</v>
          </cell>
          <cell r="FN31">
            <v>154.97850365694052</v>
          </cell>
          <cell r="FO31">
            <v>2.589008699668951</v>
          </cell>
          <cell r="FP31">
            <v>0</v>
          </cell>
          <cell r="FQ31">
            <v>157.56751235660946</v>
          </cell>
          <cell r="FR31">
            <v>157.56751235660946</v>
          </cell>
          <cell r="FS31">
            <v>-0.88578951420432683</v>
          </cell>
          <cell r="FT31">
            <v>-8.2118464854877224</v>
          </cell>
          <cell r="FU31">
            <v>0</v>
          </cell>
          <cell r="FV31">
            <v>0</v>
          </cell>
          <cell r="FW31">
            <v>0</v>
          </cell>
          <cell r="FX31">
            <v>3.1772884748633469E-2</v>
          </cell>
          <cell r="FY31">
            <v>15.048793594580033</v>
          </cell>
          <cell r="FZ31">
            <v>1.1399725921933945</v>
          </cell>
          <cell r="GA31">
            <v>7.1229030718300113</v>
          </cell>
          <cell r="GB31">
            <v>2.6958811301870819E-2</v>
          </cell>
          <cell r="GC31">
            <v>7.1498618831318819</v>
          </cell>
          <cell r="GD31">
            <v>0</v>
          </cell>
          <cell r="GE31">
            <v>12.513702517514822</v>
          </cell>
          <cell r="GF31">
            <v>0</v>
          </cell>
          <cell r="GG31">
            <v>0</v>
          </cell>
          <cell r="GH31">
            <v>0</v>
          </cell>
          <cell r="GI31">
            <v>12.513702517514822</v>
          </cell>
          <cell r="GJ31">
            <v>0</v>
          </cell>
          <cell r="GK31">
            <v>12.513702517514822</v>
          </cell>
          <cell r="GL31">
            <v>0</v>
          </cell>
          <cell r="GM31" t="e">
            <v>#VALUE!</v>
          </cell>
          <cell r="GN31">
            <v>0</v>
          </cell>
          <cell r="GO31">
            <v>0</v>
          </cell>
          <cell r="GP31">
            <v>19.663564400646706</v>
          </cell>
          <cell r="GQ31">
            <v>0.4688907537146817</v>
          </cell>
          <cell r="GR31">
            <v>0</v>
          </cell>
          <cell r="GS31">
            <v>20.132455154361388</v>
          </cell>
          <cell r="GT31">
            <v>20.132455154361388</v>
          </cell>
          <cell r="GU31">
            <v>19.732887058280088</v>
          </cell>
          <cell r="GV31">
            <v>-8.2118464854877224</v>
          </cell>
          <cell r="GW31">
            <v>3.5874475325275239</v>
          </cell>
          <cell r="GX31">
            <v>0</v>
          </cell>
          <cell r="GY31">
            <v>5.0749962275771816</v>
          </cell>
          <cell r="GZ31">
            <v>1.5164331357302334</v>
          </cell>
          <cell r="HA31">
            <v>62.996002309646634</v>
          </cell>
          <cell r="HB31">
            <v>6.706004311340366</v>
          </cell>
          <cell r="HC31">
            <v>91.401924089614312</v>
          </cell>
          <cell r="HD31">
            <v>0.32254292093309733</v>
          </cell>
          <cell r="HE31">
            <v>91.7244670105474</v>
          </cell>
          <cell r="HF31">
            <v>19.263996304565403</v>
          </cell>
          <cell r="HG31">
            <v>43.355545461544395</v>
          </cell>
          <cell r="HH31">
            <v>9.2593888675032741</v>
          </cell>
          <cell r="HI31">
            <v>14.673295865732547</v>
          </cell>
          <cell r="HJ31">
            <v>0.11746339210100856</v>
          </cell>
          <cell r="HK31">
            <v>86.669689891446623</v>
          </cell>
          <cell r="HL31">
            <v>0</v>
          </cell>
          <cell r="HM31">
            <v>86.669689891446623</v>
          </cell>
          <cell r="HN31">
            <v>3.7520888444068063</v>
          </cell>
          <cell r="HO31">
            <v>0</v>
          </cell>
          <cell r="HP31">
            <v>3.7520888444068063</v>
          </cell>
          <cell r="HQ31">
            <v>3.7520888444068063</v>
          </cell>
          <cell r="HR31">
            <v>174.64206805758721</v>
          </cell>
          <cell r="HS31">
            <v>3.0578994533836328</v>
          </cell>
          <cell r="HT31">
            <v>0</v>
          </cell>
          <cell r="HU31">
            <v>177.69996751097085</v>
          </cell>
          <cell r="HV31">
            <v>177.69996751097085</v>
          </cell>
          <cell r="HW31">
            <v>7.8950804526907406E-2</v>
          </cell>
          <cell r="HX31">
            <v>0</v>
          </cell>
          <cell r="HY31">
            <v>4.8140734467626463E-3</v>
          </cell>
          <cell r="HZ31">
            <v>0</v>
          </cell>
          <cell r="IA31">
            <v>0</v>
          </cell>
          <cell r="IB31">
            <v>0</v>
          </cell>
          <cell r="IC31">
            <v>0</v>
          </cell>
          <cell r="ID31">
            <v>1.4249657402417433</v>
          </cell>
          <cell r="IE31">
            <v>0</v>
          </cell>
          <cell r="IF31">
            <v>0</v>
          </cell>
          <cell r="IG31">
            <v>0.15597597967510973</v>
          </cell>
          <cell r="IH31">
            <v>0</v>
          </cell>
          <cell r="II31">
            <v>0</v>
          </cell>
          <cell r="IJ31">
            <v>0</v>
          </cell>
          <cell r="IK31">
            <v>0</v>
          </cell>
          <cell r="IL31">
            <v>0</v>
          </cell>
          <cell r="IM31">
            <v>0</v>
          </cell>
          <cell r="IN31">
            <v>0</v>
          </cell>
          <cell r="IO31">
            <v>0</v>
          </cell>
          <cell r="IP31">
            <v>0</v>
          </cell>
          <cell r="IQ31">
            <v>9.9641692201093246</v>
          </cell>
          <cell r="IR31">
            <v>-4.5252290399568872E-2</v>
          </cell>
          <cell r="IS31">
            <v>0</v>
          </cell>
          <cell r="IT31">
            <v>0</v>
          </cell>
          <cell r="IU31">
            <v>0</v>
          </cell>
          <cell r="IV31">
            <v>0</v>
          </cell>
          <cell r="IW31">
            <v>0.77795426899684361</v>
          </cell>
          <cell r="IX31">
            <v>2.513909153899454</v>
          </cell>
          <cell r="IY31">
            <v>0</v>
          </cell>
          <cell r="IZ31">
            <v>0</v>
          </cell>
          <cell r="JA31">
            <v>0</v>
          </cell>
          <cell r="JB31">
            <v>5.2531169451073998</v>
          </cell>
          <cell r="JC31">
            <v>3.8223743167295412</v>
          </cell>
          <cell r="JD31">
            <v>0</v>
          </cell>
          <cell r="JE31">
            <v>0</v>
          </cell>
          <cell r="JF31">
            <v>0</v>
          </cell>
          <cell r="JG31">
            <v>0</v>
          </cell>
          <cell r="JH31">
            <v>0</v>
          </cell>
          <cell r="JI31">
            <v>0</v>
          </cell>
          <cell r="JJ31">
            <v>0</v>
          </cell>
          <cell r="JK31">
            <v>0</v>
          </cell>
          <cell r="JL31">
            <v>0</v>
          </cell>
          <cell r="JM31">
            <v>0</v>
          </cell>
          <cell r="JN31">
            <v>0</v>
          </cell>
          <cell r="JO31">
            <v>0</v>
          </cell>
          <cell r="JP31">
            <v>0</v>
          </cell>
          <cell r="JQ31">
            <v>0</v>
          </cell>
          <cell r="JR31" t="e">
            <v>#N/A</v>
          </cell>
          <cell r="JS31">
            <v>174.64206805758721</v>
          </cell>
          <cell r="JT31">
            <v>177.69996751097085</v>
          </cell>
          <cell r="JU31">
            <v>20.132455154361388</v>
          </cell>
          <cell r="JV31">
            <v>157.56751235660946</v>
          </cell>
          <cell r="JW31">
            <v>23.932684733235817</v>
          </cell>
          <cell r="JX31">
            <v>3.8223743167295412</v>
          </cell>
          <cell r="JY31">
            <v>0</v>
          </cell>
          <cell r="JZ31">
            <v>0</v>
          </cell>
          <cell r="KA31">
            <v>0</v>
          </cell>
          <cell r="KB31">
            <v>0</v>
          </cell>
          <cell r="KC31">
            <v>0</v>
          </cell>
          <cell r="KD31">
            <v>0</v>
          </cell>
          <cell r="KE31">
            <v>0</v>
          </cell>
          <cell r="KF31">
            <v>0</v>
          </cell>
          <cell r="KG31">
            <v>0</v>
          </cell>
          <cell r="KH31">
            <v>0</v>
          </cell>
          <cell r="KI31">
            <v>1.3849569386403882</v>
          </cell>
          <cell r="KJ31">
            <v>0.51810598937562569</v>
          </cell>
          <cell r="KK31">
            <v>1.344788309800601</v>
          </cell>
          <cell r="KL31">
            <v>3.5050517770421132</v>
          </cell>
          <cell r="KM31">
            <v>1.9313003572253449</v>
          </cell>
          <cell r="KN31">
            <v>25.216240935846468</v>
          </cell>
          <cell r="KO31">
            <v>0.77795426899684361</v>
          </cell>
          <cell r="KP31">
            <v>0</v>
          </cell>
          <cell r="KQ31">
            <v>0</v>
          </cell>
          <cell r="KR31">
            <v>0.77795426899684361</v>
          </cell>
          <cell r="KS31">
            <v>8.8578951420432692E-2</v>
          </cell>
          <cell r="KT31">
            <v>2.4253302024790213</v>
          </cell>
          <cell r="KU31">
            <v>0</v>
          </cell>
          <cell r="KV31">
            <v>2.513909153899454</v>
          </cell>
          <cell r="KW31">
            <v>5.2531169451073998</v>
          </cell>
          <cell r="KX31">
            <v>0</v>
          </cell>
          <cell r="KY31">
            <v>0</v>
          </cell>
          <cell r="KZ31">
            <v>5.2531169451073998</v>
          </cell>
          <cell r="LA31">
            <v>1.8789176687211642</v>
          </cell>
          <cell r="LB31">
            <v>0</v>
          </cell>
          <cell r="LC31">
            <v>0</v>
          </cell>
          <cell r="LD31">
            <v>1.8789176687211642</v>
          </cell>
          <cell r="LE31">
            <v>1.0298258542451762E-2</v>
          </cell>
          <cell r="LF31">
            <v>3.0805653587432236</v>
          </cell>
          <cell r="LG31">
            <v>0</v>
          </cell>
          <cell r="LH31">
            <v>3.0908636172856756</v>
          </cell>
          <cell r="LI31">
            <v>20.372947113998052</v>
          </cell>
          <cell r="LJ31">
            <v>0</v>
          </cell>
          <cell r="LK31">
            <v>0</v>
          </cell>
          <cell r="LL31">
            <v>20.372947113998052</v>
          </cell>
          <cell r="LM31">
            <v>86.090037242508885</v>
          </cell>
          <cell r="LN31">
            <v>71.814943216930942</v>
          </cell>
          <cell r="LO31">
            <v>18.49663299715144</v>
          </cell>
          <cell r="LP31">
            <v>90.311576214082379</v>
          </cell>
          <cell r="LQ31">
            <v>157.90498045943983</v>
          </cell>
          <cell r="LR31">
            <v>176.40161345659126</v>
          </cell>
          <cell r="LS31">
            <v>1283.7239999999999</v>
          </cell>
          <cell r="LT31">
            <v>44844</v>
          </cell>
          <cell r="LU31">
            <v>16596</v>
          </cell>
          <cell r="LV31">
            <v>13510</v>
          </cell>
          <cell r="LW31">
            <v>1055.2962254474501</v>
          </cell>
          <cell r="LX31">
            <v>609.05885174352898</v>
          </cell>
          <cell r="LY31">
            <v>2941.4250657871398</v>
          </cell>
          <cell r="LZ31">
            <v>152148.078117075</v>
          </cell>
          <cell r="MA31">
            <v>179826.508462108</v>
          </cell>
          <cell r="MB31">
            <v>179826.508462108</v>
          </cell>
          <cell r="MC31">
            <v>0</v>
          </cell>
          <cell r="MD31">
            <v>6721.2495905903897</v>
          </cell>
          <cell r="ME31">
            <v>410</v>
          </cell>
          <cell r="MF31">
            <v>410</v>
          </cell>
          <cell r="MG31">
            <v>68.400000000000006</v>
          </cell>
          <cell r="MH31">
            <v>1283724</v>
          </cell>
          <cell r="MI31">
            <v>30106</v>
          </cell>
          <cell r="MJ31">
            <v>179826.508462108</v>
          </cell>
          <cell r="MK31">
            <v>68.400000000000006</v>
          </cell>
          <cell r="ML31">
            <v>42.640138178436189</v>
          </cell>
          <cell r="MM31">
            <v>1.4895369693748755</v>
          </cell>
          <cell r="MN31">
            <v>2.5612353720078054</v>
          </cell>
          <cell r="MO31">
            <v>3.7376300346768128</v>
          </cell>
          <cell r="MP31">
            <v>84.608259048267485</v>
          </cell>
          <cell r="MQ31">
            <v>1290.8698273879631</v>
          </cell>
          <cell r="MR31">
            <v>3.1938329422835437E-4</v>
          </cell>
          <cell r="MS31" t="str">
            <v>N/A</v>
          </cell>
          <cell r="MT31" t="str">
            <v>PR14 (£m)</v>
          </cell>
        </row>
        <row r="32">
          <cell r="A32" t="str">
            <v>NES21</v>
          </cell>
          <cell r="B32" t="str">
            <v>NES</v>
          </cell>
          <cell r="C32" t="str">
            <v>2020-21</v>
          </cell>
          <cell r="D32" t="str">
            <v>NES</v>
          </cell>
          <cell r="E32" t="str">
            <v>NES21</v>
          </cell>
          <cell r="F32">
            <v>1</v>
          </cell>
          <cell r="G32">
            <v>5.7050000000000001</v>
          </cell>
          <cell r="H32">
            <v>0</v>
          </cell>
          <cell r="I32">
            <v>1.609</v>
          </cell>
          <cell r="J32">
            <v>0</v>
          </cell>
          <cell r="K32">
            <v>4.5839999999999996</v>
          </cell>
          <cell r="L32">
            <v>0.4</v>
          </cell>
          <cell r="M32">
            <v>21.689</v>
          </cell>
          <cell r="N32">
            <v>0.29499999999999998</v>
          </cell>
          <cell r="O32">
            <v>34.281999999999996</v>
          </cell>
          <cell r="P32">
            <v>0.20200000000000001</v>
          </cell>
          <cell r="Q32">
            <v>34.484000000000002</v>
          </cell>
          <cell r="R32">
            <v>14.503</v>
          </cell>
          <cell r="S32">
            <v>12.933</v>
          </cell>
          <cell r="T32">
            <v>23.344000000000001</v>
          </cell>
          <cell r="U32">
            <v>6.2110000000000003</v>
          </cell>
          <cell r="V32">
            <v>1.73</v>
          </cell>
          <cell r="W32">
            <v>58.720999999999997</v>
          </cell>
          <cell r="X32">
            <v>0</v>
          </cell>
          <cell r="Y32">
            <v>58.720999999999997</v>
          </cell>
          <cell r="Z32">
            <v>4.375</v>
          </cell>
          <cell r="AA32">
            <v>0</v>
          </cell>
          <cell r="AB32">
            <v>3.819</v>
          </cell>
          <cell r="AC32">
            <v>3.819</v>
          </cell>
          <cell r="AD32">
            <v>89.385999999999996</v>
          </cell>
          <cell r="AE32">
            <v>1.1890000000000001</v>
          </cell>
          <cell r="AF32">
            <v>0</v>
          </cell>
          <cell r="AG32">
            <v>90.575000000000003</v>
          </cell>
          <cell r="AH32">
            <v>90.575000000000003</v>
          </cell>
          <cell r="AI32">
            <v>12.898999999999999</v>
          </cell>
          <cell r="AJ32">
            <v>0</v>
          </cell>
          <cell r="AK32">
            <v>2.0960000000000001</v>
          </cell>
          <cell r="AL32">
            <v>0</v>
          </cell>
          <cell r="AM32">
            <v>0</v>
          </cell>
          <cell r="AN32">
            <v>0.65500000000000003</v>
          </cell>
          <cell r="AO32">
            <v>24.236999999999998</v>
          </cell>
          <cell r="AP32">
            <v>6.4029999999999996</v>
          </cell>
          <cell r="AQ32">
            <v>46.29</v>
          </cell>
          <cell r="AR32">
            <v>0.1</v>
          </cell>
          <cell r="AS32">
            <v>46.39</v>
          </cell>
          <cell r="AT32">
            <v>0</v>
          </cell>
          <cell r="AU32">
            <v>25.867999999999999</v>
          </cell>
          <cell r="AV32">
            <v>0</v>
          </cell>
          <cell r="AW32">
            <v>12.624000000000001</v>
          </cell>
          <cell r="AX32">
            <v>0</v>
          </cell>
          <cell r="AY32">
            <v>38.491999999999997</v>
          </cell>
          <cell r="AZ32">
            <v>0</v>
          </cell>
          <cell r="BA32">
            <v>38.491999999999997</v>
          </cell>
          <cell r="BB32">
            <v>0</v>
          </cell>
          <cell r="BC32">
            <v>0</v>
          </cell>
          <cell r="BD32">
            <v>0</v>
          </cell>
          <cell r="BE32">
            <v>0</v>
          </cell>
          <cell r="BF32">
            <v>84.882000000000005</v>
          </cell>
          <cell r="BG32">
            <v>1.292</v>
          </cell>
          <cell r="BH32">
            <v>0</v>
          </cell>
          <cell r="BI32">
            <v>86.174000000000007</v>
          </cell>
          <cell r="BJ32">
            <v>86.174000000000007</v>
          </cell>
          <cell r="BK32">
            <v>8.9999999999999993E-3</v>
          </cell>
          <cell r="BL32">
            <v>0</v>
          </cell>
          <cell r="BM32">
            <v>0</v>
          </cell>
          <cell r="BN32">
            <v>0</v>
          </cell>
          <cell r="BO32">
            <v>0</v>
          </cell>
          <cell r="BP32">
            <v>0</v>
          </cell>
          <cell r="BQ32">
            <v>3.4550000000000001</v>
          </cell>
          <cell r="BR32">
            <v>0</v>
          </cell>
          <cell r="BS32">
            <v>3.464</v>
          </cell>
          <cell r="BT32">
            <v>0</v>
          </cell>
          <cell r="BU32">
            <v>3.464</v>
          </cell>
          <cell r="BV32">
            <v>0</v>
          </cell>
          <cell r="BW32">
            <v>0</v>
          </cell>
          <cell r="BX32">
            <v>0</v>
          </cell>
          <cell r="BY32">
            <v>0</v>
          </cell>
          <cell r="BZ32">
            <v>0</v>
          </cell>
          <cell r="CA32">
            <v>0</v>
          </cell>
          <cell r="CB32">
            <v>0</v>
          </cell>
          <cell r="CC32">
            <v>0</v>
          </cell>
          <cell r="CD32">
            <v>0</v>
          </cell>
          <cell r="CE32">
            <v>0</v>
          </cell>
          <cell r="CF32">
            <v>0</v>
          </cell>
          <cell r="CG32">
            <v>0</v>
          </cell>
          <cell r="CH32">
            <v>3.464</v>
          </cell>
          <cell r="CI32">
            <v>3.7999999999999999E-2</v>
          </cell>
          <cell r="CJ32">
            <v>0</v>
          </cell>
          <cell r="CK32">
            <v>3.5019999999999998</v>
          </cell>
          <cell r="CL32">
            <v>3.5019999999999998</v>
          </cell>
          <cell r="CM32">
            <v>-0.80700000000000005</v>
          </cell>
          <cell r="CN32">
            <v>-7.9290000000000003</v>
          </cell>
          <cell r="CO32">
            <v>0</v>
          </cell>
          <cell r="CP32">
            <v>0</v>
          </cell>
          <cell r="CQ32">
            <v>0</v>
          </cell>
          <cell r="CR32">
            <v>2.1999999999999999E-2</v>
          </cell>
          <cell r="CS32">
            <v>8.8740000000000006</v>
          </cell>
          <cell r="CT32">
            <v>1.375</v>
          </cell>
          <cell r="CU32">
            <v>1.5349999999999999</v>
          </cell>
          <cell r="CV32">
            <v>0</v>
          </cell>
          <cell r="CW32">
            <v>1.5349999999999999</v>
          </cell>
          <cell r="CX32">
            <v>0</v>
          </cell>
          <cell r="CY32">
            <v>8.8350000000000009</v>
          </cell>
          <cell r="CZ32">
            <v>0</v>
          </cell>
          <cell r="DA32">
            <v>0</v>
          </cell>
          <cell r="DB32">
            <v>0</v>
          </cell>
          <cell r="DC32">
            <v>8.8350000000000009</v>
          </cell>
          <cell r="DD32">
            <v>0</v>
          </cell>
          <cell r="DE32">
            <v>8.8350000000000009</v>
          </cell>
          <cell r="DF32">
            <v>0</v>
          </cell>
          <cell r="DG32">
            <v>0</v>
          </cell>
          <cell r="DH32">
            <v>0</v>
          </cell>
          <cell r="DI32">
            <v>0</v>
          </cell>
          <cell r="DJ32">
            <v>10.37</v>
          </cell>
          <cell r="DK32">
            <v>0.29599999999999999</v>
          </cell>
          <cell r="DL32">
            <v>0</v>
          </cell>
          <cell r="DM32">
            <v>10.666</v>
          </cell>
          <cell r="DN32">
            <v>10.666</v>
          </cell>
          <cell r="DO32">
            <v>0</v>
          </cell>
          <cell r="DP32">
            <v>0</v>
          </cell>
          <cell r="DQ32">
            <v>0</v>
          </cell>
          <cell r="DR32">
            <v>0</v>
          </cell>
          <cell r="DS32">
            <v>0</v>
          </cell>
          <cell r="DT32">
            <v>0</v>
          </cell>
          <cell r="DU32">
            <v>1.1819999999999999</v>
          </cell>
          <cell r="DV32">
            <v>0</v>
          </cell>
          <cell r="DW32">
            <v>1.1819999999999999</v>
          </cell>
          <cell r="DX32">
            <v>0</v>
          </cell>
          <cell r="DY32">
            <v>1.1819999999999999</v>
          </cell>
          <cell r="DZ32">
            <v>0</v>
          </cell>
          <cell r="EA32">
            <v>0</v>
          </cell>
          <cell r="EB32">
            <v>0</v>
          </cell>
          <cell r="EC32">
            <v>0</v>
          </cell>
          <cell r="ED32">
            <v>0</v>
          </cell>
          <cell r="EE32">
            <v>0</v>
          </cell>
          <cell r="EF32">
            <v>0</v>
          </cell>
          <cell r="EG32">
            <v>0</v>
          </cell>
          <cell r="EH32">
            <v>0</v>
          </cell>
          <cell r="EI32">
            <v>0</v>
          </cell>
          <cell r="EJ32">
            <v>0</v>
          </cell>
          <cell r="EK32">
            <v>0</v>
          </cell>
          <cell r="EL32">
            <v>1.1819999999999999</v>
          </cell>
          <cell r="EM32">
            <v>0</v>
          </cell>
          <cell r="EN32">
            <v>0</v>
          </cell>
          <cell r="EO32">
            <v>1.1819999999999999</v>
          </cell>
          <cell r="EP32">
            <v>1.1819999999999999</v>
          </cell>
          <cell r="EQ32">
            <v>18.603999999999999</v>
          </cell>
          <cell r="ER32">
            <v>0</v>
          </cell>
          <cell r="ES32">
            <v>3.7050000000000001</v>
          </cell>
          <cell r="ET32">
            <v>0</v>
          </cell>
          <cell r="EU32">
            <v>4.5839999999999996</v>
          </cell>
          <cell r="EV32">
            <v>1.0550000000000002</v>
          </cell>
          <cell r="EW32">
            <v>45.926000000000002</v>
          </cell>
          <cell r="EX32">
            <v>6.6979999999999995</v>
          </cell>
          <cell r="EY32">
            <v>80.572000000000003</v>
          </cell>
          <cell r="EZ32">
            <v>0.30200000000000005</v>
          </cell>
          <cell r="FA32">
            <v>80.873999999999995</v>
          </cell>
          <cell r="FB32">
            <v>14.503</v>
          </cell>
          <cell r="FC32">
            <v>38.801000000000002</v>
          </cell>
          <cell r="FD32">
            <v>23.344000000000001</v>
          </cell>
          <cell r="FE32">
            <v>18.835000000000001</v>
          </cell>
          <cell r="FF32">
            <v>1.73</v>
          </cell>
          <cell r="FG32">
            <v>97.212999999999994</v>
          </cell>
          <cell r="FH32">
            <v>0</v>
          </cell>
          <cell r="FI32">
            <v>97.212999999999994</v>
          </cell>
          <cell r="FJ32">
            <v>4.375</v>
          </cell>
          <cell r="FK32">
            <v>0</v>
          </cell>
          <cell r="FL32">
            <v>3.819</v>
          </cell>
          <cell r="FM32">
            <v>3.819</v>
          </cell>
          <cell r="FN32">
            <v>174.268</v>
          </cell>
          <cell r="FO32">
            <v>2.4809999999999999</v>
          </cell>
          <cell r="FP32">
            <v>0</v>
          </cell>
          <cell r="FQ32">
            <v>176.74900000000002</v>
          </cell>
          <cell r="FR32">
            <v>176.74900000000002</v>
          </cell>
          <cell r="FS32">
            <v>-0.79800000000000004</v>
          </cell>
          <cell r="FT32">
            <v>-7.9290000000000003</v>
          </cell>
          <cell r="FU32">
            <v>0</v>
          </cell>
          <cell r="FV32">
            <v>0</v>
          </cell>
          <cell r="FW32">
            <v>0</v>
          </cell>
          <cell r="FX32">
            <v>2.1999999999999999E-2</v>
          </cell>
          <cell r="FY32">
            <v>13.511000000000001</v>
          </cell>
          <cell r="FZ32">
            <v>1.375</v>
          </cell>
          <cell r="GA32">
            <v>6.1809999999999992</v>
          </cell>
          <cell r="GB32">
            <v>0</v>
          </cell>
          <cell r="GC32">
            <v>6.1809999999999992</v>
          </cell>
          <cell r="GD32">
            <v>0</v>
          </cell>
          <cell r="GE32">
            <v>8.8350000000000009</v>
          </cell>
          <cell r="GF32">
            <v>0</v>
          </cell>
          <cell r="GG32">
            <v>0</v>
          </cell>
          <cell r="GH32">
            <v>0</v>
          </cell>
          <cell r="GI32">
            <v>8.8350000000000009</v>
          </cell>
          <cell r="GJ32">
            <v>0</v>
          </cell>
          <cell r="GK32">
            <v>8.8350000000000009</v>
          </cell>
          <cell r="GL32">
            <v>0</v>
          </cell>
          <cell r="GM32">
            <v>0</v>
          </cell>
          <cell r="GN32">
            <v>0</v>
          </cell>
          <cell r="GO32">
            <v>0</v>
          </cell>
          <cell r="GP32">
            <v>15.016</v>
          </cell>
          <cell r="GQ32">
            <v>0.33399999999999996</v>
          </cell>
          <cell r="GR32">
            <v>0</v>
          </cell>
          <cell r="GS32">
            <v>15.35</v>
          </cell>
          <cell r="GT32">
            <v>15.35</v>
          </cell>
          <cell r="GU32">
            <v>17.806000000000001</v>
          </cell>
          <cell r="GV32">
            <v>-7.9290000000000003</v>
          </cell>
          <cell r="GW32">
            <v>3.7050000000000001</v>
          </cell>
          <cell r="GX32">
            <v>0</v>
          </cell>
          <cell r="GY32">
            <v>4.5839999999999996</v>
          </cell>
          <cell r="GZ32">
            <v>1.077</v>
          </cell>
          <cell r="HA32">
            <v>59.436999999999998</v>
          </cell>
          <cell r="HB32">
            <v>8.0730000000000004</v>
          </cell>
          <cell r="HC32">
            <v>86.753</v>
          </cell>
          <cell r="HD32">
            <v>0.30199999999999999</v>
          </cell>
          <cell r="HE32">
            <v>87.055000000000007</v>
          </cell>
          <cell r="HF32">
            <v>14.503</v>
          </cell>
          <cell r="HG32">
            <v>47.636000000000003</v>
          </cell>
          <cell r="HH32">
            <v>23.344000000000001</v>
          </cell>
          <cell r="HI32">
            <v>18.835000000000001</v>
          </cell>
          <cell r="HJ32">
            <v>1.73</v>
          </cell>
          <cell r="HK32">
            <v>106.048</v>
          </cell>
          <cell r="HL32">
            <v>0</v>
          </cell>
          <cell r="HM32">
            <v>106.048</v>
          </cell>
          <cell r="HN32">
            <v>4.375</v>
          </cell>
          <cell r="HO32">
            <v>0</v>
          </cell>
          <cell r="HP32">
            <v>3.819</v>
          </cell>
          <cell r="HQ32">
            <v>3.819</v>
          </cell>
          <cell r="HR32">
            <v>189.28399999999999</v>
          </cell>
          <cell r="HS32">
            <v>2.8149999999999999</v>
          </cell>
          <cell r="HT32">
            <v>0</v>
          </cell>
          <cell r="HU32">
            <v>192.09899999999999</v>
          </cell>
          <cell r="HV32">
            <v>192.09899999999999</v>
          </cell>
          <cell r="HW32">
            <v>0.152</v>
          </cell>
          <cell r="HX32">
            <v>0.104</v>
          </cell>
          <cell r="HY32">
            <v>0</v>
          </cell>
          <cell r="HZ32">
            <v>0</v>
          </cell>
          <cell r="IA32">
            <v>0</v>
          </cell>
          <cell r="IB32">
            <v>0</v>
          </cell>
          <cell r="IC32">
            <v>0</v>
          </cell>
          <cell r="ID32">
            <v>0.32300000000000001</v>
          </cell>
          <cell r="IE32">
            <v>0.94099999999999995</v>
          </cell>
          <cell r="IF32">
            <v>0</v>
          </cell>
          <cell r="IG32">
            <v>0</v>
          </cell>
          <cell r="IH32">
            <v>0</v>
          </cell>
          <cell r="II32">
            <v>4.3410000000000002</v>
          </cell>
          <cell r="IJ32">
            <v>1.506</v>
          </cell>
          <cell r="IK32">
            <v>1</v>
          </cell>
          <cell r="IL32">
            <v>0</v>
          </cell>
          <cell r="IM32">
            <v>0</v>
          </cell>
          <cell r="IN32">
            <v>3.29</v>
          </cell>
          <cell r="IO32">
            <v>0</v>
          </cell>
          <cell r="IP32">
            <v>0.27600000000000002</v>
          </cell>
          <cell r="IQ32">
            <v>0.995</v>
          </cell>
          <cell r="IR32">
            <v>0.13</v>
          </cell>
          <cell r="IS32">
            <v>0</v>
          </cell>
          <cell r="IT32">
            <v>0</v>
          </cell>
          <cell r="IU32">
            <v>0</v>
          </cell>
          <cell r="IV32">
            <v>0</v>
          </cell>
          <cell r="IW32">
            <v>1.72</v>
          </cell>
          <cell r="IX32">
            <v>4.1050000000000004</v>
          </cell>
          <cell r="IY32">
            <v>8.4735797253846101</v>
          </cell>
          <cell r="IZ32">
            <v>3.4020000000000001</v>
          </cell>
          <cell r="JA32">
            <v>1.121</v>
          </cell>
          <cell r="JB32">
            <v>10.227</v>
          </cell>
          <cell r="JC32">
            <v>0</v>
          </cell>
          <cell r="JD32">
            <v>1.73</v>
          </cell>
          <cell r="JE32">
            <v>0.32800000000000001</v>
          </cell>
          <cell r="JF32">
            <v>0</v>
          </cell>
          <cell r="JG32">
            <v>0</v>
          </cell>
          <cell r="JH32">
            <v>0</v>
          </cell>
          <cell r="JI32">
            <v>0</v>
          </cell>
          <cell r="JJ32">
            <v>0</v>
          </cell>
          <cell r="JK32">
            <v>0</v>
          </cell>
          <cell r="JL32">
            <v>0</v>
          </cell>
          <cell r="JM32">
            <v>0</v>
          </cell>
          <cell r="JN32">
            <v>0</v>
          </cell>
          <cell r="JO32">
            <v>0</v>
          </cell>
          <cell r="JP32">
            <v>0</v>
          </cell>
          <cell r="JQ32">
            <v>0</v>
          </cell>
          <cell r="JR32" t="e">
            <v>#N/A</v>
          </cell>
          <cell r="JS32">
            <v>189.28399999999999</v>
          </cell>
          <cell r="JT32">
            <v>192.09899999999999</v>
          </cell>
          <cell r="JU32">
            <v>15.35</v>
          </cell>
          <cell r="JV32">
            <v>176.74900000000002</v>
          </cell>
          <cell r="JW32">
            <v>43.908579725384598</v>
          </cell>
          <cell r="JX32">
            <v>0</v>
          </cell>
          <cell r="JY32">
            <v>0</v>
          </cell>
          <cell r="JZ32">
            <v>0</v>
          </cell>
          <cell r="KA32">
            <v>8.1000000000000003E-2</v>
          </cell>
          <cell r="KB32">
            <v>0</v>
          </cell>
          <cell r="KC32">
            <v>0</v>
          </cell>
          <cell r="KD32">
            <v>8.1000000000000003E-2</v>
          </cell>
          <cell r="KE32">
            <v>0</v>
          </cell>
          <cell r="KF32">
            <v>0</v>
          </cell>
          <cell r="KG32">
            <v>0</v>
          </cell>
          <cell r="KH32">
            <v>0</v>
          </cell>
          <cell r="KI32">
            <v>1.1460000000000001</v>
          </cell>
          <cell r="KJ32">
            <v>0.501</v>
          </cell>
          <cell r="KK32">
            <v>1.3089999999999999</v>
          </cell>
          <cell r="KL32">
            <v>2.9950000000000001</v>
          </cell>
          <cell r="KM32">
            <v>1.901</v>
          </cell>
          <cell r="KN32">
            <v>23.451000000000001</v>
          </cell>
          <cell r="KO32">
            <v>1.72</v>
          </cell>
          <cell r="KP32">
            <v>0</v>
          </cell>
          <cell r="KQ32">
            <v>0</v>
          </cell>
          <cell r="KR32">
            <v>1.72</v>
          </cell>
          <cell r="KS32">
            <v>0</v>
          </cell>
          <cell r="KT32">
            <v>4.1050000000000004</v>
          </cell>
          <cell r="KU32">
            <v>0</v>
          </cell>
          <cell r="KV32">
            <v>4.1050000000000004</v>
          </cell>
          <cell r="KW32">
            <v>10.227</v>
          </cell>
          <cell r="KX32">
            <v>0</v>
          </cell>
          <cell r="KY32">
            <v>0</v>
          </cell>
          <cell r="KZ32">
            <v>10.227</v>
          </cell>
          <cell r="LA32">
            <v>1.72</v>
          </cell>
          <cell r="LB32">
            <v>0</v>
          </cell>
          <cell r="LC32">
            <v>0</v>
          </cell>
          <cell r="LD32">
            <v>1.72</v>
          </cell>
          <cell r="LE32">
            <v>0</v>
          </cell>
          <cell r="LF32">
            <v>4.1050000000000004</v>
          </cell>
          <cell r="LG32">
            <v>0</v>
          </cell>
          <cell r="LH32">
            <v>4.1050000000000004</v>
          </cell>
          <cell r="LI32">
            <v>10.227</v>
          </cell>
          <cell r="LJ32">
            <v>0</v>
          </cell>
          <cell r="LK32">
            <v>0</v>
          </cell>
          <cell r="LL32">
            <v>10.227</v>
          </cell>
          <cell r="LM32">
            <v>73.033000000000001</v>
          </cell>
          <cell r="LN32">
            <v>69.86</v>
          </cell>
          <cell r="LO32">
            <v>13.641000000000002</v>
          </cell>
          <cell r="LP32">
            <v>83.501000000000005</v>
          </cell>
          <cell r="LQ32">
            <v>142.893</v>
          </cell>
          <cell r="LR32">
            <v>156.53399999999999</v>
          </cell>
          <cell r="LS32">
            <v>1288.8789999999999</v>
          </cell>
          <cell r="LT32">
            <v>44783</v>
          </cell>
          <cell r="LU32">
            <v>16620</v>
          </cell>
          <cell r="LV32">
            <v>13510</v>
          </cell>
          <cell r="LW32">
            <v>1106</v>
          </cell>
          <cell r="LX32">
            <v>624</v>
          </cell>
          <cell r="LY32">
            <v>2932</v>
          </cell>
          <cell r="LZ32">
            <v>153708</v>
          </cell>
          <cell r="MA32">
            <v>180930</v>
          </cell>
          <cell r="MB32">
            <v>180930</v>
          </cell>
          <cell r="MC32">
            <v>0</v>
          </cell>
          <cell r="MD32">
            <v>6146</v>
          </cell>
          <cell r="ME32">
            <v>413</v>
          </cell>
          <cell r="MF32">
            <v>413</v>
          </cell>
          <cell r="MG32">
            <v>72.7</v>
          </cell>
          <cell r="MH32">
            <v>1288879</v>
          </cell>
          <cell r="MI32">
            <v>30130</v>
          </cell>
          <cell r="MJ32">
            <v>180930</v>
          </cell>
          <cell r="MK32">
            <v>72.7</v>
          </cell>
          <cell r="ML32">
            <v>42.777265184201795</v>
          </cell>
          <cell r="MM32">
            <v>1.4863259210089612</v>
          </cell>
          <cell r="MN32">
            <v>2.5766871165644174</v>
          </cell>
          <cell r="MO32">
            <v>3.396893826341679</v>
          </cell>
          <cell r="MP32">
            <v>84.954402255015751</v>
          </cell>
          <cell r="MQ32" t="str">
            <v/>
          </cell>
          <cell r="MR32">
            <v>3.2043349298110994E-4</v>
          </cell>
          <cell r="MS32" t="str">
            <v>Business plans (£m)</v>
          </cell>
          <cell r="MT32" t="str">
            <v>PR19 (£m)</v>
          </cell>
        </row>
        <row r="33">
          <cell r="A33" t="str">
            <v>NES22</v>
          </cell>
          <cell r="B33" t="str">
            <v>NES</v>
          </cell>
          <cell r="C33" t="str">
            <v>2021-22</v>
          </cell>
          <cell r="D33" t="str">
            <v>NES</v>
          </cell>
          <cell r="E33" t="str">
            <v>NES22</v>
          </cell>
          <cell r="F33">
            <v>1</v>
          </cell>
          <cell r="G33">
            <v>5.6340000000000003</v>
          </cell>
          <cell r="H33">
            <v>0</v>
          </cell>
          <cell r="I33">
            <v>1.589</v>
          </cell>
          <cell r="J33">
            <v>0</v>
          </cell>
          <cell r="K33">
            <v>4.5259999999999998</v>
          </cell>
          <cell r="L33">
            <v>0.39500000000000002</v>
          </cell>
          <cell r="M33">
            <v>21.428000000000001</v>
          </cell>
          <cell r="N33">
            <v>0.28999999999999998</v>
          </cell>
          <cell r="O33">
            <v>33.862000000000002</v>
          </cell>
          <cell r="P33">
            <v>0.20200000000000001</v>
          </cell>
          <cell r="Q33">
            <v>34.064</v>
          </cell>
          <cell r="R33">
            <v>14.465999999999999</v>
          </cell>
          <cell r="S33">
            <v>12.894</v>
          </cell>
          <cell r="T33">
            <v>26.986000000000001</v>
          </cell>
          <cell r="U33">
            <v>11.747</v>
          </cell>
          <cell r="V33">
            <v>1.73</v>
          </cell>
          <cell r="W33">
            <v>67.822999999999993</v>
          </cell>
          <cell r="X33">
            <v>0</v>
          </cell>
          <cell r="Y33">
            <v>67.822999999999993</v>
          </cell>
          <cell r="Z33">
            <v>4.4029999999999996</v>
          </cell>
          <cell r="AA33">
            <v>0</v>
          </cell>
          <cell r="AB33">
            <v>3.827</v>
          </cell>
          <cell r="AC33">
            <v>3.827</v>
          </cell>
          <cell r="AD33">
            <v>98.06</v>
          </cell>
          <cell r="AE33">
            <v>1.4430000000000001</v>
          </cell>
          <cell r="AF33">
            <v>0</v>
          </cell>
          <cell r="AG33">
            <v>99.503</v>
          </cell>
          <cell r="AH33">
            <v>99.503</v>
          </cell>
          <cell r="AI33">
            <v>12.737</v>
          </cell>
          <cell r="AJ33">
            <v>0</v>
          </cell>
          <cell r="AK33">
            <v>2.0699999999999998</v>
          </cell>
          <cell r="AL33">
            <v>0</v>
          </cell>
          <cell r="AM33">
            <v>0</v>
          </cell>
          <cell r="AN33">
            <v>0.64600000000000002</v>
          </cell>
          <cell r="AO33">
            <v>23.931000000000001</v>
          </cell>
          <cell r="AP33">
            <v>6.3150000000000004</v>
          </cell>
          <cell r="AQ33">
            <v>45.698999999999998</v>
          </cell>
          <cell r="AR33">
            <v>0.1</v>
          </cell>
          <cell r="AS33">
            <v>45.798999999999999</v>
          </cell>
          <cell r="AT33">
            <v>0</v>
          </cell>
          <cell r="AU33">
            <v>25.79</v>
          </cell>
          <cell r="AV33">
            <v>0</v>
          </cell>
          <cell r="AW33">
            <v>30.544</v>
          </cell>
          <cell r="AX33">
            <v>0</v>
          </cell>
          <cell r="AY33">
            <v>56.334000000000003</v>
          </cell>
          <cell r="AZ33">
            <v>0</v>
          </cell>
          <cell r="BA33">
            <v>56.334000000000003</v>
          </cell>
          <cell r="BB33">
            <v>0</v>
          </cell>
          <cell r="BC33">
            <v>0</v>
          </cell>
          <cell r="BD33">
            <v>0</v>
          </cell>
          <cell r="BE33">
            <v>0</v>
          </cell>
          <cell r="BF33">
            <v>102.133</v>
          </cell>
          <cell r="BG33">
            <v>1.5669999999999999</v>
          </cell>
          <cell r="BH33">
            <v>0</v>
          </cell>
          <cell r="BI33">
            <v>103.7</v>
          </cell>
          <cell r="BJ33">
            <v>103.7</v>
          </cell>
          <cell r="BK33">
            <v>8.9999999999999993E-3</v>
          </cell>
          <cell r="BL33">
            <v>0</v>
          </cell>
          <cell r="BM33">
            <v>0</v>
          </cell>
          <cell r="BN33">
            <v>0</v>
          </cell>
          <cell r="BO33">
            <v>0</v>
          </cell>
          <cell r="BP33">
            <v>0</v>
          </cell>
          <cell r="BQ33">
            <v>3.4129999999999998</v>
          </cell>
          <cell r="BR33">
            <v>0</v>
          </cell>
          <cell r="BS33">
            <v>3.4220000000000002</v>
          </cell>
          <cell r="BT33">
            <v>0</v>
          </cell>
          <cell r="BU33">
            <v>3.4220000000000002</v>
          </cell>
          <cell r="BV33">
            <v>0</v>
          </cell>
          <cell r="BW33">
            <v>0</v>
          </cell>
          <cell r="BX33">
            <v>0</v>
          </cell>
          <cell r="BY33">
            <v>0</v>
          </cell>
          <cell r="BZ33">
            <v>0</v>
          </cell>
          <cell r="CA33">
            <v>0</v>
          </cell>
          <cell r="CB33">
            <v>0</v>
          </cell>
          <cell r="CC33">
            <v>0</v>
          </cell>
          <cell r="CD33">
            <v>0</v>
          </cell>
          <cell r="CE33">
            <v>0</v>
          </cell>
          <cell r="CF33">
            <v>0</v>
          </cell>
          <cell r="CG33">
            <v>0</v>
          </cell>
          <cell r="CH33">
            <v>3.4220000000000002</v>
          </cell>
          <cell r="CI33">
            <v>4.5999999999999999E-2</v>
          </cell>
          <cell r="CJ33">
            <v>0</v>
          </cell>
          <cell r="CK33">
            <v>3.468</v>
          </cell>
          <cell r="CL33">
            <v>3.468</v>
          </cell>
          <cell r="CM33">
            <v>-0.79700000000000004</v>
          </cell>
          <cell r="CN33">
            <v>-7.8330000000000002</v>
          </cell>
          <cell r="CO33">
            <v>0</v>
          </cell>
          <cell r="CP33">
            <v>0</v>
          </cell>
          <cell r="CQ33">
            <v>0</v>
          </cell>
          <cell r="CR33">
            <v>2.1000000000000001E-2</v>
          </cell>
          <cell r="CS33">
            <v>8.766</v>
          </cell>
          <cell r="CT33">
            <v>1.3560000000000001</v>
          </cell>
          <cell r="CU33">
            <v>1.5129999999999999</v>
          </cell>
          <cell r="CV33">
            <v>0</v>
          </cell>
          <cell r="CW33">
            <v>1.5129999999999999</v>
          </cell>
          <cell r="CX33">
            <v>0</v>
          </cell>
          <cell r="CY33">
            <v>8.8079999999999998</v>
          </cell>
          <cell r="CZ33">
            <v>0</v>
          </cell>
          <cell r="DA33">
            <v>0</v>
          </cell>
          <cell r="DB33">
            <v>0</v>
          </cell>
          <cell r="DC33">
            <v>8.8079999999999998</v>
          </cell>
          <cell r="DD33">
            <v>0</v>
          </cell>
          <cell r="DE33">
            <v>8.8079999999999998</v>
          </cell>
          <cell r="DF33">
            <v>0</v>
          </cell>
          <cell r="DG33">
            <v>0</v>
          </cell>
          <cell r="DH33">
            <v>0</v>
          </cell>
          <cell r="DI33">
            <v>0</v>
          </cell>
          <cell r="DJ33">
            <v>10.321</v>
          </cell>
          <cell r="DK33">
            <v>0.35899999999999999</v>
          </cell>
          <cell r="DL33">
            <v>0</v>
          </cell>
          <cell r="DM33">
            <v>10.68</v>
          </cell>
          <cell r="DN33">
            <v>10.68</v>
          </cell>
          <cell r="DO33">
            <v>0</v>
          </cell>
          <cell r="DP33">
            <v>0</v>
          </cell>
          <cell r="DQ33">
            <v>0</v>
          </cell>
          <cell r="DR33">
            <v>0</v>
          </cell>
          <cell r="DS33">
            <v>0</v>
          </cell>
          <cell r="DT33">
            <v>0</v>
          </cell>
          <cell r="DU33">
            <v>1.1679999999999999</v>
          </cell>
          <cell r="DV33">
            <v>0</v>
          </cell>
          <cell r="DW33">
            <v>1.1679999999999999</v>
          </cell>
          <cell r="DX33">
            <v>0</v>
          </cell>
          <cell r="DY33">
            <v>1.1679999999999999</v>
          </cell>
          <cell r="DZ33">
            <v>0</v>
          </cell>
          <cell r="EA33">
            <v>0</v>
          </cell>
          <cell r="EB33">
            <v>0</v>
          </cell>
          <cell r="EC33">
            <v>0</v>
          </cell>
          <cell r="ED33">
            <v>0</v>
          </cell>
          <cell r="EE33">
            <v>0</v>
          </cell>
          <cell r="EF33">
            <v>0</v>
          </cell>
          <cell r="EG33">
            <v>0</v>
          </cell>
          <cell r="EH33">
            <v>0</v>
          </cell>
          <cell r="EI33">
            <v>0</v>
          </cell>
          <cell r="EJ33">
            <v>0</v>
          </cell>
          <cell r="EK33">
            <v>0</v>
          </cell>
          <cell r="EL33">
            <v>1.1679999999999999</v>
          </cell>
          <cell r="EM33">
            <v>0</v>
          </cell>
          <cell r="EN33">
            <v>0</v>
          </cell>
          <cell r="EO33">
            <v>1.1679999999999999</v>
          </cell>
          <cell r="EP33">
            <v>1.1679999999999999</v>
          </cell>
          <cell r="EQ33">
            <v>18.371000000000002</v>
          </cell>
          <cell r="ER33">
            <v>0</v>
          </cell>
          <cell r="ES33">
            <v>3.6589999999999998</v>
          </cell>
          <cell r="ET33">
            <v>0</v>
          </cell>
          <cell r="EU33">
            <v>4.5259999999999998</v>
          </cell>
          <cell r="EV33">
            <v>1.0409999999999999</v>
          </cell>
          <cell r="EW33">
            <v>45.359000000000002</v>
          </cell>
          <cell r="EX33">
            <v>6.6050000000000004</v>
          </cell>
          <cell r="EY33">
            <v>79.561000000000007</v>
          </cell>
          <cell r="EZ33">
            <v>0.30200000000000005</v>
          </cell>
          <cell r="FA33">
            <v>79.863</v>
          </cell>
          <cell r="FB33">
            <v>14.465999999999999</v>
          </cell>
          <cell r="FC33">
            <v>38.683999999999997</v>
          </cell>
          <cell r="FD33">
            <v>26.986000000000001</v>
          </cell>
          <cell r="FE33">
            <v>42.290999999999997</v>
          </cell>
          <cell r="FF33">
            <v>1.73</v>
          </cell>
          <cell r="FG33">
            <v>124.157</v>
          </cell>
          <cell r="FH33">
            <v>0</v>
          </cell>
          <cell r="FI33">
            <v>124.157</v>
          </cell>
          <cell r="FJ33">
            <v>4.4029999999999996</v>
          </cell>
          <cell r="FK33">
            <v>0</v>
          </cell>
          <cell r="FL33">
            <v>3.827</v>
          </cell>
          <cell r="FM33">
            <v>3.827</v>
          </cell>
          <cell r="FN33">
            <v>200.19299999999998</v>
          </cell>
          <cell r="FO33">
            <v>3.01</v>
          </cell>
          <cell r="FP33">
            <v>0</v>
          </cell>
          <cell r="FQ33">
            <v>203.203</v>
          </cell>
          <cell r="FR33">
            <v>203.203</v>
          </cell>
          <cell r="FS33">
            <v>-0.78800000000000003</v>
          </cell>
          <cell r="FT33">
            <v>-7.8330000000000002</v>
          </cell>
          <cell r="FU33">
            <v>0</v>
          </cell>
          <cell r="FV33">
            <v>0</v>
          </cell>
          <cell r="FW33">
            <v>0</v>
          </cell>
          <cell r="FX33">
            <v>2.1000000000000001E-2</v>
          </cell>
          <cell r="FY33">
            <v>13.347</v>
          </cell>
          <cell r="FZ33">
            <v>1.3560000000000001</v>
          </cell>
          <cell r="GA33">
            <v>6.1030000000000006</v>
          </cell>
          <cell r="GB33">
            <v>0</v>
          </cell>
          <cell r="GC33">
            <v>6.1030000000000006</v>
          </cell>
          <cell r="GD33">
            <v>0</v>
          </cell>
          <cell r="GE33">
            <v>8.8079999999999998</v>
          </cell>
          <cell r="GF33">
            <v>0</v>
          </cell>
          <cell r="GG33">
            <v>0</v>
          </cell>
          <cell r="GH33">
            <v>0</v>
          </cell>
          <cell r="GI33">
            <v>8.8079999999999998</v>
          </cell>
          <cell r="GJ33">
            <v>0</v>
          </cell>
          <cell r="GK33">
            <v>8.8079999999999998</v>
          </cell>
          <cell r="GL33">
            <v>0</v>
          </cell>
          <cell r="GM33">
            <v>0</v>
          </cell>
          <cell r="GN33">
            <v>0</v>
          </cell>
          <cell r="GO33">
            <v>0</v>
          </cell>
          <cell r="GP33">
            <v>14.911</v>
          </cell>
          <cell r="GQ33">
            <v>0.40499999999999997</v>
          </cell>
          <cell r="GR33">
            <v>0</v>
          </cell>
          <cell r="GS33">
            <v>15.315999999999999</v>
          </cell>
          <cell r="GT33">
            <v>15.315999999999999</v>
          </cell>
          <cell r="GU33">
            <v>17.582999999999998</v>
          </cell>
          <cell r="GV33">
            <v>-7.8330000000000002</v>
          </cell>
          <cell r="GW33">
            <v>3.6589999999999998</v>
          </cell>
          <cell r="GX33">
            <v>0</v>
          </cell>
          <cell r="GY33">
            <v>4.5259999999999998</v>
          </cell>
          <cell r="GZ33">
            <v>1.0620000000000001</v>
          </cell>
          <cell r="HA33">
            <v>58.706000000000003</v>
          </cell>
          <cell r="HB33">
            <v>7.9610000000000003</v>
          </cell>
          <cell r="HC33">
            <v>85.664000000000001</v>
          </cell>
          <cell r="HD33">
            <v>0.30199999999999999</v>
          </cell>
          <cell r="HE33">
            <v>85.965999999999994</v>
          </cell>
          <cell r="HF33">
            <v>14.465999999999999</v>
          </cell>
          <cell r="HG33">
            <v>47.491999999999997</v>
          </cell>
          <cell r="HH33">
            <v>26.986000000000001</v>
          </cell>
          <cell r="HI33">
            <v>42.290999999999997</v>
          </cell>
          <cell r="HJ33">
            <v>1.73</v>
          </cell>
          <cell r="HK33">
            <v>132.965</v>
          </cell>
          <cell r="HL33">
            <v>0</v>
          </cell>
          <cell r="HM33">
            <v>132.965</v>
          </cell>
          <cell r="HN33">
            <v>4.4029999999999996</v>
          </cell>
          <cell r="HO33">
            <v>0</v>
          </cell>
          <cell r="HP33">
            <v>3.827</v>
          </cell>
          <cell r="HQ33">
            <v>3.827</v>
          </cell>
          <cell r="HR33">
            <v>215.10400000000001</v>
          </cell>
          <cell r="HS33">
            <v>3.415</v>
          </cell>
          <cell r="HT33">
            <v>0</v>
          </cell>
          <cell r="HU33">
            <v>218.51900000000001</v>
          </cell>
          <cell r="HV33">
            <v>218.51900000000001</v>
          </cell>
          <cell r="HW33">
            <v>0.154</v>
          </cell>
          <cell r="HX33">
            <v>0.105</v>
          </cell>
          <cell r="HY33">
            <v>0.25</v>
          </cell>
          <cell r="HZ33">
            <v>0</v>
          </cell>
          <cell r="IA33">
            <v>0</v>
          </cell>
          <cell r="IB33">
            <v>0</v>
          </cell>
          <cell r="IC33">
            <v>0</v>
          </cell>
          <cell r="ID33">
            <v>0.224</v>
          </cell>
          <cell r="IE33">
            <v>0.94099999999999995</v>
          </cell>
          <cell r="IF33">
            <v>0</v>
          </cell>
          <cell r="IG33">
            <v>0</v>
          </cell>
          <cell r="IH33">
            <v>0</v>
          </cell>
          <cell r="II33">
            <v>4.3419999999999996</v>
          </cell>
          <cell r="IJ33">
            <v>1.506</v>
          </cell>
          <cell r="IK33">
            <v>0.9</v>
          </cell>
          <cell r="IL33">
            <v>0</v>
          </cell>
          <cell r="IM33">
            <v>0</v>
          </cell>
          <cell r="IN33">
            <v>4.78</v>
          </cell>
          <cell r="IO33">
            <v>0</v>
          </cell>
          <cell r="IP33">
            <v>0.1</v>
          </cell>
          <cell r="IQ33">
            <v>12.801</v>
          </cell>
          <cell r="IR33">
            <v>1.21</v>
          </cell>
          <cell r="IS33">
            <v>0</v>
          </cell>
          <cell r="IT33">
            <v>0</v>
          </cell>
          <cell r="IU33">
            <v>0</v>
          </cell>
          <cell r="IV33">
            <v>0</v>
          </cell>
          <cell r="IW33">
            <v>1.72</v>
          </cell>
          <cell r="IX33">
            <v>1.95</v>
          </cell>
          <cell r="IY33">
            <v>18.1443183060256</v>
          </cell>
          <cell r="IZ33">
            <v>3.5680000000000001</v>
          </cell>
          <cell r="JA33">
            <v>1.0569999999999999</v>
          </cell>
          <cell r="JB33">
            <v>15.456</v>
          </cell>
          <cell r="JC33">
            <v>0</v>
          </cell>
          <cell r="JD33">
            <v>1.73</v>
          </cell>
          <cell r="JE33">
            <v>0.32800000000000001</v>
          </cell>
          <cell r="JF33">
            <v>0</v>
          </cell>
          <cell r="JG33">
            <v>0</v>
          </cell>
          <cell r="JH33">
            <v>0</v>
          </cell>
          <cell r="JI33">
            <v>0</v>
          </cell>
          <cell r="JJ33">
            <v>0</v>
          </cell>
          <cell r="JK33">
            <v>0</v>
          </cell>
          <cell r="JL33">
            <v>0</v>
          </cell>
          <cell r="JM33">
            <v>0</v>
          </cell>
          <cell r="JN33">
            <v>0</v>
          </cell>
          <cell r="JO33">
            <v>0</v>
          </cell>
          <cell r="JP33">
            <v>0</v>
          </cell>
          <cell r="JQ33">
            <v>0</v>
          </cell>
          <cell r="JR33" t="e">
            <v>#N/A</v>
          </cell>
          <cell r="JS33">
            <v>215.10400000000001</v>
          </cell>
          <cell r="JT33">
            <v>218.51900000000001</v>
          </cell>
          <cell r="JU33">
            <v>15.315999999999999</v>
          </cell>
          <cell r="JV33">
            <v>203.203</v>
          </cell>
          <cell r="JW33">
            <v>71.007318306025596</v>
          </cell>
          <cell r="JX33">
            <v>0</v>
          </cell>
          <cell r="JY33">
            <v>0</v>
          </cell>
          <cell r="JZ33">
            <v>0</v>
          </cell>
          <cell r="KA33">
            <v>0.08</v>
          </cell>
          <cell r="KB33">
            <v>0</v>
          </cell>
          <cell r="KC33">
            <v>0</v>
          </cell>
          <cell r="KD33">
            <v>0.08</v>
          </cell>
          <cell r="KE33">
            <v>0</v>
          </cell>
          <cell r="KF33">
            <v>0</v>
          </cell>
          <cell r="KG33">
            <v>0</v>
          </cell>
          <cell r="KH33">
            <v>0</v>
          </cell>
          <cell r="KI33">
            <v>1.1320000000000001</v>
          </cell>
          <cell r="KJ33">
            <v>0.495</v>
          </cell>
          <cell r="KK33">
            <v>1.292</v>
          </cell>
          <cell r="KL33">
            <v>2.9569999999999999</v>
          </cell>
          <cell r="KM33">
            <v>1.877</v>
          </cell>
          <cell r="KN33">
            <v>23.155000000000001</v>
          </cell>
          <cell r="KO33">
            <v>1.72</v>
          </cell>
          <cell r="KP33">
            <v>0</v>
          </cell>
          <cell r="KQ33">
            <v>0</v>
          </cell>
          <cell r="KR33">
            <v>1.72</v>
          </cell>
          <cell r="KS33">
            <v>0</v>
          </cell>
          <cell r="KT33">
            <v>1.95</v>
          </cell>
          <cell r="KU33">
            <v>0</v>
          </cell>
          <cell r="KV33">
            <v>1.95</v>
          </cell>
          <cell r="KW33">
            <v>15.456</v>
          </cell>
          <cell r="KX33">
            <v>0</v>
          </cell>
          <cell r="KY33">
            <v>0</v>
          </cell>
          <cell r="KZ33">
            <v>15.456</v>
          </cell>
          <cell r="LA33">
            <v>1.72</v>
          </cell>
          <cell r="LB33">
            <v>0</v>
          </cell>
          <cell r="LC33">
            <v>0</v>
          </cell>
          <cell r="LD33">
            <v>1.72</v>
          </cell>
          <cell r="LE33">
            <v>0</v>
          </cell>
          <cell r="LF33">
            <v>1.95</v>
          </cell>
          <cell r="LG33">
            <v>0</v>
          </cell>
          <cell r="LH33">
            <v>1.95</v>
          </cell>
          <cell r="LI33">
            <v>15.456</v>
          </cell>
          <cell r="LJ33">
            <v>0</v>
          </cell>
          <cell r="LK33">
            <v>0</v>
          </cell>
          <cell r="LL33">
            <v>15.456</v>
          </cell>
          <cell r="LM33">
            <v>77.769000000000005</v>
          </cell>
          <cell r="LN33">
            <v>67.124000000000009</v>
          </cell>
          <cell r="LO33">
            <v>13.555</v>
          </cell>
          <cell r="LP33">
            <v>80.679000000000002</v>
          </cell>
          <cell r="LQ33">
            <v>144.89300000000003</v>
          </cell>
          <cell r="LR33">
            <v>158.44800000000004</v>
          </cell>
          <cell r="LS33">
            <v>1298.2159999999999</v>
          </cell>
          <cell r="LT33">
            <v>44791</v>
          </cell>
          <cell r="LU33">
            <v>16655</v>
          </cell>
          <cell r="LV33">
            <v>13510</v>
          </cell>
          <cell r="LW33">
            <v>1112</v>
          </cell>
          <cell r="LX33">
            <v>628</v>
          </cell>
          <cell r="LY33">
            <v>2950</v>
          </cell>
          <cell r="LZ33">
            <v>154610</v>
          </cell>
          <cell r="MA33">
            <v>181990</v>
          </cell>
          <cell r="MB33">
            <v>181990</v>
          </cell>
          <cell r="MC33">
            <v>0</v>
          </cell>
          <cell r="MD33">
            <v>6180</v>
          </cell>
          <cell r="ME33">
            <v>413</v>
          </cell>
          <cell r="MF33">
            <v>413</v>
          </cell>
          <cell r="MG33">
            <v>73.5</v>
          </cell>
          <cell r="MH33">
            <v>1298216</v>
          </cell>
          <cell r="MI33">
            <v>30165</v>
          </cell>
          <cell r="MJ33">
            <v>181990</v>
          </cell>
          <cell r="MK33">
            <v>73.5</v>
          </cell>
          <cell r="ML33">
            <v>43.037162274158796</v>
          </cell>
          <cell r="MM33">
            <v>1.4848665672136583</v>
          </cell>
          <cell r="MN33">
            <v>2.5770646738831804</v>
          </cell>
          <cell r="MO33">
            <v>3.3957909775262376</v>
          </cell>
          <cell r="MP33">
            <v>84.955217319632951</v>
          </cell>
          <cell r="MQ33" t="str">
            <v/>
          </cell>
          <cell r="MR33">
            <v>3.1812887839928022E-4</v>
          </cell>
          <cell r="MS33" t="str">
            <v>Business plans (£m)</v>
          </cell>
          <cell r="MT33" t="str">
            <v>PR19 (£m)</v>
          </cell>
        </row>
        <row r="34">
          <cell r="A34" t="str">
            <v>NES23</v>
          </cell>
          <cell r="B34" t="str">
            <v>NES</v>
          </cell>
          <cell r="C34" t="str">
            <v>2022-23</v>
          </cell>
          <cell r="D34" t="str">
            <v>NES</v>
          </cell>
          <cell r="E34" t="str">
            <v>NES23</v>
          </cell>
          <cell r="F34">
            <v>1</v>
          </cell>
          <cell r="G34">
            <v>5.5609999999999999</v>
          </cell>
          <cell r="H34">
            <v>0</v>
          </cell>
          <cell r="I34">
            <v>1.5680000000000001</v>
          </cell>
          <cell r="J34">
            <v>0</v>
          </cell>
          <cell r="K34">
            <v>4.468</v>
          </cell>
          <cell r="L34">
            <v>0.39</v>
          </cell>
          <cell r="M34">
            <v>21.15</v>
          </cell>
          <cell r="N34">
            <v>0.28999999999999998</v>
          </cell>
          <cell r="O34">
            <v>33.427</v>
          </cell>
          <cell r="P34">
            <v>0.20200000000000001</v>
          </cell>
          <cell r="Q34">
            <v>33.628999999999998</v>
          </cell>
          <cell r="R34">
            <v>14.427</v>
          </cell>
          <cell r="S34">
            <v>12.853</v>
          </cell>
          <cell r="T34">
            <v>32.823</v>
          </cell>
          <cell r="U34">
            <v>6.9530000000000003</v>
          </cell>
          <cell r="V34">
            <v>1.73</v>
          </cell>
          <cell r="W34">
            <v>68.786000000000001</v>
          </cell>
          <cell r="X34">
            <v>0</v>
          </cell>
          <cell r="Y34">
            <v>68.786000000000001</v>
          </cell>
          <cell r="Z34">
            <v>4.4290000000000003</v>
          </cell>
          <cell r="AA34">
            <v>0</v>
          </cell>
          <cell r="AB34">
            <v>3.8340000000000001</v>
          </cell>
          <cell r="AC34">
            <v>3.8340000000000001</v>
          </cell>
          <cell r="AD34">
            <v>98.581000000000003</v>
          </cell>
          <cell r="AE34">
            <v>1.4570000000000001</v>
          </cell>
          <cell r="AF34">
            <v>0</v>
          </cell>
          <cell r="AG34">
            <v>100.038</v>
          </cell>
          <cell r="AH34">
            <v>100.038</v>
          </cell>
          <cell r="AI34">
            <v>12.574</v>
          </cell>
          <cell r="AJ34">
            <v>0</v>
          </cell>
          <cell r="AK34">
            <v>2.0430000000000001</v>
          </cell>
          <cell r="AL34">
            <v>0</v>
          </cell>
          <cell r="AM34">
            <v>0</v>
          </cell>
          <cell r="AN34">
            <v>0.63800000000000001</v>
          </cell>
          <cell r="AO34">
            <v>23.623000000000001</v>
          </cell>
          <cell r="AP34">
            <v>6.3150000000000004</v>
          </cell>
          <cell r="AQ34">
            <v>45.192999999999998</v>
          </cell>
          <cell r="AR34">
            <v>0.1</v>
          </cell>
          <cell r="AS34">
            <v>45.292999999999999</v>
          </cell>
          <cell r="AT34">
            <v>0</v>
          </cell>
          <cell r="AU34">
            <v>25.707999999999998</v>
          </cell>
          <cell r="AV34">
            <v>0</v>
          </cell>
          <cell r="AW34">
            <v>55.68</v>
          </cell>
          <cell r="AX34">
            <v>0</v>
          </cell>
          <cell r="AY34">
            <v>81.388000000000005</v>
          </cell>
          <cell r="AZ34">
            <v>0</v>
          </cell>
          <cell r="BA34">
            <v>81.388000000000005</v>
          </cell>
          <cell r="BB34">
            <v>0</v>
          </cell>
          <cell r="BC34">
            <v>0</v>
          </cell>
          <cell r="BD34">
            <v>0</v>
          </cell>
          <cell r="BE34">
            <v>0</v>
          </cell>
          <cell r="BF34">
            <v>126.681</v>
          </cell>
          <cell r="BG34">
            <v>1.583</v>
          </cell>
          <cell r="BH34">
            <v>0</v>
          </cell>
          <cell r="BI34">
            <v>128.26400000000001</v>
          </cell>
          <cell r="BJ34">
            <v>128.26400000000001</v>
          </cell>
          <cell r="BK34">
            <v>8.9999999999999993E-3</v>
          </cell>
          <cell r="BL34">
            <v>0</v>
          </cell>
          <cell r="BM34">
            <v>0</v>
          </cell>
          <cell r="BN34">
            <v>0</v>
          </cell>
          <cell r="BO34">
            <v>0</v>
          </cell>
          <cell r="BP34">
            <v>0</v>
          </cell>
          <cell r="BQ34">
            <v>3.3690000000000002</v>
          </cell>
          <cell r="BR34">
            <v>0</v>
          </cell>
          <cell r="BS34">
            <v>3.3780000000000001</v>
          </cell>
          <cell r="BT34">
            <v>0</v>
          </cell>
          <cell r="BU34">
            <v>3.3780000000000001</v>
          </cell>
          <cell r="BV34">
            <v>0</v>
          </cell>
          <cell r="BW34">
            <v>0</v>
          </cell>
          <cell r="BX34">
            <v>0</v>
          </cell>
          <cell r="BY34">
            <v>0</v>
          </cell>
          <cell r="BZ34">
            <v>0</v>
          </cell>
          <cell r="CA34">
            <v>0</v>
          </cell>
          <cell r="CB34">
            <v>0</v>
          </cell>
          <cell r="CC34">
            <v>0</v>
          </cell>
          <cell r="CD34">
            <v>0</v>
          </cell>
          <cell r="CE34">
            <v>0</v>
          </cell>
          <cell r="CF34">
            <v>0</v>
          </cell>
          <cell r="CG34">
            <v>0</v>
          </cell>
          <cell r="CH34">
            <v>3.3780000000000001</v>
          </cell>
          <cell r="CI34">
            <v>4.5999999999999999E-2</v>
          </cell>
          <cell r="CJ34">
            <v>0</v>
          </cell>
          <cell r="CK34">
            <v>3.4239999999999999</v>
          </cell>
          <cell r="CL34">
            <v>3.4239999999999999</v>
          </cell>
          <cell r="CM34">
            <v>-0.78700000000000003</v>
          </cell>
          <cell r="CN34">
            <v>-7.7309999999999999</v>
          </cell>
          <cell r="CO34">
            <v>0</v>
          </cell>
          <cell r="CP34">
            <v>0</v>
          </cell>
          <cell r="CQ34">
            <v>0</v>
          </cell>
          <cell r="CR34">
            <v>2.1000000000000001E-2</v>
          </cell>
          <cell r="CS34">
            <v>8.6530000000000005</v>
          </cell>
          <cell r="CT34">
            <v>1.3560000000000001</v>
          </cell>
          <cell r="CU34">
            <v>1.512</v>
          </cell>
          <cell r="CV34">
            <v>0</v>
          </cell>
          <cell r="CW34">
            <v>1.512</v>
          </cell>
          <cell r="CX34">
            <v>0</v>
          </cell>
          <cell r="CY34">
            <v>8.7799999999999994</v>
          </cell>
          <cell r="CZ34">
            <v>0</v>
          </cell>
          <cell r="DA34">
            <v>0</v>
          </cell>
          <cell r="DB34">
            <v>0</v>
          </cell>
          <cell r="DC34">
            <v>8.7799999999999994</v>
          </cell>
          <cell r="DD34">
            <v>0</v>
          </cell>
          <cell r="DE34">
            <v>8.7799999999999994</v>
          </cell>
          <cell r="DF34">
            <v>0</v>
          </cell>
          <cell r="DG34">
            <v>0</v>
          </cell>
          <cell r="DH34">
            <v>0</v>
          </cell>
          <cell r="DI34">
            <v>0</v>
          </cell>
          <cell r="DJ34">
            <v>10.292</v>
          </cell>
          <cell r="DK34">
            <v>0.36299999999999999</v>
          </cell>
          <cell r="DL34">
            <v>0</v>
          </cell>
          <cell r="DM34">
            <v>10.654999999999999</v>
          </cell>
          <cell r="DN34">
            <v>10.654999999999999</v>
          </cell>
          <cell r="DO34">
            <v>0</v>
          </cell>
          <cell r="DP34">
            <v>0</v>
          </cell>
          <cell r="DQ34">
            <v>0</v>
          </cell>
          <cell r="DR34">
            <v>0</v>
          </cell>
          <cell r="DS34">
            <v>0</v>
          </cell>
          <cell r="DT34">
            <v>0</v>
          </cell>
          <cell r="DU34">
            <v>1.153</v>
          </cell>
          <cell r="DV34">
            <v>0</v>
          </cell>
          <cell r="DW34">
            <v>1.153</v>
          </cell>
          <cell r="DX34">
            <v>0</v>
          </cell>
          <cell r="DY34">
            <v>1.153</v>
          </cell>
          <cell r="DZ34">
            <v>0</v>
          </cell>
          <cell r="EA34">
            <v>0</v>
          </cell>
          <cell r="EB34">
            <v>0</v>
          </cell>
          <cell r="EC34">
            <v>0</v>
          </cell>
          <cell r="ED34">
            <v>0</v>
          </cell>
          <cell r="EE34">
            <v>0</v>
          </cell>
          <cell r="EF34">
            <v>0</v>
          </cell>
          <cell r="EG34">
            <v>0</v>
          </cell>
          <cell r="EH34">
            <v>0</v>
          </cell>
          <cell r="EI34">
            <v>0</v>
          </cell>
          <cell r="EJ34">
            <v>0</v>
          </cell>
          <cell r="EK34">
            <v>0</v>
          </cell>
          <cell r="EL34">
            <v>1.153</v>
          </cell>
          <cell r="EM34">
            <v>0</v>
          </cell>
          <cell r="EN34">
            <v>0</v>
          </cell>
          <cell r="EO34">
            <v>1.153</v>
          </cell>
          <cell r="EP34">
            <v>1.153</v>
          </cell>
          <cell r="EQ34">
            <v>18.134999999999998</v>
          </cell>
          <cell r="ER34">
            <v>0</v>
          </cell>
          <cell r="ES34">
            <v>3.6110000000000002</v>
          </cell>
          <cell r="ET34">
            <v>0</v>
          </cell>
          <cell r="EU34">
            <v>4.468</v>
          </cell>
          <cell r="EV34">
            <v>1.028</v>
          </cell>
          <cell r="EW34">
            <v>44.772999999999996</v>
          </cell>
          <cell r="EX34">
            <v>6.6050000000000004</v>
          </cell>
          <cell r="EY34">
            <v>78.62</v>
          </cell>
          <cell r="EZ34">
            <v>0.30200000000000005</v>
          </cell>
          <cell r="FA34">
            <v>78.921999999999997</v>
          </cell>
          <cell r="FB34">
            <v>14.427</v>
          </cell>
          <cell r="FC34">
            <v>38.561</v>
          </cell>
          <cell r="FD34">
            <v>32.823</v>
          </cell>
          <cell r="FE34">
            <v>62.633000000000003</v>
          </cell>
          <cell r="FF34">
            <v>1.73</v>
          </cell>
          <cell r="FG34">
            <v>150.17400000000001</v>
          </cell>
          <cell r="FH34">
            <v>0</v>
          </cell>
          <cell r="FI34">
            <v>150.17400000000001</v>
          </cell>
          <cell r="FJ34">
            <v>4.4290000000000003</v>
          </cell>
          <cell r="FK34">
            <v>0</v>
          </cell>
          <cell r="FL34">
            <v>3.8340000000000001</v>
          </cell>
          <cell r="FM34">
            <v>3.8340000000000001</v>
          </cell>
          <cell r="FN34">
            <v>225.262</v>
          </cell>
          <cell r="FO34">
            <v>3.04</v>
          </cell>
          <cell r="FP34">
            <v>0</v>
          </cell>
          <cell r="FQ34">
            <v>228.30200000000002</v>
          </cell>
          <cell r="FR34">
            <v>228.30200000000002</v>
          </cell>
          <cell r="FS34">
            <v>-0.77800000000000002</v>
          </cell>
          <cell r="FT34">
            <v>-7.7309999999999999</v>
          </cell>
          <cell r="FU34">
            <v>0</v>
          </cell>
          <cell r="FV34">
            <v>0</v>
          </cell>
          <cell r="FW34">
            <v>0</v>
          </cell>
          <cell r="FX34">
            <v>2.1000000000000001E-2</v>
          </cell>
          <cell r="FY34">
            <v>13.175000000000001</v>
          </cell>
          <cell r="FZ34">
            <v>1.3560000000000001</v>
          </cell>
          <cell r="GA34">
            <v>6.043000000000001</v>
          </cell>
          <cell r="GB34">
            <v>0</v>
          </cell>
          <cell r="GC34">
            <v>6.043000000000001</v>
          </cell>
          <cell r="GD34">
            <v>0</v>
          </cell>
          <cell r="GE34">
            <v>8.7799999999999994</v>
          </cell>
          <cell r="GF34">
            <v>0</v>
          </cell>
          <cell r="GG34">
            <v>0</v>
          </cell>
          <cell r="GH34">
            <v>0</v>
          </cell>
          <cell r="GI34">
            <v>8.7799999999999994</v>
          </cell>
          <cell r="GJ34">
            <v>0</v>
          </cell>
          <cell r="GK34">
            <v>8.7799999999999994</v>
          </cell>
          <cell r="GL34">
            <v>0</v>
          </cell>
          <cell r="GM34">
            <v>0</v>
          </cell>
          <cell r="GN34">
            <v>0</v>
          </cell>
          <cell r="GO34">
            <v>0</v>
          </cell>
          <cell r="GP34">
            <v>14.823</v>
          </cell>
          <cell r="GQ34">
            <v>0.40899999999999997</v>
          </cell>
          <cell r="GR34">
            <v>0</v>
          </cell>
          <cell r="GS34">
            <v>15.231999999999999</v>
          </cell>
          <cell r="GT34">
            <v>15.231999999999999</v>
          </cell>
          <cell r="GU34">
            <v>17.356999999999999</v>
          </cell>
          <cell r="GV34">
            <v>-7.7309999999999999</v>
          </cell>
          <cell r="GW34">
            <v>3.6110000000000002</v>
          </cell>
          <cell r="GX34">
            <v>0</v>
          </cell>
          <cell r="GY34">
            <v>4.468</v>
          </cell>
          <cell r="GZ34">
            <v>1.0489999999999999</v>
          </cell>
          <cell r="HA34">
            <v>57.948</v>
          </cell>
          <cell r="HB34">
            <v>7.9610000000000003</v>
          </cell>
          <cell r="HC34">
            <v>84.662999999999997</v>
          </cell>
          <cell r="HD34">
            <v>0.30199999999999999</v>
          </cell>
          <cell r="HE34">
            <v>84.965000000000003</v>
          </cell>
          <cell r="HF34">
            <v>14.427</v>
          </cell>
          <cell r="HG34">
            <v>47.341000000000001</v>
          </cell>
          <cell r="HH34">
            <v>32.823</v>
          </cell>
          <cell r="HI34">
            <v>62.633000000000003</v>
          </cell>
          <cell r="HJ34">
            <v>1.73</v>
          </cell>
          <cell r="HK34">
            <v>158.95400000000001</v>
          </cell>
          <cell r="HL34">
            <v>0</v>
          </cell>
          <cell r="HM34">
            <v>158.95400000000001</v>
          </cell>
          <cell r="HN34">
            <v>4.4290000000000003</v>
          </cell>
          <cell r="HO34">
            <v>0</v>
          </cell>
          <cell r="HP34">
            <v>3.8340000000000001</v>
          </cell>
          <cell r="HQ34">
            <v>3.8340000000000001</v>
          </cell>
          <cell r="HR34">
            <v>240.08500000000001</v>
          </cell>
          <cell r="HS34">
            <v>3.4489999999999998</v>
          </cell>
          <cell r="HT34">
            <v>0</v>
          </cell>
          <cell r="HU34">
            <v>243.53399999999999</v>
          </cell>
          <cell r="HV34">
            <v>243.53399999999999</v>
          </cell>
          <cell r="HW34">
            <v>0.155</v>
          </cell>
          <cell r="HX34">
            <v>0.106</v>
          </cell>
          <cell r="HY34">
            <v>0.25</v>
          </cell>
          <cell r="HZ34">
            <v>0</v>
          </cell>
          <cell r="IA34">
            <v>0</v>
          </cell>
          <cell r="IB34">
            <v>0</v>
          </cell>
          <cell r="IC34">
            <v>0</v>
          </cell>
          <cell r="ID34">
            <v>0.224</v>
          </cell>
          <cell r="IE34">
            <v>0.94199999999999995</v>
          </cell>
          <cell r="IF34">
            <v>0</v>
          </cell>
          <cell r="IG34">
            <v>8.0350000000000001</v>
          </cell>
          <cell r="IH34">
            <v>8.5000000000000006E-2</v>
          </cell>
          <cell r="II34">
            <v>1.3009999999999999</v>
          </cell>
          <cell r="IJ34">
            <v>1.506</v>
          </cell>
          <cell r="IK34">
            <v>0</v>
          </cell>
          <cell r="IL34">
            <v>0</v>
          </cell>
          <cell r="IM34">
            <v>0</v>
          </cell>
          <cell r="IN34">
            <v>0.1</v>
          </cell>
          <cell r="IO34">
            <v>0</v>
          </cell>
          <cell r="IP34">
            <v>0.1</v>
          </cell>
          <cell r="IQ34">
            <v>18.858000000000001</v>
          </cell>
          <cell r="IR34">
            <v>1.6859999999999999</v>
          </cell>
          <cell r="IS34">
            <v>0</v>
          </cell>
          <cell r="IT34">
            <v>0</v>
          </cell>
          <cell r="IU34">
            <v>0</v>
          </cell>
          <cell r="IV34">
            <v>0</v>
          </cell>
          <cell r="IW34">
            <v>1.72</v>
          </cell>
          <cell r="IX34">
            <v>11.712</v>
          </cell>
          <cell r="IY34">
            <v>18.511784853589699</v>
          </cell>
          <cell r="IZ34">
            <v>3.5680000000000001</v>
          </cell>
          <cell r="JA34">
            <v>0.96099999999999997</v>
          </cell>
          <cell r="JB34">
            <v>25.568000000000001</v>
          </cell>
          <cell r="JC34">
            <v>0</v>
          </cell>
          <cell r="JD34">
            <v>1.73</v>
          </cell>
          <cell r="JE34">
            <v>0.32800000000000001</v>
          </cell>
          <cell r="JF34">
            <v>0</v>
          </cell>
          <cell r="JG34">
            <v>0</v>
          </cell>
          <cell r="JH34">
            <v>0</v>
          </cell>
          <cell r="JI34">
            <v>0</v>
          </cell>
          <cell r="JJ34">
            <v>0</v>
          </cell>
          <cell r="JK34">
            <v>0</v>
          </cell>
          <cell r="JL34">
            <v>0</v>
          </cell>
          <cell r="JM34">
            <v>0</v>
          </cell>
          <cell r="JN34">
            <v>0</v>
          </cell>
          <cell r="JO34">
            <v>0</v>
          </cell>
          <cell r="JP34">
            <v>0</v>
          </cell>
          <cell r="JQ34">
            <v>0</v>
          </cell>
          <cell r="JR34" t="e">
            <v>#N/A</v>
          </cell>
          <cell r="JS34">
            <v>240.08500000000001</v>
          </cell>
          <cell r="JT34">
            <v>243.53399999999999</v>
          </cell>
          <cell r="JU34">
            <v>15.231999999999999</v>
          </cell>
          <cell r="JV34">
            <v>228.30200000000002</v>
          </cell>
          <cell r="JW34">
            <v>97.185784853589794</v>
          </cell>
          <cell r="JX34">
            <v>0</v>
          </cell>
          <cell r="JY34">
            <v>0</v>
          </cell>
          <cell r="JZ34">
            <v>0</v>
          </cell>
          <cell r="KA34">
            <v>7.9000000000000001E-2</v>
          </cell>
          <cell r="KB34">
            <v>0</v>
          </cell>
          <cell r="KC34">
            <v>0</v>
          </cell>
          <cell r="KD34">
            <v>7.9000000000000001E-2</v>
          </cell>
          <cell r="KE34">
            <v>0</v>
          </cell>
          <cell r="KF34">
            <v>0</v>
          </cell>
          <cell r="KG34">
            <v>0</v>
          </cell>
          <cell r="KH34">
            <v>0</v>
          </cell>
          <cell r="KI34">
            <v>1.117</v>
          </cell>
          <cell r="KJ34">
            <v>0.48899999999999999</v>
          </cell>
          <cell r="KK34">
            <v>1.2750000000000001</v>
          </cell>
          <cell r="KL34">
            <v>2.919</v>
          </cell>
          <cell r="KM34">
            <v>1.853</v>
          </cell>
          <cell r="KN34">
            <v>22.858000000000001</v>
          </cell>
          <cell r="KO34">
            <v>1.72</v>
          </cell>
          <cell r="KP34">
            <v>0</v>
          </cell>
          <cell r="KQ34">
            <v>0</v>
          </cell>
          <cell r="KR34">
            <v>1.72</v>
          </cell>
          <cell r="KS34">
            <v>0</v>
          </cell>
          <cell r="KT34">
            <v>11.712</v>
          </cell>
          <cell r="KU34">
            <v>0</v>
          </cell>
          <cell r="KV34">
            <v>11.712</v>
          </cell>
          <cell r="KW34">
            <v>25.568000000000001</v>
          </cell>
          <cell r="KX34">
            <v>0</v>
          </cell>
          <cell r="KY34">
            <v>0</v>
          </cell>
          <cell r="KZ34">
            <v>25.568000000000001</v>
          </cell>
          <cell r="LA34">
            <v>1.72</v>
          </cell>
          <cell r="LB34">
            <v>0</v>
          </cell>
          <cell r="LC34">
            <v>0</v>
          </cell>
          <cell r="LD34">
            <v>1.72</v>
          </cell>
          <cell r="LE34">
            <v>0</v>
          </cell>
          <cell r="LF34">
            <v>11.712</v>
          </cell>
          <cell r="LG34">
            <v>0</v>
          </cell>
          <cell r="LH34">
            <v>11.712</v>
          </cell>
          <cell r="LI34">
            <v>25.568000000000001</v>
          </cell>
          <cell r="LJ34">
            <v>0</v>
          </cell>
          <cell r="LK34">
            <v>0</v>
          </cell>
          <cell r="LL34">
            <v>25.568000000000001</v>
          </cell>
          <cell r="LM34">
            <v>87.364999999999995</v>
          </cell>
          <cell r="LN34">
            <v>76.298000000000002</v>
          </cell>
          <cell r="LO34">
            <v>13.467000000000001</v>
          </cell>
          <cell r="LP34">
            <v>89.765000000000001</v>
          </cell>
          <cell r="LQ34">
            <v>163.66300000000001</v>
          </cell>
          <cell r="LR34">
            <v>177.13000000000002</v>
          </cell>
          <cell r="LS34">
            <v>1307.01</v>
          </cell>
          <cell r="LT34">
            <v>44800</v>
          </cell>
          <cell r="LU34">
            <v>16689</v>
          </cell>
          <cell r="LV34">
            <v>13510</v>
          </cell>
          <cell r="LW34">
            <v>1104</v>
          </cell>
          <cell r="LX34">
            <v>647</v>
          </cell>
          <cell r="LY34">
            <v>2969</v>
          </cell>
          <cell r="LZ34">
            <v>155524</v>
          </cell>
          <cell r="MA34">
            <v>183064</v>
          </cell>
          <cell r="MB34">
            <v>183064</v>
          </cell>
          <cell r="MC34">
            <v>0</v>
          </cell>
          <cell r="MD34">
            <v>6215</v>
          </cell>
          <cell r="ME34">
            <v>413</v>
          </cell>
          <cell r="MF34">
            <v>413</v>
          </cell>
          <cell r="MG34">
            <v>74.2</v>
          </cell>
          <cell r="MH34">
            <v>1307010</v>
          </cell>
          <cell r="MI34">
            <v>30199</v>
          </cell>
          <cell r="MJ34">
            <v>183064</v>
          </cell>
          <cell r="MK34">
            <v>74.2</v>
          </cell>
          <cell r="ML34">
            <v>43.279909930792414</v>
          </cell>
          <cell r="MM34">
            <v>1.4834928308884401</v>
          </cell>
          <cell r="MN34">
            <v>2.5783332604990603</v>
          </cell>
          <cell r="MO34">
            <v>3.394987545339335</v>
          </cell>
          <cell r="MP34">
            <v>84.956080933444042</v>
          </cell>
          <cell r="MQ34" t="str">
            <v/>
          </cell>
          <cell r="MR34">
            <v>3.1598840100687827E-4</v>
          </cell>
          <cell r="MS34" t="str">
            <v>Business plans (£m)</v>
          </cell>
          <cell r="MT34" t="str">
            <v>PR19 (£m)</v>
          </cell>
        </row>
        <row r="35">
          <cell r="A35" t="str">
            <v>NES24</v>
          </cell>
          <cell r="B35" t="str">
            <v>NES</v>
          </cell>
          <cell r="C35" t="str">
            <v>2023-24</v>
          </cell>
          <cell r="D35" t="str">
            <v>NES</v>
          </cell>
          <cell r="E35" t="str">
            <v>NES24</v>
          </cell>
          <cell r="F35">
            <v>1</v>
          </cell>
          <cell r="G35">
            <v>5.4969999999999999</v>
          </cell>
          <cell r="H35">
            <v>0</v>
          </cell>
          <cell r="I35">
            <v>1.55</v>
          </cell>
          <cell r="J35">
            <v>0</v>
          </cell>
          <cell r="K35">
            <v>4.4160000000000004</v>
          </cell>
          <cell r="L35">
            <v>0.38600000000000001</v>
          </cell>
          <cell r="M35">
            <v>20.888999999999999</v>
          </cell>
          <cell r="N35">
            <v>0.28999999999999998</v>
          </cell>
          <cell r="O35">
            <v>33.027999999999999</v>
          </cell>
          <cell r="P35">
            <v>0.20200000000000001</v>
          </cell>
          <cell r="Q35">
            <v>33.229999999999997</v>
          </cell>
          <cell r="R35">
            <v>14.388999999999999</v>
          </cell>
          <cell r="S35">
            <v>12.813000000000001</v>
          </cell>
          <cell r="T35">
            <v>34.302999999999997</v>
          </cell>
          <cell r="U35">
            <v>6.8170000000000002</v>
          </cell>
          <cell r="V35">
            <v>1.73</v>
          </cell>
          <cell r="W35">
            <v>70.052000000000007</v>
          </cell>
          <cell r="X35">
            <v>0</v>
          </cell>
          <cell r="Y35">
            <v>70.052000000000007</v>
          </cell>
          <cell r="Z35">
            <v>4.4569999999999999</v>
          </cell>
          <cell r="AA35">
            <v>0</v>
          </cell>
          <cell r="AB35">
            <v>3.8420000000000001</v>
          </cell>
          <cell r="AC35">
            <v>3.8420000000000001</v>
          </cell>
          <cell r="AD35">
            <v>99.44</v>
          </cell>
          <cell r="AE35">
            <v>1.4710000000000001</v>
          </cell>
          <cell r="AF35">
            <v>0</v>
          </cell>
          <cell r="AG35">
            <v>100.911</v>
          </cell>
          <cell r="AH35">
            <v>100.911</v>
          </cell>
          <cell r="AI35">
            <v>12.429</v>
          </cell>
          <cell r="AJ35">
            <v>0</v>
          </cell>
          <cell r="AK35">
            <v>2.02</v>
          </cell>
          <cell r="AL35">
            <v>0</v>
          </cell>
          <cell r="AM35">
            <v>0</v>
          </cell>
          <cell r="AN35">
            <v>0.63100000000000001</v>
          </cell>
          <cell r="AO35">
            <v>23.352</v>
          </cell>
          <cell r="AP35">
            <v>6.3150000000000004</v>
          </cell>
          <cell r="AQ35">
            <v>44.747</v>
          </cell>
          <cell r="AR35">
            <v>0.1</v>
          </cell>
          <cell r="AS35">
            <v>44.847000000000001</v>
          </cell>
          <cell r="AT35">
            <v>0</v>
          </cell>
          <cell r="AU35">
            <v>25.628</v>
          </cell>
          <cell r="AV35">
            <v>0</v>
          </cell>
          <cell r="AW35">
            <v>119.375</v>
          </cell>
          <cell r="AX35">
            <v>0</v>
          </cell>
          <cell r="AY35">
            <v>145.00299999999999</v>
          </cell>
          <cell r="AZ35">
            <v>0</v>
          </cell>
          <cell r="BA35">
            <v>145.00299999999999</v>
          </cell>
          <cell r="BB35">
            <v>0</v>
          </cell>
          <cell r="BC35">
            <v>0</v>
          </cell>
          <cell r="BD35">
            <v>0</v>
          </cell>
          <cell r="BE35">
            <v>0</v>
          </cell>
          <cell r="BF35">
            <v>189.85</v>
          </cell>
          <cell r="BG35">
            <v>1.599</v>
          </cell>
          <cell r="BH35">
            <v>0</v>
          </cell>
          <cell r="BI35">
            <v>191.44900000000001</v>
          </cell>
          <cell r="BJ35">
            <v>191.44900000000001</v>
          </cell>
          <cell r="BK35">
            <v>8.9999999999999993E-3</v>
          </cell>
          <cell r="BL35">
            <v>0</v>
          </cell>
          <cell r="BM35">
            <v>0</v>
          </cell>
          <cell r="BN35">
            <v>0</v>
          </cell>
          <cell r="BO35">
            <v>0</v>
          </cell>
          <cell r="BP35">
            <v>0</v>
          </cell>
          <cell r="BQ35">
            <v>3.327</v>
          </cell>
          <cell r="BR35">
            <v>0</v>
          </cell>
          <cell r="BS35">
            <v>3.3359999999999999</v>
          </cell>
          <cell r="BT35">
            <v>0</v>
          </cell>
          <cell r="BU35">
            <v>3.3359999999999999</v>
          </cell>
          <cell r="BV35">
            <v>0</v>
          </cell>
          <cell r="BW35">
            <v>0</v>
          </cell>
          <cell r="BX35">
            <v>0</v>
          </cell>
          <cell r="BY35">
            <v>0</v>
          </cell>
          <cell r="BZ35">
            <v>0</v>
          </cell>
          <cell r="CA35">
            <v>0</v>
          </cell>
          <cell r="CB35">
            <v>0</v>
          </cell>
          <cell r="CC35">
            <v>0</v>
          </cell>
          <cell r="CD35">
            <v>0</v>
          </cell>
          <cell r="CE35">
            <v>0</v>
          </cell>
          <cell r="CF35">
            <v>0</v>
          </cell>
          <cell r="CG35">
            <v>0</v>
          </cell>
          <cell r="CH35">
            <v>3.3359999999999999</v>
          </cell>
          <cell r="CI35">
            <v>4.7E-2</v>
          </cell>
          <cell r="CJ35">
            <v>0</v>
          </cell>
          <cell r="CK35">
            <v>3.383</v>
          </cell>
          <cell r="CL35">
            <v>3.383</v>
          </cell>
          <cell r="CM35">
            <v>-0.77700000000000002</v>
          </cell>
          <cell r="CN35">
            <v>-7.6360000000000001</v>
          </cell>
          <cell r="CO35">
            <v>0</v>
          </cell>
          <cell r="CP35">
            <v>0</v>
          </cell>
          <cell r="CQ35">
            <v>0</v>
          </cell>
          <cell r="CR35">
            <v>2.1000000000000001E-2</v>
          </cell>
          <cell r="CS35">
            <v>8.5459999999999994</v>
          </cell>
          <cell r="CT35">
            <v>1.3560000000000001</v>
          </cell>
          <cell r="CU35">
            <v>1.51</v>
          </cell>
          <cell r="CV35">
            <v>0</v>
          </cell>
          <cell r="CW35">
            <v>1.51</v>
          </cell>
          <cell r="CX35">
            <v>0</v>
          </cell>
          <cell r="CY35">
            <v>8.7530000000000001</v>
          </cell>
          <cell r="CZ35">
            <v>0</v>
          </cell>
          <cell r="DA35">
            <v>0</v>
          </cell>
          <cell r="DB35">
            <v>0</v>
          </cell>
          <cell r="DC35">
            <v>8.7530000000000001</v>
          </cell>
          <cell r="DD35">
            <v>0</v>
          </cell>
          <cell r="DE35">
            <v>8.7530000000000001</v>
          </cell>
          <cell r="DF35">
            <v>0</v>
          </cell>
          <cell r="DG35">
            <v>0</v>
          </cell>
          <cell r="DH35">
            <v>0</v>
          </cell>
          <cell r="DI35">
            <v>0</v>
          </cell>
          <cell r="DJ35">
            <v>10.263</v>
          </cell>
          <cell r="DK35">
            <v>0.36599999999999999</v>
          </cell>
          <cell r="DL35">
            <v>0</v>
          </cell>
          <cell r="DM35">
            <v>10.629</v>
          </cell>
          <cell r="DN35">
            <v>10.629</v>
          </cell>
          <cell r="DO35">
            <v>0</v>
          </cell>
          <cell r="DP35">
            <v>0</v>
          </cell>
          <cell r="DQ35">
            <v>0</v>
          </cell>
          <cell r="DR35">
            <v>0</v>
          </cell>
          <cell r="DS35">
            <v>0</v>
          </cell>
          <cell r="DT35">
            <v>0</v>
          </cell>
          <cell r="DU35">
            <v>1.139</v>
          </cell>
          <cell r="DV35">
            <v>0</v>
          </cell>
          <cell r="DW35">
            <v>1.139</v>
          </cell>
          <cell r="DX35">
            <v>0</v>
          </cell>
          <cell r="DY35">
            <v>1.139</v>
          </cell>
          <cell r="DZ35">
            <v>0</v>
          </cell>
          <cell r="EA35">
            <v>0</v>
          </cell>
          <cell r="EB35">
            <v>0</v>
          </cell>
          <cell r="EC35">
            <v>0</v>
          </cell>
          <cell r="ED35">
            <v>0</v>
          </cell>
          <cell r="EE35">
            <v>0</v>
          </cell>
          <cell r="EF35">
            <v>0</v>
          </cell>
          <cell r="EG35">
            <v>0</v>
          </cell>
          <cell r="EH35">
            <v>0</v>
          </cell>
          <cell r="EI35">
            <v>0</v>
          </cell>
          <cell r="EJ35">
            <v>0</v>
          </cell>
          <cell r="EK35">
            <v>0</v>
          </cell>
          <cell r="EL35">
            <v>1.139</v>
          </cell>
          <cell r="EM35">
            <v>0</v>
          </cell>
          <cell r="EN35">
            <v>0</v>
          </cell>
          <cell r="EO35">
            <v>1.139</v>
          </cell>
          <cell r="EP35">
            <v>1.139</v>
          </cell>
          <cell r="EQ35">
            <v>17.926000000000002</v>
          </cell>
          <cell r="ER35">
            <v>0</v>
          </cell>
          <cell r="ES35">
            <v>3.5700000000000003</v>
          </cell>
          <cell r="ET35">
            <v>0</v>
          </cell>
          <cell r="EU35">
            <v>4.4160000000000004</v>
          </cell>
          <cell r="EV35">
            <v>1.0169999999999999</v>
          </cell>
          <cell r="EW35">
            <v>44.241</v>
          </cell>
          <cell r="EX35">
            <v>6.6050000000000004</v>
          </cell>
          <cell r="EY35">
            <v>77.775000000000006</v>
          </cell>
          <cell r="EZ35">
            <v>0.30200000000000005</v>
          </cell>
          <cell r="FA35">
            <v>78.076999999999998</v>
          </cell>
          <cell r="FB35">
            <v>14.388999999999999</v>
          </cell>
          <cell r="FC35">
            <v>38.441000000000003</v>
          </cell>
          <cell r="FD35">
            <v>34.302999999999997</v>
          </cell>
          <cell r="FE35">
            <v>126.19200000000001</v>
          </cell>
          <cell r="FF35">
            <v>1.73</v>
          </cell>
          <cell r="FG35">
            <v>215.05500000000001</v>
          </cell>
          <cell r="FH35">
            <v>0</v>
          </cell>
          <cell r="FI35">
            <v>215.05500000000001</v>
          </cell>
          <cell r="FJ35">
            <v>4.4569999999999999</v>
          </cell>
          <cell r="FK35">
            <v>0</v>
          </cell>
          <cell r="FL35">
            <v>3.8420000000000001</v>
          </cell>
          <cell r="FM35">
            <v>3.8420000000000001</v>
          </cell>
          <cell r="FN35">
            <v>289.28999999999996</v>
          </cell>
          <cell r="FO35">
            <v>3.0700000000000003</v>
          </cell>
          <cell r="FP35">
            <v>0</v>
          </cell>
          <cell r="FQ35">
            <v>292.36</v>
          </cell>
          <cell r="FR35">
            <v>292.36</v>
          </cell>
          <cell r="FS35">
            <v>-0.76800000000000002</v>
          </cell>
          <cell r="FT35">
            <v>-7.6360000000000001</v>
          </cell>
          <cell r="FU35">
            <v>0</v>
          </cell>
          <cell r="FV35">
            <v>0</v>
          </cell>
          <cell r="FW35">
            <v>0</v>
          </cell>
          <cell r="FX35">
            <v>2.1000000000000001E-2</v>
          </cell>
          <cell r="FY35">
            <v>13.011999999999999</v>
          </cell>
          <cell r="FZ35">
            <v>1.3560000000000001</v>
          </cell>
          <cell r="GA35">
            <v>5.9850000000000003</v>
          </cell>
          <cell r="GB35">
            <v>0</v>
          </cell>
          <cell r="GC35">
            <v>5.9850000000000003</v>
          </cell>
          <cell r="GD35">
            <v>0</v>
          </cell>
          <cell r="GE35">
            <v>8.7530000000000001</v>
          </cell>
          <cell r="GF35">
            <v>0</v>
          </cell>
          <cell r="GG35">
            <v>0</v>
          </cell>
          <cell r="GH35">
            <v>0</v>
          </cell>
          <cell r="GI35">
            <v>8.7530000000000001</v>
          </cell>
          <cell r="GJ35">
            <v>0</v>
          </cell>
          <cell r="GK35">
            <v>8.7530000000000001</v>
          </cell>
          <cell r="GL35">
            <v>0</v>
          </cell>
          <cell r="GM35">
            <v>0</v>
          </cell>
          <cell r="GN35">
            <v>0</v>
          </cell>
          <cell r="GO35">
            <v>0</v>
          </cell>
          <cell r="GP35">
            <v>14.738</v>
          </cell>
          <cell r="GQ35">
            <v>0.41299999999999998</v>
          </cell>
          <cell r="GR35">
            <v>0</v>
          </cell>
          <cell r="GS35">
            <v>15.151</v>
          </cell>
          <cell r="GT35">
            <v>15.151</v>
          </cell>
          <cell r="GU35">
            <v>17.158000000000001</v>
          </cell>
          <cell r="GV35">
            <v>-7.6360000000000001</v>
          </cell>
          <cell r="GW35">
            <v>3.57</v>
          </cell>
          <cell r="GX35">
            <v>0</v>
          </cell>
          <cell r="GY35">
            <v>4.4160000000000004</v>
          </cell>
          <cell r="GZ35">
            <v>1.038</v>
          </cell>
          <cell r="HA35">
            <v>57.253</v>
          </cell>
          <cell r="HB35">
            <v>7.9610000000000003</v>
          </cell>
          <cell r="HC35">
            <v>83.76</v>
          </cell>
          <cell r="HD35">
            <v>0.30199999999999999</v>
          </cell>
          <cell r="HE35">
            <v>84.061999999999998</v>
          </cell>
          <cell r="HF35">
            <v>14.388999999999999</v>
          </cell>
          <cell r="HG35">
            <v>47.194000000000003</v>
          </cell>
          <cell r="HH35">
            <v>34.302999999999997</v>
          </cell>
          <cell r="HI35">
            <v>126.19199999999999</v>
          </cell>
          <cell r="HJ35">
            <v>1.73</v>
          </cell>
          <cell r="HK35">
            <v>223.80799999999999</v>
          </cell>
          <cell r="HL35">
            <v>0</v>
          </cell>
          <cell r="HM35">
            <v>223.80799999999999</v>
          </cell>
          <cell r="HN35">
            <v>4.4569999999999999</v>
          </cell>
          <cell r="HO35">
            <v>0</v>
          </cell>
          <cell r="HP35">
            <v>3.8420000000000001</v>
          </cell>
          <cell r="HQ35">
            <v>3.8420000000000001</v>
          </cell>
          <cell r="HR35">
            <v>304.02800000000002</v>
          </cell>
          <cell r="HS35">
            <v>3.4830000000000001</v>
          </cell>
          <cell r="HT35">
            <v>0</v>
          </cell>
          <cell r="HU35">
            <v>307.51100000000002</v>
          </cell>
          <cell r="HV35">
            <v>307.51100000000002</v>
          </cell>
          <cell r="HW35">
            <v>0.157</v>
          </cell>
          <cell r="HX35">
            <v>0.107</v>
          </cell>
          <cell r="HY35">
            <v>0.25</v>
          </cell>
          <cell r="HZ35">
            <v>0</v>
          </cell>
          <cell r="IA35">
            <v>0</v>
          </cell>
          <cell r="IB35">
            <v>0</v>
          </cell>
          <cell r="IC35">
            <v>0</v>
          </cell>
          <cell r="ID35">
            <v>0.224</v>
          </cell>
          <cell r="IE35">
            <v>0.94199999999999995</v>
          </cell>
          <cell r="IF35">
            <v>0</v>
          </cell>
          <cell r="IG35">
            <v>9.843</v>
          </cell>
          <cell r="IH35">
            <v>0.26200000000000001</v>
          </cell>
          <cell r="II35">
            <v>1.3009999999999999</v>
          </cell>
          <cell r="IJ35">
            <v>1.506</v>
          </cell>
          <cell r="IK35">
            <v>0</v>
          </cell>
          <cell r="IL35">
            <v>0</v>
          </cell>
          <cell r="IM35">
            <v>0</v>
          </cell>
          <cell r="IN35">
            <v>0</v>
          </cell>
          <cell r="IO35">
            <v>0</v>
          </cell>
          <cell r="IP35">
            <v>0.1</v>
          </cell>
          <cell r="IQ35">
            <v>32.029000000000003</v>
          </cell>
          <cell r="IR35">
            <v>2.72</v>
          </cell>
          <cell r="IS35">
            <v>0</v>
          </cell>
          <cell r="IT35">
            <v>0</v>
          </cell>
          <cell r="IU35">
            <v>0</v>
          </cell>
          <cell r="IV35">
            <v>0</v>
          </cell>
          <cell r="IW35">
            <v>1.72</v>
          </cell>
          <cell r="IX35">
            <v>51.856999999999999</v>
          </cell>
          <cell r="IY35">
            <v>24.66319511</v>
          </cell>
          <cell r="IZ35">
            <v>3.468</v>
          </cell>
          <cell r="JA35">
            <v>0.92500000000000004</v>
          </cell>
          <cell r="JB35">
            <v>28.356999999999999</v>
          </cell>
          <cell r="JC35">
            <v>0</v>
          </cell>
          <cell r="JD35">
            <v>1.73</v>
          </cell>
          <cell r="JE35">
            <v>0.32800000000000001</v>
          </cell>
          <cell r="JF35">
            <v>0</v>
          </cell>
          <cell r="JG35">
            <v>0</v>
          </cell>
          <cell r="JH35">
            <v>0</v>
          </cell>
          <cell r="JI35">
            <v>0</v>
          </cell>
          <cell r="JJ35">
            <v>0</v>
          </cell>
          <cell r="JK35">
            <v>0</v>
          </cell>
          <cell r="JL35">
            <v>0</v>
          </cell>
          <cell r="JM35">
            <v>0</v>
          </cell>
          <cell r="JN35">
            <v>0</v>
          </cell>
          <cell r="JO35">
            <v>0</v>
          </cell>
          <cell r="JP35">
            <v>0</v>
          </cell>
          <cell r="JQ35">
            <v>0</v>
          </cell>
          <cell r="JR35" t="e">
            <v>#N/A</v>
          </cell>
          <cell r="JS35">
            <v>304.02800000000002</v>
          </cell>
          <cell r="JT35">
            <v>307.51100000000002</v>
          </cell>
          <cell r="JU35">
            <v>15.151</v>
          </cell>
          <cell r="JV35">
            <v>292.36</v>
          </cell>
          <cell r="JW35">
            <v>162.22519510999999</v>
          </cell>
          <cell r="JX35">
            <v>0</v>
          </cell>
          <cell r="JY35">
            <v>0</v>
          </cell>
          <cell r="JZ35">
            <v>0</v>
          </cell>
          <cell r="KA35">
            <v>7.8E-2</v>
          </cell>
          <cell r="KB35">
            <v>0</v>
          </cell>
          <cell r="KC35">
            <v>0</v>
          </cell>
          <cell r="KD35">
            <v>7.8E-2</v>
          </cell>
          <cell r="KE35">
            <v>0</v>
          </cell>
          <cell r="KF35">
            <v>0</v>
          </cell>
          <cell r="KG35">
            <v>0</v>
          </cell>
          <cell r="KH35">
            <v>0</v>
          </cell>
          <cell r="KI35">
            <v>1.1040000000000001</v>
          </cell>
          <cell r="KJ35">
            <v>0.48299999999999998</v>
          </cell>
          <cell r="KK35">
            <v>1.26</v>
          </cell>
          <cell r="KL35">
            <v>2.8860000000000001</v>
          </cell>
          <cell r="KM35">
            <v>1.8320000000000001</v>
          </cell>
          <cell r="KN35">
            <v>22.596</v>
          </cell>
          <cell r="KO35">
            <v>1.72</v>
          </cell>
          <cell r="KP35">
            <v>0</v>
          </cell>
          <cell r="KQ35">
            <v>0</v>
          </cell>
          <cell r="KR35">
            <v>1.72</v>
          </cell>
          <cell r="KS35">
            <v>0</v>
          </cell>
          <cell r="KT35">
            <v>51.856999999999999</v>
          </cell>
          <cell r="KU35">
            <v>0</v>
          </cell>
          <cell r="KV35">
            <v>51.856999999999999</v>
          </cell>
          <cell r="KW35">
            <v>28.356999999999999</v>
          </cell>
          <cell r="KX35">
            <v>0</v>
          </cell>
          <cell r="KY35">
            <v>0</v>
          </cell>
          <cell r="KZ35">
            <v>28.356999999999999</v>
          </cell>
          <cell r="LA35">
            <v>1.72</v>
          </cell>
          <cell r="LB35">
            <v>0</v>
          </cell>
          <cell r="LC35">
            <v>0</v>
          </cell>
          <cell r="LD35">
            <v>1.72</v>
          </cell>
          <cell r="LE35">
            <v>0</v>
          </cell>
          <cell r="LF35">
            <v>51.856999999999999</v>
          </cell>
          <cell r="LG35">
            <v>0</v>
          </cell>
          <cell r="LH35">
            <v>51.856999999999999</v>
          </cell>
          <cell r="LI35">
            <v>28.356999999999999</v>
          </cell>
          <cell r="LJ35">
            <v>0</v>
          </cell>
          <cell r="LK35">
            <v>0</v>
          </cell>
          <cell r="LL35">
            <v>28.356999999999999</v>
          </cell>
          <cell r="LM35">
            <v>89.674999999999997</v>
          </cell>
          <cell r="LN35">
            <v>115.917</v>
          </cell>
          <cell r="LO35">
            <v>13.382</v>
          </cell>
          <cell r="LP35">
            <v>129.29900000000001</v>
          </cell>
          <cell r="LQ35">
            <v>205.59199999999998</v>
          </cell>
          <cell r="LR35">
            <v>218.97399999999999</v>
          </cell>
          <cell r="LS35">
            <v>1315.557</v>
          </cell>
          <cell r="LT35">
            <v>44808</v>
          </cell>
          <cell r="LU35">
            <v>16726</v>
          </cell>
          <cell r="LV35">
            <v>13510</v>
          </cell>
          <cell r="LW35">
            <v>1110</v>
          </cell>
          <cell r="LX35">
            <v>651</v>
          </cell>
          <cell r="LY35">
            <v>2987</v>
          </cell>
          <cell r="LZ35">
            <v>156408</v>
          </cell>
          <cell r="MA35">
            <v>184104</v>
          </cell>
          <cell r="MB35">
            <v>184104</v>
          </cell>
          <cell r="MC35">
            <v>0</v>
          </cell>
          <cell r="MD35">
            <v>6249</v>
          </cell>
          <cell r="ME35">
            <v>413</v>
          </cell>
          <cell r="MF35">
            <v>413</v>
          </cell>
          <cell r="MG35">
            <v>75</v>
          </cell>
          <cell r="MH35">
            <v>1315557</v>
          </cell>
          <cell r="MI35">
            <v>30236</v>
          </cell>
          <cell r="MJ35">
            <v>184104</v>
          </cell>
          <cell r="MK35">
            <v>75</v>
          </cell>
          <cell r="ML35">
            <v>43.509624288927107</v>
          </cell>
          <cell r="MM35">
            <v>1.4819420558274905</v>
          </cell>
          <cell r="MN35">
            <v>2.5789770999000567</v>
          </cell>
          <cell r="MO35">
            <v>3.3942771476991265</v>
          </cell>
          <cell r="MP35">
            <v>84.956329031417027</v>
          </cell>
          <cell r="MQ35" t="str">
            <v/>
          </cell>
          <cell r="MR35">
            <v>3.1393546611815378E-4</v>
          </cell>
          <cell r="MS35" t="str">
            <v>Business plans (£m)</v>
          </cell>
          <cell r="MT35" t="str">
            <v>PR19 (£m)</v>
          </cell>
        </row>
        <row r="36">
          <cell r="A36" t="str">
            <v>NES25</v>
          </cell>
          <cell r="B36" t="str">
            <v>NES</v>
          </cell>
          <cell r="C36" t="str">
            <v>2024-25</v>
          </cell>
          <cell r="D36" t="str">
            <v>NES</v>
          </cell>
          <cell r="E36" t="str">
            <v>NES25</v>
          </cell>
          <cell r="F36">
            <v>1</v>
          </cell>
          <cell r="G36">
            <v>5.4489999999999998</v>
          </cell>
          <cell r="H36">
            <v>0</v>
          </cell>
          <cell r="I36">
            <v>1.5369999999999999</v>
          </cell>
          <cell r="J36">
            <v>0</v>
          </cell>
          <cell r="K36">
            <v>4.3780000000000001</v>
          </cell>
          <cell r="L36">
            <v>0.38200000000000001</v>
          </cell>
          <cell r="M36">
            <v>20.640999999999998</v>
          </cell>
          <cell r="N36">
            <v>0.28999999999999998</v>
          </cell>
          <cell r="O36">
            <v>32.677</v>
          </cell>
          <cell r="P36">
            <v>0.20200000000000001</v>
          </cell>
          <cell r="Q36">
            <v>32.878999999999998</v>
          </cell>
          <cell r="R36">
            <v>14.349</v>
          </cell>
          <cell r="S36">
            <v>12.772</v>
          </cell>
          <cell r="T36">
            <v>11.976000000000001</v>
          </cell>
          <cell r="U36">
            <v>6.7679999999999998</v>
          </cell>
          <cell r="V36">
            <v>1.73</v>
          </cell>
          <cell r="W36">
            <v>47.594999999999999</v>
          </cell>
          <cell r="X36">
            <v>0</v>
          </cell>
          <cell r="Y36">
            <v>47.594999999999999</v>
          </cell>
          <cell r="Z36">
            <v>4.4850000000000003</v>
          </cell>
          <cell r="AA36">
            <v>0</v>
          </cell>
          <cell r="AB36">
            <v>3.85</v>
          </cell>
          <cell r="AC36">
            <v>3.85</v>
          </cell>
          <cell r="AD36">
            <v>76.623999999999995</v>
          </cell>
          <cell r="AE36">
            <v>1.4850000000000001</v>
          </cell>
          <cell r="AF36">
            <v>0</v>
          </cell>
          <cell r="AG36">
            <v>78.108999999999995</v>
          </cell>
          <cell r="AH36">
            <v>78.108999999999995</v>
          </cell>
          <cell r="AI36">
            <v>12.321</v>
          </cell>
          <cell r="AJ36">
            <v>0</v>
          </cell>
          <cell r="AK36">
            <v>2.0019999999999998</v>
          </cell>
          <cell r="AL36">
            <v>0</v>
          </cell>
          <cell r="AM36">
            <v>0</v>
          </cell>
          <cell r="AN36">
            <v>0.625</v>
          </cell>
          <cell r="AO36">
            <v>23.148</v>
          </cell>
          <cell r="AP36">
            <v>6.3150000000000004</v>
          </cell>
          <cell r="AQ36">
            <v>44.411000000000001</v>
          </cell>
          <cell r="AR36">
            <v>0.1</v>
          </cell>
          <cell r="AS36">
            <v>44.511000000000003</v>
          </cell>
          <cell r="AT36">
            <v>0</v>
          </cell>
          <cell r="AU36">
            <v>25.545999999999999</v>
          </cell>
          <cell r="AV36">
            <v>0</v>
          </cell>
          <cell r="AW36">
            <v>87.37</v>
          </cell>
          <cell r="AX36">
            <v>0</v>
          </cell>
          <cell r="AY36">
            <v>112.916</v>
          </cell>
          <cell r="AZ36">
            <v>0</v>
          </cell>
          <cell r="BA36">
            <v>112.916</v>
          </cell>
          <cell r="BB36">
            <v>0</v>
          </cell>
          <cell r="BC36">
            <v>0</v>
          </cell>
          <cell r="BD36">
            <v>0</v>
          </cell>
          <cell r="BE36">
            <v>0</v>
          </cell>
          <cell r="BF36">
            <v>157.42699999999999</v>
          </cell>
          <cell r="BG36">
            <v>1.6140000000000001</v>
          </cell>
          <cell r="BH36">
            <v>0</v>
          </cell>
          <cell r="BI36">
            <v>159.041</v>
          </cell>
          <cell r="BJ36">
            <v>159.041</v>
          </cell>
          <cell r="BK36">
            <v>8.9999999999999993E-3</v>
          </cell>
          <cell r="BL36">
            <v>0</v>
          </cell>
          <cell r="BM36">
            <v>0</v>
          </cell>
          <cell r="BN36">
            <v>0</v>
          </cell>
          <cell r="BO36">
            <v>0</v>
          </cell>
          <cell r="BP36">
            <v>0</v>
          </cell>
          <cell r="BQ36">
            <v>3.2879999999999998</v>
          </cell>
          <cell r="BR36">
            <v>0</v>
          </cell>
          <cell r="BS36">
            <v>3.2970000000000002</v>
          </cell>
          <cell r="BT36">
            <v>0</v>
          </cell>
          <cell r="BU36">
            <v>3.2970000000000002</v>
          </cell>
          <cell r="BV36">
            <v>0</v>
          </cell>
          <cell r="BW36">
            <v>0</v>
          </cell>
          <cell r="BX36">
            <v>0</v>
          </cell>
          <cell r="BY36">
            <v>0</v>
          </cell>
          <cell r="BZ36">
            <v>0</v>
          </cell>
          <cell r="CA36">
            <v>0</v>
          </cell>
          <cell r="CB36">
            <v>0</v>
          </cell>
          <cell r="CC36">
            <v>0</v>
          </cell>
          <cell r="CD36">
            <v>0</v>
          </cell>
          <cell r="CE36">
            <v>0</v>
          </cell>
          <cell r="CF36">
            <v>0</v>
          </cell>
          <cell r="CG36">
            <v>0</v>
          </cell>
          <cell r="CH36">
            <v>3.2970000000000002</v>
          </cell>
          <cell r="CI36">
            <v>4.7E-2</v>
          </cell>
          <cell r="CJ36">
            <v>0</v>
          </cell>
          <cell r="CK36">
            <v>3.3439999999999999</v>
          </cell>
          <cell r="CL36">
            <v>3.3439999999999999</v>
          </cell>
          <cell r="CM36">
            <v>-0.76800000000000002</v>
          </cell>
          <cell r="CN36">
            <v>-7.5449999999999999</v>
          </cell>
          <cell r="CO36">
            <v>0</v>
          </cell>
          <cell r="CP36">
            <v>0</v>
          </cell>
          <cell r="CQ36">
            <v>0</v>
          </cell>
          <cell r="CR36">
            <v>2.1000000000000001E-2</v>
          </cell>
          <cell r="CS36">
            <v>8.4440000000000008</v>
          </cell>
          <cell r="CT36">
            <v>1.3560000000000001</v>
          </cell>
          <cell r="CU36">
            <v>1.508</v>
          </cell>
          <cell r="CV36">
            <v>0</v>
          </cell>
          <cell r="CW36">
            <v>1.508</v>
          </cell>
          <cell r="CX36">
            <v>0</v>
          </cell>
          <cell r="CY36">
            <v>8.7249999999999996</v>
          </cell>
          <cell r="CZ36">
            <v>0</v>
          </cell>
          <cell r="DA36">
            <v>0</v>
          </cell>
          <cell r="DB36">
            <v>0</v>
          </cell>
          <cell r="DC36">
            <v>8.7249999999999996</v>
          </cell>
          <cell r="DD36">
            <v>0</v>
          </cell>
          <cell r="DE36">
            <v>8.7249999999999996</v>
          </cell>
          <cell r="DF36">
            <v>0</v>
          </cell>
          <cell r="DG36">
            <v>0</v>
          </cell>
          <cell r="DH36">
            <v>0</v>
          </cell>
          <cell r="DI36">
            <v>0</v>
          </cell>
          <cell r="DJ36">
            <v>10.233000000000001</v>
          </cell>
          <cell r="DK36">
            <v>0.37</v>
          </cell>
          <cell r="DL36">
            <v>0</v>
          </cell>
          <cell r="DM36">
            <v>10.603</v>
          </cell>
          <cell r="DN36">
            <v>10.603</v>
          </cell>
          <cell r="DO36">
            <v>0</v>
          </cell>
          <cell r="DP36">
            <v>0</v>
          </cell>
          <cell r="DQ36">
            <v>0</v>
          </cell>
          <cell r="DR36">
            <v>0</v>
          </cell>
          <cell r="DS36">
            <v>0</v>
          </cell>
          <cell r="DT36">
            <v>0</v>
          </cell>
          <cell r="DU36">
            <v>1.125</v>
          </cell>
          <cell r="DV36">
            <v>0</v>
          </cell>
          <cell r="DW36">
            <v>1.125</v>
          </cell>
          <cell r="DX36">
            <v>0</v>
          </cell>
          <cell r="DY36">
            <v>1.125</v>
          </cell>
          <cell r="DZ36">
            <v>0</v>
          </cell>
          <cell r="EA36">
            <v>0</v>
          </cell>
          <cell r="EB36">
            <v>0</v>
          </cell>
          <cell r="EC36">
            <v>0</v>
          </cell>
          <cell r="ED36">
            <v>0</v>
          </cell>
          <cell r="EE36">
            <v>0</v>
          </cell>
          <cell r="EF36">
            <v>0</v>
          </cell>
          <cell r="EG36">
            <v>0</v>
          </cell>
          <cell r="EH36">
            <v>0</v>
          </cell>
          <cell r="EI36">
            <v>0</v>
          </cell>
          <cell r="EJ36">
            <v>0</v>
          </cell>
          <cell r="EK36">
            <v>0</v>
          </cell>
          <cell r="EL36">
            <v>1.125</v>
          </cell>
          <cell r="EM36">
            <v>0</v>
          </cell>
          <cell r="EN36">
            <v>0</v>
          </cell>
          <cell r="EO36">
            <v>1.125</v>
          </cell>
          <cell r="EP36">
            <v>1.125</v>
          </cell>
          <cell r="EQ36">
            <v>17.77</v>
          </cell>
          <cell r="ER36">
            <v>0</v>
          </cell>
          <cell r="ES36">
            <v>3.5389999999999997</v>
          </cell>
          <cell r="ET36">
            <v>0</v>
          </cell>
          <cell r="EU36">
            <v>4.3780000000000001</v>
          </cell>
          <cell r="EV36">
            <v>1.0070000000000001</v>
          </cell>
          <cell r="EW36">
            <v>43.789000000000001</v>
          </cell>
          <cell r="EX36">
            <v>6.6050000000000004</v>
          </cell>
          <cell r="EY36">
            <v>77.087999999999994</v>
          </cell>
          <cell r="EZ36">
            <v>0.30200000000000005</v>
          </cell>
          <cell r="FA36">
            <v>77.39</v>
          </cell>
          <cell r="FB36">
            <v>14.349</v>
          </cell>
          <cell r="FC36">
            <v>38.317999999999998</v>
          </cell>
          <cell r="FD36">
            <v>11.976000000000001</v>
          </cell>
          <cell r="FE36">
            <v>94.138000000000005</v>
          </cell>
          <cell r="FF36">
            <v>1.73</v>
          </cell>
          <cell r="FG36">
            <v>160.511</v>
          </cell>
          <cell r="FH36">
            <v>0</v>
          </cell>
          <cell r="FI36">
            <v>160.511</v>
          </cell>
          <cell r="FJ36">
            <v>4.4850000000000003</v>
          </cell>
          <cell r="FK36">
            <v>0</v>
          </cell>
          <cell r="FL36">
            <v>3.85</v>
          </cell>
          <cell r="FM36">
            <v>3.85</v>
          </cell>
          <cell r="FN36">
            <v>234.05099999999999</v>
          </cell>
          <cell r="FO36">
            <v>3.0990000000000002</v>
          </cell>
          <cell r="FP36">
            <v>0</v>
          </cell>
          <cell r="FQ36">
            <v>237.14999999999998</v>
          </cell>
          <cell r="FR36">
            <v>237.14999999999998</v>
          </cell>
          <cell r="FS36">
            <v>-0.75900000000000001</v>
          </cell>
          <cell r="FT36">
            <v>-7.5449999999999999</v>
          </cell>
          <cell r="FU36">
            <v>0</v>
          </cell>
          <cell r="FV36">
            <v>0</v>
          </cell>
          <cell r="FW36">
            <v>0</v>
          </cell>
          <cell r="FX36">
            <v>2.1000000000000001E-2</v>
          </cell>
          <cell r="FY36">
            <v>12.857000000000001</v>
          </cell>
          <cell r="FZ36">
            <v>1.3560000000000001</v>
          </cell>
          <cell r="GA36">
            <v>5.93</v>
          </cell>
          <cell r="GB36">
            <v>0</v>
          </cell>
          <cell r="GC36">
            <v>5.93</v>
          </cell>
          <cell r="GD36">
            <v>0</v>
          </cell>
          <cell r="GE36">
            <v>8.7249999999999996</v>
          </cell>
          <cell r="GF36">
            <v>0</v>
          </cell>
          <cell r="GG36">
            <v>0</v>
          </cell>
          <cell r="GH36">
            <v>0</v>
          </cell>
          <cell r="GI36">
            <v>8.7249999999999996</v>
          </cell>
          <cell r="GJ36">
            <v>0</v>
          </cell>
          <cell r="GK36">
            <v>8.7249999999999996</v>
          </cell>
          <cell r="GL36">
            <v>0</v>
          </cell>
          <cell r="GM36">
            <v>0</v>
          </cell>
          <cell r="GN36">
            <v>0</v>
          </cell>
          <cell r="GO36">
            <v>0</v>
          </cell>
          <cell r="GP36">
            <v>14.655000000000001</v>
          </cell>
          <cell r="GQ36">
            <v>0.41699999999999998</v>
          </cell>
          <cell r="GR36">
            <v>0</v>
          </cell>
          <cell r="GS36">
            <v>15.071999999999999</v>
          </cell>
          <cell r="GT36">
            <v>15.071999999999999</v>
          </cell>
          <cell r="GU36">
            <v>17.010999999999999</v>
          </cell>
          <cell r="GV36">
            <v>-7.5449999999999999</v>
          </cell>
          <cell r="GW36">
            <v>3.5390000000000001</v>
          </cell>
          <cell r="GX36">
            <v>0</v>
          </cell>
          <cell r="GY36">
            <v>4.3780000000000001</v>
          </cell>
          <cell r="GZ36">
            <v>1.028</v>
          </cell>
          <cell r="HA36">
            <v>56.646000000000001</v>
          </cell>
          <cell r="HB36">
            <v>7.9610000000000003</v>
          </cell>
          <cell r="HC36">
            <v>83.018000000000001</v>
          </cell>
          <cell r="HD36">
            <v>0.30199999999999999</v>
          </cell>
          <cell r="HE36">
            <v>83.32</v>
          </cell>
          <cell r="HF36">
            <v>14.349</v>
          </cell>
          <cell r="HG36">
            <v>47.042999999999999</v>
          </cell>
          <cell r="HH36">
            <v>11.976000000000001</v>
          </cell>
          <cell r="HI36">
            <v>94.138000000000005</v>
          </cell>
          <cell r="HJ36">
            <v>1.73</v>
          </cell>
          <cell r="HK36">
            <v>169.23599999999999</v>
          </cell>
          <cell r="HL36">
            <v>0</v>
          </cell>
          <cell r="HM36">
            <v>169.23599999999999</v>
          </cell>
          <cell r="HN36">
            <v>4.4850000000000003</v>
          </cell>
          <cell r="HO36">
            <v>0</v>
          </cell>
          <cell r="HP36">
            <v>3.85</v>
          </cell>
          <cell r="HQ36">
            <v>3.85</v>
          </cell>
          <cell r="HR36">
            <v>248.70599999999999</v>
          </cell>
          <cell r="HS36">
            <v>3.516</v>
          </cell>
          <cell r="HT36">
            <v>0</v>
          </cell>
          <cell r="HU36">
            <v>252.22200000000001</v>
          </cell>
          <cell r="HV36">
            <v>252.22200000000001</v>
          </cell>
          <cell r="HW36">
            <v>0.158</v>
          </cell>
          <cell r="HX36">
            <v>0.108</v>
          </cell>
          <cell r="HY36">
            <v>0.25</v>
          </cell>
          <cell r="HZ36">
            <v>0</v>
          </cell>
          <cell r="IA36">
            <v>0</v>
          </cell>
          <cell r="IB36">
            <v>0</v>
          </cell>
          <cell r="IC36">
            <v>0</v>
          </cell>
          <cell r="ID36">
            <v>0.224</v>
          </cell>
          <cell r="IE36">
            <v>0.94199999999999995</v>
          </cell>
          <cell r="IF36">
            <v>0</v>
          </cell>
          <cell r="IG36">
            <v>19.408000000000001</v>
          </cell>
          <cell r="IH36">
            <v>0.6</v>
          </cell>
          <cell r="II36">
            <v>1.3009999999999999</v>
          </cell>
          <cell r="IJ36">
            <v>1.506</v>
          </cell>
          <cell r="IK36">
            <v>0</v>
          </cell>
          <cell r="IL36">
            <v>0</v>
          </cell>
          <cell r="IM36">
            <v>0</v>
          </cell>
          <cell r="IN36">
            <v>0</v>
          </cell>
          <cell r="IO36">
            <v>0</v>
          </cell>
          <cell r="IP36">
            <v>0.1</v>
          </cell>
          <cell r="IQ36">
            <v>25.497</v>
          </cell>
          <cell r="IR36">
            <v>3</v>
          </cell>
          <cell r="IS36">
            <v>0</v>
          </cell>
          <cell r="IT36">
            <v>0</v>
          </cell>
          <cell r="IU36">
            <v>0</v>
          </cell>
          <cell r="IV36">
            <v>0</v>
          </cell>
          <cell r="IW36">
            <v>1.72</v>
          </cell>
          <cell r="IX36">
            <v>24.734999999999999</v>
          </cell>
          <cell r="IY36">
            <v>18.050999999999998</v>
          </cell>
          <cell r="IZ36">
            <v>1.1839999999999999</v>
          </cell>
          <cell r="JA36">
            <v>0.876</v>
          </cell>
          <cell r="JB36">
            <v>6.3920000000000003</v>
          </cell>
          <cell r="JC36">
            <v>0</v>
          </cell>
          <cell r="JD36">
            <v>1.73</v>
          </cell>
          <cell r="JE36">
            <v>0.32800000000000001</v>
          </cell>
          <cell r="JF36">
            <v>0</v>
          </cell>
          <cell r="JG36">
            <v>0</v>
          </cell>
          <cell r="JH36">
            <v>0</v>
          </cell>
          <cell r="JI36">
            <v>0</v>
          </cell>
          <cell r="JJ36">
            <v>0</v>
          </cell>
          <cell r="JK36">
            <v>0</v>
          </cell>
          <cell r="JL36">
            <v>0</v>
          </cell>
          <cell r="JM36">
            <v>0</v>
          </cell>
          <cell r="JN36">
            <v>0</v>
          </cell>
          <cell r="JO36">
            <v>0</v>
          </cell>
          <cell r="JP36">
            <v>0</v>
          </cell>
          <cell r="JQ36">
            <v>0</v>
          </cell>
          <cell r="JR36" t="e">
            <v>#N/A</v>
          </cell>
          <cell r="JS36">
            <v>248.70599999999999</v>
          </cell>
          <cell r="JT36">
            <v>252.22200000000001</v>
          </cell>
          <cell r="JU36">
            <v>15.071999999999999</v>
          </cell>
          <cell r="JV36">
            <v>237.14999999999998</v>
          </cell>
          <cell r="JW36">
            <v>107.84399999999999</v>
          </cell>
          <cell r="JX36">
            <v>0</v>
          </cell>
          <cell r="JY36">
            <v>0</v>
          </cell>
          <cell r="JZ36">
            <v>0</v>
          </cell>
          <cell r="KA36">
            <v>7.6999999999999999E-2</v>
          </cell>
          <cell r="KB36">
            <v>0</v>
          </cell>
          <cell r="KC36">
            <v>0</v>
          </cell>
          <cell r="KD36">
            <v>7.6999999999999999E-2</v>
          </cell>
          <cell r="KE36">
            <v>0</v>
          </cell>
          <cell r="KF36">
            <v>0</v>
          </cell>
          <cell r="KG36">
            <v>0</v>
          </cell>
          <cell r="KH36">
            <v>0</v>
          </cell>
          <cell r="KI36">
            <v>1.0940000000000001</v>
          </cell>
          <cell r="KJ36">
            <v>0.47900000000000004</v>
          </cell>
          <cell r="KK36">
            <v>1.2490000000000001</v>
          </cell>
          <cell r="KL36">
            <v>2.8610000000000002</v>
          </cell>
          <cell r="KM36">
            <v>1.8160000000000001</v>
          </cell>
          <cell r="KN36">
            <v>22.398</v>
          </cell>
          <cell r="KO36">
            <v>1.72</v>
          </cell>
          <cell r="KP36">
            <v>0</v>
          </cell>
          <cell r="KQ36">
            <v>0</v>
          </cell>
          <cell r="KR36">
            <v>1.72</v>
          </cell>
          <cell r="KS36">
            <v>0</v>
          </cell>
          <cell r="KT36">
            <v>24.734999999999999</v>
          </cell>
          <cell r="KU36">
            <v>0</v>
          </cell>
          <cell r="KV36">
            <v>24.734999999999999</v>
          </cell>
          <cell r="KW36">
            <v>6.3920000000000003</v>
          </cell>
          <cell r="KX36">
            <v>0</v>
          </cell>
          <cell r="KY36">
            <v>0</v>
          </cell>
          <cell r="KZ36">
            <v>6.3920000000000003</v>
          </cell>
          <cell r="LA36">
            <v>1.72</v>
          </cell>
          <cell r="LB36">
            <v>0</v>
          </cell>
          <cell r="LC36">
            <v>0</v>
          </cell>
          <cell r="LD36">
            <v>1.72</v>
          </cell>
          <cell r="LE36">
            <v>0</v>
          </cell>
          <cell r="LF36">
            <v>24.734999999999999</v>
          </cell>
          <cell r="LG36">
            <v>0</v>
          </cell>
          <cell r="LH36">
            <v>24.734999999999999</v>
          </cell>
          <cell r="LI36">
            <v>6.3920000000000003</v>
          </cell>
          <cell r="LJ36">
            <v>0</v>
          </cell>
          <cell r="LK36">
            <v>0</v>
          </cell>
          <cell r="LL36">
            <v>6.3920000000000003</v>
          </cell>
          <cell r="LM36">
            <v>67.277000000000001</v>
          </cell>
          <cell r="LN36">
            <v>88.37700000000001</v>
          </cell>
          <cell r="LO36">
            <v>13.299000000000001</v>
          </cell>
          <cell r="LP36">
            <v>101.67600000000002</v>
          </cell>
          <cell r="LQ36">
            <v>155.654</v>
          </cell>
          <cell r="LR36">
            <v>168.953</v>
          </cell>
          <cell r="LS36">
            <v>1323.972</v>
          </cell>
          <cell r="LT36">
            <v>44817</v>
          </cell>
          <cell r="LU36">
            <v>16761</v>
          </cell>
          <cell r="LV36">
            <v>13510</v>
          </cell>
          <cell r="LW36">
            <v>1116</v>
          </cell>
          <cell r="LX36">
            <v>625</v>
          </cell>
          <cell r="LY36">
            <v>3035</v>
          </cell>
          <cell r="LZ36">
            <v>157275</v>
          </cell>
          <cell r="MA36">
            <v>185123</v>
          </cell>
          <cell r="MB36">
            <v>185123</v>
          </cell>
          <cell r="MC36">
            <v>0</v>
          </cell>
          <cell r="MD36">
            <v>9601</v>
          </cell>
          <cell r="ME36">
            <v>413</v>
          </cell>
          <cell r="MF36">
            <v>413</v>
          </cell>
          <cell r="MG36">
            <v>75.7</v>
          </cell>
          <cell r="MH36">
            <v>1323972</v>
          </cell>
          <cell r="MI36">
            <v>30271</v>
          </cell>
          <cell r="MJ36">
            <v>185123</v>
          </cell>
          <cell r="MK36">
            <v>75.7</v>
          </cell>
          <cell r="ML36">
            <v>43.737306332793764</v>
          </cell>
          <cell r="MM36">
            <v>1.480525915893099</v>
          </cell>
          <cell r="MN36">
            <v>2.5799063325464688</v>
          </cell>
          <cell r="MO36">
            <v>5.186281553345613</v>
          </cell>
          <cell r="MP36">
            <v>84.95702857019387</v>
          </cell>
          <cell r="MQ36" t="str">
            <v/>
          </cell>
          <cell r="MR36">
            <v>3.1194013166441589E-4</v>
          </cell>
          <cell r="MS36" t="str">
            <v>Business plans (£m)</v>
          </cell>
          <cell r="MT36" t="str">
            <v>PR19 (£m)</v>
          </cell>
        </row>
        <row r="37">
          <cell r="A37" t="str">
            <v>NWT12</v>
          </cell>
          <cell r="B37" t="str">
            <v>NWT</v>
          </cell>
          <cell r="C37" t="str">
            <v>2011-12</v>
          </cell>
          <cell r="D37" t="str">
            <v>NWT</v>
          </cell>
          <cell r="E37" t="str">
            <v>NWT12</v>
          </cell>
          <cell r="F37">
            <v>1.1050631792877967</v>
          </cell>
          <cell r="G37">
            <v>5.0206619702127222</v>
          </cell>
          <cell r="H37">
            <v>0</v>
          </cell>
          <cell r="I37">
            <v>2.6118194131255921</v>
          </cell>
          <cell r="J37">
            <v>0</v>
          </cell>
          <cell r="K37">
            <v>0</v>
          </cell>
          <cell r="L37">
            <v>0</v>
          </cell>
          <cell r="M37">
            <v>47.676822437197572</v>
          </cell>
          <cell r="N37">
            <v>0</v>
          </cell>
          <cell r="O37">
            <v>55.309303820535824</v>
          </cell>
          <cell r="P37">
            <v>0</v>
          </cell>
          <cell r="Q37">
            <v>55.309303820535824</v>
          </cell>
          <cell r="R37">
            <v>93.285971357127679</v>
          </cell>
          <cell r="S37">
            <v>21.371367357097743</v>
          </cell>
          <cell r="T37">
            <v>142.57967164442869</v>
          </cell>
          <cell r="U37">
            <v>27.625474769856837</v>
          </cell>
          <cell r="V37">
            <v>3.0953315585839905</v>
          </cell>
          <cell r="W37">
            <v>287.95781668709463</v>
          </cell>
          <cell r="X37">
            <v>0</v>
          </cell>
          <cell r="Y37">
            <v>287.95781668709463</v>
          </cell>
          <cell r="Z37">
            <v>15.331646549438892</v>
          </cell>
          <cell r="AA37">
            <v>0</v>
          </cell>
          <cell r="AB37">
            <v>0</v>
          </cell>
          <cell r="AC37">
            <v>15.331646549438892</v>
          </cell>
          <cell r="AD37">
            <v>327.93547395819161</v>
          </cell>
          <cell r="AE37">
            <v>13.36796650698899</v>
          </cell>
          <cell r="AF37">
            <v>0</v>
          </cell>
          <cell r="AG37">
            <v>341.30344046517985</v>
          </cell>
          <cell r="AH37">
            <v>341.30344046517985</v>
          </cell>
          <cell r="AI37">
            <v>25.125400244556001</v>
          </cell>
          <cell r="AJ37">
            <v>0</v>
          </cell>
          <cell r="AK37">
            <v>4.5151310399932205</v>
          </cell>
          <cell r="AL37">
            <v>0</v>
          </cell>
          <cell r="AM37">
            <v>0</v>
          </cell>
          <cell r="AN37">
            <v>0</v>
          </cell>
          <cell r="AO37">
            <v>51.625929008089656</v>
          </cell>
          <cell r="AP37">
            <v>20.536510364463112</v>
          </cell>
          <cell r="AQ37">
            <v>101.80297065710189</v>
          </cell>
          <cell r="AR37">
            <v>0</v>
          </cell>
          <cell r="AS37">
            <v>101.80297065710189</v>
          </cell>
          <cell r="AT37">
            <v>0</v>
          </cell>
          <cell r="AU37">
            <v>117.34699189527488</v>
          </cell>
          <cell r="AV37">
            <v>0</v>
          </cell>
          <cell r="AW37">
            <v>57.555377201381283</v>
          </cell>
          <cell r="AX37">
            <v>0</v>
          </cell>
          <cell r="AY37">
            <v>174.90236909665529</v>
          </cell>
          <cell r="AZ37">
            <v>0</v>
          </cell>
          <cell r="BA37">
            <v>174.90236909665529</v>
          </cell>
          <cell r="BB37">
            <v>0</v>
          </cell>
          <cell r="BC37">
            <v>0</v>
          </cell>
          <cell r="BD37">
            <v>0</v>
          </cell>
          <cell r="BE37">
            <v>0</v>
          </cell>
          <cell r="BF37">
            <v>276.70533975375741</v>
          </cell>
          <cell r="BG37">
            <v>18.64851753960917</v>
          </cell>
          <cell r="BH37">
            <v>0</v>
          </cell>
          <cell r="BI37">
            <v>295.3538572933669</v>
          </cell>
          <cell r="BJ37">
            <v>295.3538572933669</v>
          </cell>
          <cell r="BK37">
            <v>4.3391646241201336E-3</v>
          </cell>
          <cell r="BL37">
            <v>0</v>
          </cell>
          <cell r="BM37">
            <v>0</v>
          </cell>
          <cell r="BN37">
            <v>0</v>
          </cell>
          <cell r="BO37">
            <v>0</v>
          </cell>
          <cell r="BP37">
            <v>0</v>
          </cell>
          <cell r="BQ37">
            <v>5.1510416182924939</v>
          </cell>
          <cell r="BR37">
            <v>0</v>
          </cell>
          <cell r="BS37">
            <v>5.1553807829166063</v>
          </cell>
          <cell r="BT37">
            <v>0</v>
          </cell>
          <cell r="BU37">
            <v>5.1553807829166063</v>
          </cell>
          <cell r="BV37">
            <v>1.4111998299389585</v>
          </cell>
          <cell r="BW37">
            <v>0</v>
          </cell>
          <cell r="BX37">
            <v>0</v>
          </cell>
          <cell r="BY37">
            <v>0</v>
          </cell>
          <cell r="BZ37">
            <v>0</v>
          </cell>
          <cell r="CA37">
            <v>1.4111998299389585</v>
          </cell>
          <cell r="CB37">
            <v>0</v>
          </cell>
          <cell r="CC37">
            <v>1.4111998299389585</v>
          </cell>
          <cell r="CD37">
            <v>0</v>
          </cell>
          <cell r="CE37">
            <v>0</v>
          </cell>
          <cell r="CF37">
            <v>0</v>
          </cell>
          <cell r="CG37">
            <v>0</v>
          </cell>
          <cell r="CH37">
            <v>6.5665806128555655</v>
          </cell>
          <cell r="CI37">
            <v>5.64666765331856</v>
          </cell>
          <cell r="CJ37">
            <v>0</v>
          </cell>
          <cell r="CK37">
            <v>12.21324826617407</v>
          </cell>
          <cell r="CL37">
            <v>12.21324826617407</v>
          </cell>
          <cell r="CM37">
            <v>1.2877449873305211</v>
          </cell>
          <cell r="CN37">
            <v>-6.0647393482071204</v>
          </cell>
          <cell r="CO37">
            <v>0.36113602444040122</v>
          </cell>
          <cell r="CP37">
            <v>0</v>
          </cell>
          <cell r="CQ37">
            <v>0</v>
          </cell>
          <cell r="CR37">
            <v>0</v>
          </cell>
          <cell r="CS37">
            <v>17.806854906754861</v>
          </cell>
          <cell r="CT37">
            <v>4.9066685954667415</v>
          </cell>
          <cell r="CU37">
            <v>18.297665165785318</v>
          </cell>
          <cell r="CV37">
            <v>0</v>
          </cell>
          <cell r="CW37">
            <v>18.297665165785318</v>
          </cell>
          <cell r="CX37">
            <v>0</v>
          </cell>
          <cell r="CY37">
            <v>2.3570419887238909</v>
          </cell>
          <cell r="CZ37">
            <v>0</v>
          </cell>
          <cell r="DA37">
            <v>28.827523358829051</v>
          </cell>
          <cell r="DB37">
            <v>0</v>
          </cell>
          <cell r="DC37">
            <v>31.184565347552876</v>
          </cell>
          <cell r="DD37">
            <v>0</v>
          </cell>
          <cell r="DE37">
            <v>31.184565347552876</v>
          </cell>
          <cell r="DF37">
            <v>0</v>
          </cell>
          <cell r="DG37">
            <v>0</v>
          </cell>
          <cell r="DH37">
            <v>0</v>
          </cell>
          <cell r="DI37">
            <v>0</v>
          </cell>
          <cell r="DJ37">
            <v>49.482230513338301</v>
          </cell>
          <cell r="DK37">
            <v>3.6231212439301972</v>
          </cell>
          <cell r="DL37">
            <v>0</v>
          </cell>
          <cell r="DM37">
            <v>53.105351757268494</v>
          </cell>
          <cell r="DN37">
            <v>53.105351757268494</v>
          </cell>
          <cell r="DO37">
            <v>0.81048702246280657</v>
          </cell>
          <cell r="DP37">
            <v>0</v>
          </cell>
          <cell r="DQ37">
            <v>0</v>
          </cell>
          <cell r="DR37">
            <v>0</v>
          </cell>
          <cell r="DS37">
            <v>0</v>
          </cell>
          <cell r="DT37">
            <v>0</v>
          </cell>
          <cell r="DU37">
            <v>23.707883583568034</v>
          </cell>
          <cell r="DV37">
            <v>0.73262525608316653</v>
          </cell>
          <cell r="DW37">
            <v>25.250995862113932</v>
          </cell>
          <cell r="DX37">
            <v>0</v>
          </cell>
          <cell r="DY37">
            <v>25.250995862113932</v>
          </cell>
          <cell r="DZ37">
            <v>0</v>
          </cell>
          <cell r="EA37">
            <v>10.100444688887697</v>
          </cell>
          <cell r="EB37">
            <v>0</v>
          </cell>
          <cell r="EC37">
            <v>0</v>
          </cell>
          <cell r="ED37">
            <v>0</v>
          </cell>
          <cell r="EE37">
            <v>10.100444688887697</v>
          </cell>
          <cell r="EF37">
            <v>0</v>
          </cell>
          <cell r="EG37">
            <v>10.100444688887697</v>
          </cell>
          <cell r="EH37">
            <v>0</v>
          </cell>
          <cell r="EI37">
            <v>0</v>
          </cell>
          <cell r="EJ37">
            <v>0</v>
          </cell>
          <cell r="EK37">
            <v>0</v>
          </cell>
          <cell r="EL37">
            <v>35.351440551001694</v>
          </cell>
          <cell r="EM37">
            <v>5.64666765331856</v>
          </cell>
          <cell r="EN37">
            <v>0</v>
          </cell>
          <cell r="EO37">
            <v>40.998108204320211</v>
          </cell>
          <cell r="EP37">
            <v>40.998108204320211</v>
          </cell>
          <cell r="EQ37">
            <v>30.146062214768722</v>
          </cell>
          <cell r="ER37">
            <v>0</v>
          </cell>
          <cell r="ES37">
            <v>7.1269504531188126</v>
          </cell>
          <cell r="ET37">
            <v>0</v>
          </cell>
          <cell r="EU37">
            <v>0</v>
          </cell>
          <cell r="EV37">
            <v>0</v>
          </cell>
          <cell r="EW37">
            <v>99.302751445287228</v>
          </cell>
          <cell r="EX37">
            <v>20.536510364463112</v>
          </cell>
          <cell r="EY37">
            <v>157.1122744776377</v>
          </cell>
          <cell r="EZ37">
            <v>0</v>
          </cell>
          <cell r="FA37">
            <v>157.1122744776377</v>
          </cell>
          <cell r="FB37">
            <v>93.285971357127679</v>
          </cell>
          <cell r="FC37">
            <v>138.71835925237264</v>
          </cell>
          <cell r="FD37">
            <v>142.57967164442869</v>
          </cell>
          <cell r="FE37">
            <v>85.180851971238127</v>
          </cell>
          <cell r="FF37">
            <v>3.0953315585839905</v>
          </cell>
          <cell r="FG37">
            <v>462.8601857837499</v>
          </cell>
          <cell r="FH37">
            <v>0</v>
          </cell>
          <cell r="FI37">
            <v>462.8601857837499</v>
          </cell>
          <cell r="FJ37">
            <v>15.331646549438892</v>
          </cell>
          <cell r="FK37">
            <v>0</v>
          </cell>
          <cell r="FL37">
            <v>0</v>
          </cell>
          <cell r="FM37">
            <v>15.331646549438892</v>
          </cell>
          <cell r="FN37">
            <v>604.64081371194902</v>
          </cell>
          <cell r="FO37">
            <v>32.016484046598158</v>
          </cell>
          <cell r="FP37">
            <v>0</v>
          </cell>
          <cell r="FQ37">
            <v>636.65729775854686</v>
          </cell>
          <cell r="FR37">
            <v>636.65729775854686</v>
          </cell>
          <cell r="FS37">
            <v>2.1025711744174478</v>
          </cell>
          <cell r="FT37">
            <v>-6.0647393482071204</v>
          </cell>
          <cell r="FU37">
            <v>0.36113602444040122</v>
          </cell>
          <cell r="FV37">
            <v>0</v>
          </cell>
          <cell r="FW37">
            <v>0</v>
          </cell>
          <cell r="FX37">
            <v>0</v>
          </cell>
          <cell r="FY37">
            <v>46.665780108615387</v>
          </cell>
          <cell r="FZ37">
            <v>5.6392938515499083</v>
          </cell>
          <cell r="GA37">
            <v>48.704041810815866</v>
          </cell>
          <cell r="GB37">
            <v>0</v>
          </cell>
          <cell r="GC37">
            <v>48.704041810815866</v>
          </cell>
          <cell r="GD37">
            <v>1.4111998299389585</v>
          </cell>
          <cell r="GE37">
            <v>12.457486677611586</v>
          </cell>
          <cell r="GF37">
            <v>0</v>
          </cell>
          <cell r="GG37">
            <v>28.827523358829051</v>
          </cell>
          <cell r="GH37">
            <v>0</v>
          </cell>
          <cell r="GI37">
            <v>42.696209866379526</v>
          </cell>
          <cell r="GJ37">
            <v>0</v>
          </cell>
          <cell r="GK37">
            <v>42.696209866379526</v>
          </cell>
          <cell r="GL37">
            <v>0</v>
          </cell>
          <cell r="GM37">
            <v>0</v>
          </cell>
          <cell r="GN37">
            <v>0</v>
          </cell>
          <cell r="GO37">
            <v>0</v>
          </cell>
          <cell r="GP37">
            <v>91.40025167719557</v>
          </cell>
          <cell r="GQ37">
            <v>14.916456550567316</v>
          </cell>
          <cell r="GR37">
            <v>0</v>
          </cell>
          <cell r="GS37">
            <v>106.31670822776277</v>
          </cell>
          <cell r="GT37">
            <v>106.31670822776277</v>
          </cell>
          <cell r="GU37">
            <v>32.248633389186168</v>
          </cell>
          <cell r="GV37">
            <v>-6.0647393482071204</v>
          </cell>
          <cell r="GW37">
            <v>7.4880864775592055</v>
          </cell>
          <cell r="GX37">
            <v>0</v>
          </cell>
          <cell r="GY37">
            <v>0</v>
          </cell>
          <cell r="GZ37">
            <v>0</v>
          </cell>
          <cell r="HA37">
            <v>145.96853155390201</v>
          </cell>
          <cell r="HB37">
            <v>26.175804216012956</v>
          </cell>
          <cell r="HC37">
            <v>205.8163162884529</v>
          </cell>
          <cell r="HD37">
            <v>0</v>
          </cell>
          <cell r="HE37">
            <v>205.8163162884529</v>
          </cell>
          <cell r="HF37">
            <v>94.697171187066644</v>
          </cell>
          <cell r="HG37">
            <v>151.17584592998398</v>
          </cell>
          <cell r="HH37">
            <v>142.57967164442869</v>
          </cell>
          <cell r="HI37">
            <v>114.00837533006717</v>
          </cell>
          <cell r="HJ37">
            <v>3.0953315585839905</v>
          </cell>
          <cell r="HK37">
            <v>505.55639565013058</v>
          </cell>
          <cell r="HL37">
            <v>0</v>
          </cell>
          <cell r="HM37">
            <v>505.55639565013058</v>
          </cell>
          <cell r="HN37">
            <v>15.331646549438892</v>
          </cell>
          <cell r="HO37">
            <v>0</v>
          </cell>
          <cell r="HP37">
            <v>0</v>
          </cell>
          <cell r="HQ37">
            <v>15.331646549438892</v>
          </cell>
          <cell r="HR37">
            <v>696.04106538914459</v>
          </cell>
          <cell r="HS37">
            <v>46.932940597165384</v>
          </cell>
          <cell r="HT37">
            <v>0</v>
          </cell>
          <cell r="HU37">
            <v>742.97400598631077</v>
          </cell>
          <cell r="HV37">
            <v>742.97400598631077</v>
          </cell>
          <cell r="HW37">
            <v>11.167006438459685</v>
          </cell>
          <cell r="HX37">
            <v>0</v>
          </cell>
          <cell r="HY37">
            <v>10.235140242603936</v>
          </cell>
          <cell r="HZ37">
            <v>28.827765079660875</v>
          </cell>
          <cell r="IA37">
            <v>0</v>
          </cell>
          <cell r="IB37">
            <v>4.4699805602191374</v>
          </cell>
          <cell r="IC37" t="e">
            <v>#N/A</v>
          </cell>
          <cell r="ID37">
            <v>0</v>
          </cell>
          <cell r="IE37">
            <v>0</v>
          </cell>
          <cell r="IF37">
            <v>0</v>
          </cell>
          <cell r="IG37" t="e">
            <v>#N/A</v>
          </cell>
          <cell r="IH37" t="e">
            <v>#N/A</v>
          </cell>
          <cell r="II37">
            <v>127.45467190951662</v>
          </cell>
          <cell r="IJ37">
            <v>0</v>
          </cell>
          <cell r="IK37" t="e">
            <v>#N/A</v>
          </cell>
          <cell r="IL37" t="e">
            <v>#N/A</v>
          </cell>
          <cell r="IM37">
            <v>0</v>
          </cell>
          <cell r="IN37">
            <v>7.9002059502466846</v>
          </cell>
          <cell r="IO37">
            <v>0</v>
          </cell>
          <cell r="IP37">
            <v>12.448536714676919</v>
          </cell>
          <cell r="IQ37">
            <v>3.105227533798709</v>
          </cell>
          <cell r="IR37">
            <v>24.141210214721209</v>
          </cell>
          <cell r="IS37">
            <v>0</v>
          </cell>
          <cell r="IT37">
            <v>2.4013022885923823</v>
          </cell>
          <cell r="IU37">
            <v>0</v>
          </cell>
          <cell r="IV37">
            <v>0</v>
          </cell>
          <cell r="IW37">
            <v>8.8758674560395843</v>
          </cell>
          <cell r="IX37">
            <v>7.0809916428921635</v>
          </cell>
          <cell r="IY37">
            <v>0</v>
          </cell>
          <cell r="IZ37">
            <v>0.54262751874806947</v>
          </cell>
          <cell r="JA37" t="e">
            <v>#N/A</v>
          </cell>
          <cell r="JB37">
            <v>21.992742943999897</v>
          </cell>
          <cell r="JC37">
            <v>0.20850280946388189</v>
          </cell>
          <cell r="JD37">
            <v>0</v>
          </cell>
          <cell r="JE37">
            <v>0</v>
          </cell>
          <cell r="JF37">
            <v>7.5354258195634856</v>
          </cell>
          <cell r="JG37">
            <v>0</v>
          </cell>
          <cell r="JH37">
            <v>0</v>
          </cell>
          <cell r="JI37">
            <v>0</v>
          </cell>
          <cell r="JJ37">
            <v>0</v>
          </cell>
          <cell r="JK37">
            <v>0</v>
          </cell>
          <cell r="JL37">
            <v>0</v>
          </cell>
          <cell r="JM37">
            <v>0</v>
          </cell>
          <cell r="JN37">
            <v>0</v>
          </cell>
          <cell r="JO37">
            <v>0</v>
          </cell>
          <cell r="JP37">
            <v>0</v>
          </cell>
          <cell r="JQ37">
            <v>0</v>
          </cell>
          <cell r="JR37">
            <v>0</v>
          </cell>
          <cell r="JS37">
            <v>696.04106538914459</v>
          </cell>
          <cell r="JT37">
            <v>742.97400598631077</v>
          </cell>
          <cell r="JU37">
            <v>106.31670822776277</v>
          </cell>
          <cell r="JV37">
            <v>636.65729775854686</v>
          </cell>
          <cell r="JW37">
            <v>267.22019868474337</v>
          </cell>
          <cell r="JX37">
            <v>0.20850280946388189</v>
          </cell>
          <cell r="JY37">
            <v>0</v>
          </cell>
          <cell r="JZ37">
            <v>0</v>
          </cell>
          <cell r="KA37">
            <v>0</v>
          </cell>
          <cell r="KB37">
            <v>0</v>
          </cell>
          <cell r="KC37">
            <v>0</v>
          </cell>
          <cell r="KD37">
            <v>0</v>
          </cell>
          <cell r="KE37">
            <v>0</v>
          </cell>
          <cell r="KF37">
            <v>0</v>
          </cell>
          <cell r="KG37">
            <v>1.1539667272423846</v>
          </cell>
          <cell r="KH37">
            <v>1.1539667272423846</v>
          </cell>
          <cell r="KI37">
            <v>4.0551311701842705</v>
          </cell>
          <cell r="KJ37">
            <v>1.9293298734867788</v>
          </cell>
          <cell r="KK37">
            <v>3.0384758705364492</v>
          </cell>
          <cell r="KL37">
            <v>4.0640289824703899</v>
          </cell>
          <cell r="KM37">
            <v>4.3270537292665097</v>
          </cell>
          <cell r="KN37">
            <v>41.708312124329289</v>
          </cell>
          <cell r="KO37">
            <v>8.8758674560395843</v>
          </cell>
          <cell r="KP37">
            <v>0</v>
          </cell>
          <cell r="KQ37">
            <v>0</v>
          </cell>
          <cell r="KR37">
            <v>8.8758674560395843</v>
          </cell>
          <cell r="KS37">
            <v>0</v>
          </cell>
          <cell r="KT37">
            <v>7.0809916428921635</v>
          </cell>
          <cell r="KU37">
            <v>0</v>
          </cell>
          <cell r="KV37">
            <v>7.0809916428921635</v>
          </cell>
          <cell r="KW37">
            <v>21.992742943999897</v>
          </cell>
          <cell r="KX37">
            <v>0</v>
          </cell>
          <cell r="KY37">
            <v>0</v>
          </cell>
          <cell r="KZ37">
            <v>21.992742943999897</v>
          </cell>
          <cell r="LA37">
            <v>3.8319800688245778</v>
          </cell>
          <cell r="LB37">
            <v>2.729114260287209E-5</v>
          </cell>
          <cell r="LC37">
            <v>0</v>
          </cell>
          <cell r="LD37">
            <v>3.8320073599671804</v>
          </cell>
          <cell r="LE37">
            <v>0.43934470131474357</v>
          </cell>
          <cell r="LF37">
            <v>12.074597161068304</v>
          </cell>
          <cell r="LG37">
            <v>0</v>
          </cell>
          <cell r="LH37">
            <v>12.513941862383046</v>
          </cell>
          <cell r="LI37">
            <v>18.421096475986133</v>
          </cell>
          <cell r="LJ37">
            <v>0</v>
          </cell>
          <cell r="LK37">
            <v>0</v>
          </cell>
          <cell r="LL37">
            <v>18.421096475986133</v>
          </cell>
          <cell r="LM37">
            <v>181.70056015189095</v>
          </cell>
          <cell r="LN37">
            <v>210.68807664012468</v>
          </cell>
          <cell r="LO37">
            <v>55.779467739574272</v>
          </cell>
          <cell r="LP37">
            <v>266.46754437969895</v>
          </cell>
          <cell r="LQ37">
            <v>392.38863679201563</v>
          </cell>
          <cell r="LR37">
            <v>448.1681045315899</v>
          </cell>
          <cell r="LS37">
            <v>3214.6210000000001</v>
          </cell>
          <cell r="LT37">
            <v>83004</v>
          </cell>
          <cell r="LU37">
            <v>41098.780333813098</v>
          </cell>
          <cell r="LV37">
            <v>35539</v>
          </cell>
          <cell r="LW37">
            <v>1685.19897765821</v>
          </cell>
          <cell r="LX37">
            <v>1606.41599022632</v>
          </cell>
          <cell r="LY37">
            <v>4125.0725558399899</v>
          </cell>
          <cell r="LZ37">
            <v>466511.55659014301</v>
          </cell>
          <cell r="MA37">
            <v>520728.71797005303</v>
          </cell>
          <cell r="MB37">
            <v>520728.71797005401</v>
          </cell>
          <cell r="MC37">
            <v>3554.1029533526398</v>
          </cell>
          <cell r="MD37">
            <v>205726.92178259999</v>
          </cell>
          <cell r="ME37">
            <v>571</v>
          </cell>
          <cell r="MF37">
            <v>571</v>
          </cell>
          <cell r="MG37">
            <v>196.36591000000001</v>
          </cell>
          <cell r="MH37">
            <v>3214621</v>
          </cell>
          <cell r="MI37">
            <v>76637.780333813105</v>
          </cell>
          <cell r="MJ37">
            <v>520728.71797005401</v>
          </cell>
          <cell r="MK37">
            <v>196.36591000000001</v>
          </cell>
          <cell r="ML37">
            <v>41.945643336719755</v>
          </cell>
          <cell r="MM37">
            <v>1.0830689463924632</v>
          </cell>
          <cell r="MN37">
            <v>1.4242900895953732</v>
          </cell>
          <cell r="MO37">
            <v>40.190029378788353</v>
          </cell>
          <cell r="MP37">
            <v>89.588213688066858</v>
          </cell>
          <cell r="MQ37">
            <v>1709.7936746011335</v>
          </cell>
          <cell r="MR37">
            <v>1.7762591608777521E-4</v>
          </cell>
          <cell r="MS37" t="str">
            <v>N/A</v>
          </cell>
          <cell r="MT37" t="str">
            <v>PR09 (£m)</v>
          </cell>
        </row>
        <row r="38">
          <cell r="A38" t="str">
            <v>NWT13</v>
          </cell>
          <cell r="B38" t="str">
            <v>NWT</v>
          </cell>
          <cell r="C38" t="str">
            <v>2012-13</v>
          </cell>
          <cell r="D38" t="str">
            <v>NWT</v>
          </cell>
          <cell r="E38" t="str">
            <v>NWT13</v>
          </cell>
          <cell r="F38">
            <v>1.0790336496980155</v>
          </cell>
          <cell r="G38">
            <v>6.1660258194632398</v>
          </cell>
          <cell r="H38">
            <v>0</v>
          </cell>
          <cell r="I38">
            <v>2.5337131734238958</v>
          </cell>
          <cell r="J38">
            <v>0</v>
          </cell>
          <cell r="K38">
            <v>0</v>
          </cell>
          <cell r="L38">
            <v>0</v>
          </cell>
          <cell r="M38">
            <v>39.078933743867978</v>
          </cell>
          <cell r="N38">
            <v>0</v>
          </cell>
          <cell r="O38">
            <v>47.778672736755027</v>
          </cell>
          <cell r="P38">
            <v>0</v>
          </cell>
          <cell r="Q38">
            <v>47.778672736755027</v>
          </cell>
          <cell r="R38">
            <v>77.760242601795895</v>
          </cell>
          <cell r="S38">
            <v>31.345537789376195</v>
          </cell>
          <cell r="T38">
            <v>149.27567316652286</v>
          </cell>
          <cell r="U38">
            <v>45.00917270776268</v>
          </cell>
          <cell r="V38">
            <v>3.022421678040986</v>
          </cell>
          <cell r="W38">
            <v>306.41304794349861</v>
          </cell>
          <cell r="X38">
            <v>0</v>
          </cell>
          <cell r="Y38">
            <v>306.41304794349861</v>
          </cell>
          <cell r="Z38">
            <v>10.093280759275236</v>
          </cell>
          <cell r="AA38">
            <v>0</v>
          </cell>
          <cell r="AB38">
            <v>0</v>
          </cell>
          <cell r="AC38">
            <v>10.093280759275236</v>
          </cell>
          <cell r="AD38">
            <v>344.09843992097774</v>
          </cell>
          <cell r="AE38">
            <v>5.3457871124712195</v>
          </cell>
          <cell r="AF38">
            <v>0</v>
          </cell>
          <cell r="AG38">
            <v>349.44422703344884</v>
          </cell>
          <cell r="AH38">
            <v>349.44422703344884</v>
          </cell>
          <cell r="AI38">
            <v>29.643328033824783</v>
          </cell>
          <cell r="AJ38">
            <v>0</v>
          </cell>
          <cell r="AK38">
            <v>4.6291789051943439</v>
          </cell>
          <cell r="AL38">
            <v>0</v>
          </cell>
          <cell r="AM38">
            <v>0</v>
          </cell>
          <cell r="AN38">
            <v>0</v>
          </cell>
          <cell r="AO38">
            <v>63.512754204591445</v>
          </cell>
          <cell r="AP38">
            <v>19.339509475373855</v>
          </cell>
          <cell r="AQ38">
            <v>117.12477061898362</v>
          </cell>
          <cell r="AR38">
            <v>0</v>
          </cell>
          <cell r="AS38">
            <v>117.12477061898362</v>
          </cell>
          <cell r="AT38">
            <v>0</v>
          </cell>
          <cell r="AU38">
            <v>125.45832959039916</v>
          </cell>
          <cell r="AV38">
            <v>0</v>
          </cell>
          <cell r="AW38">
            <v>86.022558723468066</v>
          </cell>
          <cell r="AX38">
            <v>0</v>
          </cell>
          <cell r="AY38">
            <v>211.48088831386661</v>
          </cell>
          <cell r="AZ38">
            <v>0</v>
          </cell>
          <cell r="BA38">
            <v>211.48088831386661</v>
          </cell>
          <cell r="BB38">
            <v>0.32371009490940467</v>
          </cell>
          <cell r="BC38">
            <v>0</v>
          </cell>
          <cell r="BD38">
            <v>0</v>
          </cell>
          <cell r="BE38">
            <v>0.32371009490940467</v>
          </cell>
          <cell r="BF38">
            <v>328.28194883794185</v>
          </cell>
          <cell r="BG38">
            <v>11.880351018138098</v>
          </cell>
          <cell r="BH38">
            <v>0</v>
          </cell>
          <cell r="BI38">
            <v>340.1622998560793</v>
          </cell>
          <cell r="BJ38">
            <v>340.1622998560793</v>
          </cell>
          <cell r="BK38">
            <v>5.4733790248235161E-3</v>
          </cell>
          <cell r="BL38">
            <v>0</v>
          </cell>
          <cell r="BM38">
            <v>0</v>
          </cell>
          <cell r="BN38">
            <v>0</v>
          </cell>
          <cell r="BO38">
            <v>0</v>
          </cell>
          <cell r="BP38">
            <v>0</v>
          </cell>
          <cell r="BQ38">
            <v>5.7983114262269417</v>
          </cell>
          <cell r="BR38">
            <v>0</v>
          </cell>
          <cell r="BS38">
            <v>5.8037848052517642</v>
          </cell>
          <cell r="BT38">
            <v>0</v>
          </cell>
          <cell r="BU38">
            <v>5.8037848052517642</v>
          </cell>
          <cell r="BV38">
            <v>0.45525114867126831</v>
          </cell>
          <cell r="BW38">
            <v>0</v>
          </cell>
          <cell r="BX38">
            <v>0</v>
          </cell>
          <cell r="BY38">
            <v>0</v>
          </cell>
          <cell r="BZ38">
            <v>0</v>
          </cell>
          <cell r="CA38">
            <v>0.45525114867126831</v>
          </cell>
          <cell r="CB38">
            <v>0</v>
          </cell>
          <cell r="CC38">
            <v>0.45525114867126831</v>
          </cell>
          <cell r="CD38">
            <v>0</v>
          </cell>
          <cell r="CE38">
            <v>0</v>
          </cell>
          <cell r="CF38">
            <v>0</v>
          </cell>
          <cell r="CG38">
            <v>0</v>
          </cell>
          <cell r="CH38">
            <v>6.259035953923032</v>
          </cell>
          <cell r="CI38">
            <v>3.3423438331744442</v>
          </cell>
          <cell r="CJ38">
            <v>0</v>
          </cell>
          <cell r="CK38">
            <v>9.6013797870974766</v>
          </cell>
          <cell r="CL38">
            <v>9.6013797870974766</v>
          </cell>
          <cell r="CM38">
            <v>3.2034458333906746</v>
          </cell>
          <cell r="CN38">
            <v>-3.4161389552425514</v>
          </cell>
          <cell r="CO38">
            <v>0.2715664591439621</v>
          </cell>
          <cell r="CP38">
            <v>0</v>
          </cell>
          <cell r="CQ38">
            <v>0</v>
          </cell>
          <cell r="CR38">
            <v>0</v>
          </cell>
          <cell r="CS38">
            <v>19.86105590370704</v>
          </cell>
          <cell r="CT38">
            <v>4.6206761572673409</v>
          </cell>
          <cell r="CU38">
            <v>24.540605398266369</v>
          </cell>
          <cell r="CV38">
            <v>0</v>
          </cell>
          <cell r="CW38">
            <v>24.540605398266369</v>
          </cell>
          <cell r="CX38">
            <v>0</v>
          </cell>
          <cell r="CY38">
            <v>3.2079140028112163</v>
          </cell>
          <cell r="CZ38">
            <v>0</v>
          </cell>
          <cell r="DA38">
            <v>11.833342998676978</v>
          </cell>
          <cell r="DB38">
            <v>0</v>
          </cell>
          <cell r="DC38">
            <v>15.041257001488194</v>
          </cell>
          <cell r="DD38">
            <v>0</v>
          </cell>
          <cell r="DE38">
            <v>15.041257001488194</v>
          </cell>
          <cell r="DF38">
            <v>0</v>
          </cell>
          <cell r="DG38">
            <v>0</v>
          </cell>
          <cell r="DH38">
            <v>0</v>
          </cell>
          <cell r="DI38">
            <v>0</v>
          </cell>
          <cell r="DJ38">
            <v>39.581862399754563</v>
          </cell>
          <cell r="DK38">
            <v>1.9100560749893285</v>
          </cell>
          <cell r="DL38">
            <v>0</v>
          </cell>
          <cell r="DM38">
            <v>41.49191847474394</v>
          </cell>
          <cell r="DN38">
            <v>41.49191847474394</v>
          </cell>
          <cell r="DO38">
            <v>1.1358535424569876</v>
          </cell>
          <cell r="DP38">
            <v>0</v>
          </cell>
          <cell r="DQ38">
            <v>9.1958556641504513E-2</v>
          </cell>
          <cell r="DR38">
            <v>0</v>
          </cell>
          <cell r="DS38">
            <v>0</v>
          </cell>
          <cell r="DT38">
            <v>0</v>
          </cell>
          <cell r="DU38">
            <v>18.36336502587443</v>
          </cell>
          <cell r="DV38">
            <v>0.68992310915861832</v>
          </cell>
          <cell r="DW38">
            <v>20.281100234131451</v>
          </cell>
          <cell r="DX38">
            <v>0</v>
          </cell>
          <cell r="DY38">
            <v>20.281100234131451</v>
          </cell>
          <cell r="DZ38">
            <v>0</v>
          </cell>
          <cell r="EA38">
            <v>6.48532865687541</v>
          </cell>
          <cell r="EB38">
            <v>0</v>
          </cell>
          <cell r="EC38">
            <v>0</v>
          </cell>
          <cell r="ED38">
            <v>0</v>
          </cell>
          <cell r="EE38">
            <v>6.48532865687541</v>
          </cell>
          <cell r="EF38">
            <v>0</v>
          </cell>
          <cell r="EG38">
            <v>6.48532865687541</v>
          </cell>
          <cell r="EH38">
            <v>0</v>
          </cell>
          <cell r="EI38">
            <v>0</v>
          </cell>
          <cell r="EJ38">
            <v>0</v>
          </cell>
          <cell r="EK38">
            <v>0</v>
          </cell>
          <cell r="EL38">
            <v>26.766428891006861</v>
          </cell>
          <cell r="EM38">
            <v>2.9844980268006256</v>
          </cell>
          <cell r="EN38">
            <v>0</v>
          </cell>
          <cell r="EO38">
            <v>29.750926917807547</v>
          </cell>
          <cell r="EP38">
            <v>29.750926917807547</v>
          </cell>
          <cell r="EQ38">
            <v>35.809353853288023</v>
          </cell>
          <cell r="ER38">
            <v>0</v>
          </cell>
          <cell r="ES38">
            <v>7.1628920786182402</v>
          </cell>
          <cell r="ET38">
            <v>0</v>
          </cell>
          <cell r="EU38">
            <v>0</v>
          </cell>
          <cell r="EV38">
            <v>0</v>
          </cell>
          <cell r="EW38">
            <v>102.59168794845941</v>
          </cell>
          <cell r="EX38">
            <v>19.339509475373855</v>
          </cell>
          <cell r="EY38">
            <v>164.90344335573863</v>
          </cell>
          <cell r="EZ38">
            <v>0</v>
          </cell>
          <cell r="FA38">
            <v>164.90344335573863</v>
          </cell>
          <cell r="FB38">
            <v>77.760242601795895</v>
          </cell>
          <cell r="FC38">
            <v>156.80386737977537</v>
          </cell>
          <cell r="FD38">
            <v>149.27567316652286</v>
          </cell>
          <cell r="FE38">
            <v>131.03173143123075</v>
          </cell>
          <cell r="FF38">
            <v>3.022421678040986</v>
          </cell>
          <cell r="FG38">
            <v>517.89393625736523</v>
          </cell>
          <cell r="FH38">
            <v>0</v>
          </cell>
          <cell r="FI38">
            <v>517.89393625736523</v>
          </cell>
          <cell r="FJ38">
            <v>10.416990854184641</v>
          </cell>
          <cell r="FK38">
            <v>0</v>
          </cell>
          <cell r="FL38">
            <v>0</v>
          </cell>
          <cell r="FM38">
            <v>10.416990854184641</v>
          </cell>
          <cell r="FN38">
            <v>672.38038875891959</v>
          </cell>
          <cell r="FO38">
            <v>17.226138130609318</v>
          </cell>
          <cell r="FP38">
            <v>0</v>
          </cell>
          <cell r="FQ38">
            <v>689.60652688952814</v>
          </cell>
          <cell r="FR38">
            <v>689.60652688952814</v>
          </cell>
          <cell r="FS38">
            <v>4.3447727548724862</v>
          </cell>
          <cell r="FT38">
            <v>-3.4161389552425514</v>
          </cell>
          <cell r="FU38">
            <v>0.36352501578546659</v>
          </cell>
          <cell r="FV38">
            <v>0</v>
          </cell>
          <cell r="FW38">
            <v>0</v>
          </cell>
          <cell r="FX38">
            <v>0</v>
          </cell>
          <cell r="FY38">
            <v>44.022732355808408</v>
          </cell>
          <cell r="FZ38">
            <v>5.3105992664259603</v>
          </cell>
          <cell r="GA38">
            <v>50.625490437649582</v>
          </cell>
          <cell r="GB38">
            <v>0</v>
          </cell>
          <cell r="GC38">
            <v>50.625490437649582</v>
          </cell>
          <cell r="GD38">
            <v>0.45525114867126831</v>
          </cell>
          <cell r="GE38">
            <v>9.6932426596866268</v>
          </cell>
          <cell r="GF38">
            <v>0</v>
          </cell>
          <cell r="GG38">
            <v>11.833342998676978</v>
          </cell>
          <cell r="GH38">
            <v>0</v>
          </cell>
          <cell r="GI38">
            <v>21.981836807034874</v>
          </cell>
          <cell r="GJ38">
            <v>0</v>
          </cell>
          <cell r="GK38">
            <v>21.981836807034874</v>
          </cell>
          <cell r="GL38">
            <v>0</v>
          </cell>
          <cell r="GM38">
            <v>0</v>
          </cell>
          <cell r="GN38">
            <v>0</v>
          </cell>
          <cell r="GO38">
            <v>0</v>
          </cell>
          <cell r="GP38">
            <v>72.607327244684456</v>
          </cell>
          <cell r="GQ38">
            <v>8.2368979349643983</v>
          </cell>
          <cell r="GR38">
            <v>0</v>
          </cell>
          <cell r="GS38">
            <v>80.844225179648959</v>
          </cell>
          <cell r="GT38">
            <v>80.844225179648959</v>
          </cell>
          <cell r="GU38">
            <v>40.154126608160482</v>
          </cell>
          <cell r="GV38">
            <v>-3.4161389552425514</v>
          </cell>
          <cell r="GW38">
            <v>7.5264170944037003</v>
          </cell>
          <cell r="GX38">
            <v>0</v>
          </cell>
          <cell r="GY38">
            <v>0</v>
          </cell>
          <cell r="GZ38">
            <v>0</v>
          </cell>
          <cell r="HA38">
            <v>146.61442030426718</v>
          </cell>
          <cell r="HB38">
            <v>24.65010874179972</v>
          </cell>
          <cell r="HC38">
            <v>215.52893379338826</v>
          </cell>
          <cell r="HD38">
            <v>0</v>
          </cell>
          <cell r="HE38">
            <v>215.52893379338826</v>
          </cell>
          <cell r="HF38">
            <v>78.215493750467161</v>
          </cell>
          <cell r="HG38">
            <v>166.49711003946197</v>
          </cell>
          <cell r="HH38">
            <v>149.27567316652286</v>
          </cell>
          <cell r="HI38">
            <v>142.86507442990708</v>
          </cell>
          <cell r="HJ38">
            <v>3.022421678040986</v>
          </cell>
          <cell r="HK38">
            <v>539.87577306440005</v>
          </cell>
          <cell r="HL38">
            <v>0</v>
          </cell>
          <cell r="HM38">
            <v>539.87577306440005</v>
          </cell>
          <cell r="HN38">
            <v>10.416990854184641</v>
          </cell>
          <cell r="HO38">
            <v>0</v>
          </cell>
          <cell r="HP38">
            <v>0</v>
          </cell>
          <cell r="HQ38">
            <v>10.416990854184641</v>
          </cell>
          <cell r="HR38">
            <v>744.98771600360476</v>
          </cell>
          <cell r="HS38">
            <v>25.463036065573661</v>
          </cell>
          <cell r="HT38">
            <v>0</v>
          </cell>
          <cell r="HU38">
            <v>770.45075206917852</v>
          </cell>
          <cell r="HV38">
            <v>770.45075206917852</v>
          </cell>
          <cell r="HW38">
            <v>4.9157273511648016</v>
          </cell>
          <cell r="HX38">
            <v>0</v>
          </cell>
          <cell r="HY38">
            <v>2.6850752071604798</v>
          </cell>
          <cell r="HZ38">
            <v>11.834448685413417</v>
          </cell>
          <cell r="IA38">
            <v>0</v>
          </cell>
          <cell r="IB38">
            <v>0.50152396785854159</v>
          </cell>
          <cell r="IC38" t="e">
            <v>#N/A</v>
          </cell>
          <cell r="ID38">
            <v>0</v>
          </cell>
          <cell r="IE38">
            <v>0</v>
          </cell>
          <cell r="IF38">
            <v>0</v>
          </cell>
          <cell r="IG38" t="e">
            <v>#N/A</v>
          </cell>
          <cell r="IH38" t="e">
            <v>#N/A</v>
          </cell>
          <cell r="II38">
            <v>160.49870215703191</v>
          </cell>
          <cell r="IJ38">
            <v>0</v>
          </cell>
          <cell r="IK38" t="e">
            <v>#N/A</v>
          </cell>
          <cell r="IL38" t="e">
            <v>#N/A</v>
          </cell>
          <cell r="IM38">
            <v>0</v>
          </cell>
          <cell r="IN38">
            <v>3.4418987068587077</v>
          </cell>
          <cell r="IO38">
            <v>0</v>
          </cell>
          <cell r="IP38">
            <v>14.199003796376077</v>
          </cell>
          <cell r="IQ38">
            <v>5.4707006039689388</v>
          </cell>
          <cell r="IR38">
            <v>37.740280931837788</v>
          </cell>
          <cell r="IS38">
            <v>8.7444886971527165</v>
          </cell>
          <cell r="IT38">
            <v>1.0833497842968076</v>
          </cell>
          <cell r="IU38">
            <v>0</v>
          </cell>
          <cell r="IV38">
            <v>0</v>
          </cell>
          <cell r="IW38">
            <v>2.0156348576358929</v>
          </cell>
          <cell r="IX38">
            <v>6.8917879206212245</v>
          </cell>
          <cell r="IY38">
            <v>0</v>
          </cell>
          <cell r="IZ38">
            <v>0.44362180816487318</v>
          </cell>
          <cell r="JA38" t="e">
            <v>#N/A</v>
          </cell>
          <cell r="JB38">
            <v>26.685300787830133</v>
          </cell>
          <cell r="JC38">
            <v>12.926933262034352</v>
          </cell>
          <cell r="JD38">
            <v>0</v>
          </cell>
          <cell r="JE38">
            <v>0</v>
          </cell>
          <cell r="JF38">
            <v>15.424786022433132</v>
          </cell>
          <cell r="JG38">
            <v>0</v>
          </cell>
          <cell r="JH38">
            <v>0</v>
          </cell>
          <cell r="JI38">
            <v>0</v>
          </cell>
          <cell r="JJ38">
            <v>0</v>
          </cell>
          <cell r="JK38">
            <v>0</v>
          </cell>
          <cell r="JL38">
            <v>0</v>
          </cell>
          <cell r="JM38">
            <v>0</v>
          </cell>
          <cell r="JN38">
            <v>0</v>
          </cell>
          <cell r="JO38">
            <v>0</v>
          </cell>
          <cell r="JP38">
            <v>0</v>
          </cell>
          <cell r="JQ38">
            <v>0</v>
          </cell>
          <cell r="JR38">
            <v>0</v>
          </cell>
          <cell r="JS38">
            <v>744.98771600360476</v>
          </cell>
          <cell r="JT38">
            <v>770.45075206917852</v>
          </cell>
          <cell r="JU38">
            <v>80.844225179648959</v>
          </cell>
          <cell r="JV38">
            <v>689.60652688952814</v>
          </cell>
          <cell r="JW38">
            <v>310.58753719667465</v>
          </cell>
          <cell r="JX38">
            <v>12.926933262034352</v>
          </cell>
          <cell r="JY38">
            <v>0</v>
          </cell>
          <cell r="JZ38">
            <v>0</v>
          </cell>
          <cell r="KA38">
            <v>1.0872719029783153E-2</v>
          </cell>
          <cell r="KB38">
            <v>0</v>
          </cell>
          <cell r="KC38">
            <v>0</v>
          </cell>
          <cell r="KD38">
            <v>1.0872719029783153E-2</v>
          </cell>
          <cell r="KE38">
            <v>0</v>
          </cell>
          <cell r="KF38">
            <v>0</v>
          </cell>
          <cell r="KG38">
            <v>1.1616004617282969</v>
          </cell>
          <cell r="KH38">
            <v>1.1616004617282969</v>
          </cell>
          <cell r="KI38">
            <v>4.2353928855934697</v>
          </cell>
          <cell r="KJ38">
            <v>2.0351621246233593</v>
          </cell>
          <cell r="KK38">
            <v>3.3234978430375399</v>
          </cell>
          <cell r="KL38">
            <v>4.417554128519984</v>
          </cell>
          <cell r="KM38">
            <v>4.8041212359913148</v>
          </cell>
          <cell r="KN38">
            <v>66.511995233362683</v>
          </cell>
          <cell r="KO38">
            <v>2.0156348576358929</v>
          </cell>
          <cell r="KP38">
            <v>0</v>
          </cell>
          <cell r="KQ38">
            <v>0</v>
          </cell>
          <cell r="KR38">
            <v>2.0156348576358929</v>
          </cell>
          <cell r="KS38">
            <v>0</v>
          </cell>
          <cell r="KT38">
            <v>6.8917879206212245</v>
          </cell>
          <cell r="KU38">
            <v>0</v>
          </cell>
          <cell r="KV38">
            <v>6.8917879206212245</v>
          </cell>
          <cell r="KW38">
            <v>26.685300787830133</v>
          </cell>
          <cell r="KX38">
            <v>0</v>
          </cell>
          <cell r="KY38">
            <v>0</v>
          </cell>
          <cell r="KZ38">
            <v>26.685300787830133</v>
          </cell>
          <cell r="LA38">
            <v>3.8319800688245778</v>
          </cell>
          <cell r="LB38">
            <v>2.729114260287209E-5</v>
          </cell>
          <cell r="LC38">
            <v>0</v>
          </cell>
          <cell r="LD38">
            <v>3.8320073599671804</v>
          </cell>
          <cell r="LE38">
            <v>0.43934470131474357</v>
          </cell>
          <cell r="LF38">
            <v>12.074597161068304</v>
          </cell>
          <cell r="LG38">
            <v>0</v>
          </cell>
          <cell r="LH38">
            <v>12.513941862383046</v>
          </cell>
          <cell r="LI38">
            <v>18.421096475986133</v>
          </cell>
          <cell r="LJ38">
            <v>0</v>
          </cell>
          <cell r="LK38">
            <v>0</v>
          </cell>
          <cell r="LL38">
            <v>18.421096475986133</v>
          </cell>
          <cell r="LM38">
            <v>187.57720756589242</v>
          </cell>
          <cell r="LN38">
            <v>235.31821518622064</v>
          </cell>
          <cell r="LO38">
            <v>54.301784517853399</v>
          </cell>
          <cell r="LP38">
            <v>289.61999970407402</v>
          </cell>
          <cell r="LQ38">
            <v>422.89542275211306</v>
          </cell>
          <cell r="LR38">
            <v>477.19720726996644</v>
          </cell>
          <cell r="LS38">
            <v>3224.1489999999999</v>
          </cell>
          <cell r="LT38">
            <v>83004</v>
          </cell>
          <cell r="LU38">
            <v>41206.4793074138</v>
          </cell>
          <cell r="LV38">
            <v>35539</v>
          </cell>
          <cell r="LW38">
            <v>1579.3801933641901</v>
          </cell>
          <cell r="LX38">
            <v>1523.1465610548501</v>
          </cell>
          <cell r="LY38">
            <v>4493.9778802697701</v>
          </cell>
          <cell r="LZ38">
            <v>484701.13459996501</v>
          </cell>
          <cell r="MA38">
            <v>539578.97742377105</v>
          </cell>
          <cell r="MB38">
            <v>539578.97742377105</v>
          </cell>
          <cell r="MC38">
            <v>6108.0283247777998</v>
          </cell>
          <cell r="MD38">
            <v>208586.69399057399</v>
          </cell>
          <cell r="ME38">
            <v>570</v>
          </cell>
          <cell r="MF38">
            <v>570</v>
          </cell>
          <cell r="MG38">
            <v>175.6</v>
          </cell>
          <cell r="MH38">
            <v>3224149</v>
          </cell>
          <cell r="MI38">
            <v>76745.4793074138</v>
          </cell>
          <cell r="MJ38">
            <v>539578.97742377105</v>
          </cell>
          <cell r="MK38">
            <v>175.6</v>
          </cell>
          <cell r="ML38">
            <v>42.010930534230688</v>
          </cell>
          <cell r="MM38">
            <v>1.0815490469154136</v>
          </cell>
          <cell r="MN38">
            <v>1.407857784037186</v>
          </cell>
          <cell r="MO38">
            <v>39.789304494481122</v>
          </cell>
          <cell r="MP38">
            <v>89.829506871112514</v>
          </cell>
          <cell r="MQ38">
            <v>1723.7123543510804</v>
          </cell>
          <cell r="MR38">
            <v>1.7679083689990755E-4</v>
          </cell>
          <cell r="MS38" t="str">
            <v>N/A</v>
          </cell>
          <cell r="MT38" t="str">
            <v>PR09 (£m)</v>
          </cell>
        </row>
        <row r="39">
          <cell r="A39" t="str">
            <v>NWT14</v>
          </cell>
          <cell r="B39" t="str">
            <v>NWT</v>
          </cell>
          <cell r="C39" t="str">
            <v>2013-14</v>
          </cell>
          <cell r="D39" t="str">
            <v>NWT</v>
          </cell>
          <cell r="E39" t="str">
            <v>NWT14</v>
          </cell>
          <cell r="F39">
            <v>1.0569641649763351</v>
          </cell>
          <cell r="G39">
            <v>6.7860886957779707</v>
          </cell>
          <cell r="H39">
            <v>0</v>
          </cell>
          <cell r="I39">
            <v>2.6015134758853429</v>
          </cell>
          <cell r="J39">
            <v>0</v>
          </cell>
          <cell r="K39">
            <v>0</v>
          </cell>
          <cell r="L39">
            <v>0</v>
          </cell>
          <cell r="M39">
            <v>45.813699890835785</v>
          </cell>
          <cell r="N39">
            <v>0</v>
          </cell>
          <cell r="O39">
            <v>55.201302062499003</v>
          </cell>
          <cell r="P39">
            <v>0</v>
          </cell>
          <cell r="Q39">
            <v>55.201302062499003</v>
          </cell>
          <cell r="R39">
            <v>64.866366577837724</v>
          </cell>
          <cell r="S39">
            <v>21.261157589704812</v>
          </cell>
          <cell r="T39">
            <v>139.60594083840428</v>
          </cell>
          <cell r="U39">
            <v>52.576145440140458</v>
          </cell>
          <cell r="V39">
            <v>2.9606040608937643</v>
          </cell>
          <cell r="W39">
            <v>281.27021450698021</v>
          </cell>
          <cell r="X39">
            <v>0</v>
          </cell>
          <cell r="Y39">
            <v>281.27021450698021</v>
          </cell>
          <cell r="Z39">
            <v>7.8077942866801866</v>
          </cell>
          <cell r="AA39">
            <v>0</v>
          </cell>
          <cell r="AB39">
            <v>0</v>
          </cell>
          <cell r="AC39">
            <v>7.8077942866801866</v>
          </cell>
          <cell r="AD39">
            <v>328.66372228279954</v>
          </cell>
          <cell r="AE39">
            <v>0</v>
          </cell>
          <cell r="AF39">
            <v>0</v>
          </cell>
          <cell r="AG39">
            <v>328.66372228279954</v>
          </cell>
          <cell r="AH39">
            <v>328.66372228279954</v>
          </cell>
          <cell r="AI39">
            <v>34.639804616573521</v>
          </cell>
          <cell r="AJ39">
            <v>0</v>
          </cell>
          <cell r="AK39">
            <v>4.0443581811908746</v>
          </cell>
          <cell r="AL39">
            <v>0</v>
          </cell>
          <cell r="AM39">
            <v>0</v>
          </cell>
          <cell r="AN39">
            <v>0</v>
          </cell>
          <cell r="AO39">
            <v>61.302019292170726</v>
          </cell>
          <cell r="AP39">
            <v>24.820671674306958</v>
          </cell>
          <cell r="AQ39">
            <v>124.8068537642411</v>
          </cell>
          <cell r="AR39">
            <v>0</v>
          </cell>
          <cell r="AS39">
            <v>124.8068537642411</v>
          </cell>
          <cell r="AT39">
            <v>0</v>
          </cell>
          <cell r="AU39">
            <v>151.2750127378367</v>
          </cell>
          <cell r="AV39">
            <v>0</v>
          </cell>
          <cell r="AW39">
            <v>93.398193926350018</v>
          </cell>
          <cell r="AX39">
            <v>0</v>
          </cell>
          <cell r="AY39">
            <v>244.6732066641863</v>
          </cell>
          <cell r="AZ39">
            <v>0</v>
          </cell>
          <cell r="BA39">
            <v>244.6732066641863</v>
          </cell>
          <cell r="BB39">
            <v>0</v>
          </cell>
          <cell r="BC39">
            <v>0</v>
          </cell>
          <cell r="BD39">
            <v>0</v>
          </cell>
          <cell r="BE39">
            <v>0</v>
          </cell>
          <cell r="BF39">
            <v>369.48006042842843</v>
          </cell>
          <cell r="BG39">
            <v>0</v>
          </cell>
          <cell r="BH39">
            <v>0</v>
          </cell>
          <cell r="BI39">
            <v>369.48006042842843</v>
          </cell>
          <cell r="BJ39">
            <v>369.48006042842843</v>
          </cell>
          <cell r="BK39">
            <v>4.7149585953346843E-3</v>
          </cell>
          <cell r="BL39">
            <v>0</v>
          </cell>
          <cell r="BM39">
            <v>0</v>
          </cell>
          <cell r="BN39">
            <v>0</v>
          </cell>
          <cell r="BO39">
            <v>0</v>
          </cell>
          <cell r="BP39">
            <v>0</v>
          </cell>
          <cell r="BQ39">
            <v>4.8047193322312367</v>
          </cell>
          <cell r="BR39">
            <v>0</v>
          </cell>
          <cell r="BS39">
            <v>4.8094342908265704</v>
          </cell>
          <cell r="BT39">
            <v>0</v>
          </cell>
          <cell r="BU39">
            <v>4.8094342908265704</v>
          </cell>
          <cell r="BV39">
            <v>1.7184085871957397</v>
          </cell>
          <cell r="BW39">
            <v>0</v>
          </cell>
          <cell r="BX39">
            <v>0</v>
          </cell>
          <cell r="BY39">
            <v>0</v>
          </cell>
          <cell r="BZ39">
            <v>0</v>
          </cell>
          <cell r="CA39">
            <v>1.7184085871957397</v>
          </cell>
          <cell r="CB39">
            <v>0</v>
          </cell>
          <cell r="CC39">
            <v>1.7184085871957397</v>
          </cell>
          <cell r="CD39">
            <v>0</v>
          </cell>
          <cell r="CE39">
            <v>0</v>
          </cell>
          <cell r="CF39">
            <v>0</v>
          </cell>
          <cell r="CG39">
            <v>0</v>
          </cell>
          <cell r="CH39">
            <v>6.5278428780223106</v>
          </cell>
          <cell r="CI39">
            <v>0</v>
          </cell>
          <cell r="CJ39">
            <v>0</v>
          </cell>
          <cell r="CK39">
            <v>6.5278428780223106</v>
          </cell>
          <cell r="CL39">
            <v>6.5278428780223106</v>
          </cell>
          <cell r="CM39">
            <v>0.43867852082886705</v>
          </cell>
          <cell r="CN39">
            <v>-6.0504455013522636</v>
          </cell>
          <cell r="CO39">
            <v>0.36636224069485579</v>
          </cell>
          <cell r="CP39">
            <v>0</v>
          </cell>
          <cell r="CQ39">
            <v>0</v>
          </cell>
          <cell r="CR39">
            <v>0</v>
          </cell>
          <cell r="CS39">
            <v>16.608433547575533</v>
          </cell>
          <cell r="CT39">
            <v>5.930258260110997</v>
          </cell>
          <cell r="CU39">
            <v>17.29328706785796</v>
          </cell>
          <cell r="CV39">
            <v>0</v>
          </cell>
          <cell r="CW39">
            <v>17.29328706785796</v>
          </cell>
          <cell r="CX39">
            <v>0</v>
          </cell>
          <cell r="CY39">
            <v>5.7359621199934745</v>
          </cell>
          <cell r="CZ39">
            <v>0</v>
          </cell>
          <cell r="DA39">
            <v>15.642955198998543</v>
          </cell>
          <cell r="DB39">
            <v>0</v>
          </cell>
          <cell r="DC39">
            <v>21.37891731899202</v>
          </cell>
          <cell r="DD39">
            <v>0</v>
          </cell>
          <cell r="DE39">
            <v>21.37891731899202</v>
          </cell>
          <cell r="DF39">
            <v>0</v>
          </cell>
          <cell r="DG39">
            <v>0</v>
          </cell>
          <cell r="DH39">
            <v>0</v>
          </cell>
          <cell r="DI39">
            <v>0</v>
          </cell>
          <cell r="DJ39">
            <v>38.672204386849977</v>
          </cell>
          <cell r="DK39">
            <v>0</v>
          </cell>
          <cell r="DL39">
            <v>0</v>
          </cell>
          <cell r="DM39">
            <v>38.672204386849977</v>
          </cell>
          <cell r="DN39">
            <v>38.672204386849977</v>
          </cell>
          <cell r="DO39">
            <v>1.5030965397402003</v>
          </cell>
          <cell r="DP39">
            <v>0</v>
          </cell>
          <cell r="DQ39">
            <v>0</v>
          </cell>
          <cell r="DR39">
            <v>0</v>
          </cell>
          <cell r="DS39">
            <v>0</v>
          </cell>
          <cell r="DT39">
            <v>0</v>
          </cell>
          <cell r="DU39">
            <v>17.987288467922035</v>
          </cell>
          <cell r="DV39">
            <v>0.88545963354181945</v>
          </cell>
          <cell r="DW39">
            <v>20.375844641204047</v>
          </cell>
          <cell r="DX39">
            <v>0</v>
          </cell>
          <cell r="DY39">
            <v>20.375844641204047</v>
          </cell>
          <cell r="DZ39">
            <v>0</v>
          </cell>
          <cell r="EA39">
            <v>0.73735746973493987</v>
          </cell>
          <cell r="EB39">
            <v>0</v>
          </cell>
          <cell r="EC39">
            <v>0</v>
          </cell>
          <cell r="ED39">
            <v>0</v>
          </cell>
          <cell r="EE39">
            <v>0.73735746973493987</v>
          </cell>
          <cell r="EF39">
            <v>0</v>
          </cell>
          <cell r="EG39">
            <v>0.73735746973493987</v>
          </cell>
          <cell r="EH39">
            <v>0</v>
          </cell>
          <cell r="EI39">
            <v>0</v>
          </cell>
          <cell r="EJ39">
            <v>0</v>
          </cell>
          <cell r="EK39">
            <v>0</v>
          </cell>
          <cell r="EL39">
            <v>21.113202110938989</v>
          </cell>
          <cell r="EM39">
            <v>0</v>
          </cell>
          <cell r="EN39">
            <v>0</v>
          </cell>
          <cell r="EO39">
            <v>21.113202110938989</v>
          </cell>
          <cell r="EP39">
            <v>21.113202110938989</v>
          </cell>
          <cell r="EQ39">
            <v>41.425893312351491</v>
          </cell>
          <cell r="ER39">
            <v>0</v>
          </cell>
          <cell r="ES39">
            <v>6.6458716570762171</v>
          </cell>
          <cell r="ET39">
            <v>0</v>
          </cell>
          <cell r="EU39">
            <v>0</v>
          </cell>
          <cell r="EV39">
            <v>0</v>
          </cell>
          <cell r="EW39">
            <v>107.11571918300652</v>
          </cell>
          <cell r="EX39">
            <v>24.820671674306958</v>
          </cell>
          <cell r="EY39">
            <v>180.00815582674011</v>
          </cell>
          <cell r="EZ39">
            <v>0</v>
          </cell>
          <cell r="FA39">
            <v>180.00815582674011</v>
          </cell>
          <cell r="FB39">
            <v>64.866366577837724</v>
          </cell>
          <cell r="FC39">
            <v>172.53617032754153</v>
          </cell>
          <cell r="FD39">
            <v>139.60594083840428</v>
          </cell>
          <cell r="FE39">
            <v>145.97433936649048</v>
          </cell>
          <cell r="FF39">
            <v>2.9606040608937643</v>
          </cell>
          <cell r="FG39">
            <v>525.94342117116651</v>
          </cell>
          <cell r="FH39">
            <v>0</v>
          </cell>
          <cell r="FI39">
            <v>525.94342117116651</v>
          </cell>
          <cell r="FJ39">
            <v>7.8077942866801866</v>
          </cell>
          <cell r="FK39">
            <v>0</v>
          </cell>
          <cell r="FL39">
            <v>0</v>
          </cell>
          <cell r="FM39">
            <v>7.8077942866801866</v>
          </cell>
          <cell r="FN39">
            <v>698.14378271122791</v>
          </cell>
          <cell r="FO39">
            <v>0</v>
          </cell>
          <cell r="FP39">
            <v>0</v>
          </cell>
          <cell r="FQ39">
            <v>698.14378271122791</v>
          </cell>
          <cell r="FR39">
            <v>698.14378271122791</v>
          </cell>
          <cell r="FS39">
            <v>1.9464900191644019</v>
          </cell>
          <cell r="FT39">
            <v>-6.0504455013522636</v>
          </cell>
          <cell r="FU39">
            <v>0.36636224069485579</v>
          </cell>
          <cell r="FV39">
            <v>0</v>
          </cell>
          <cell r="FW39">
            <v>0</v>
          </cell>
          <cell r="FX39">
            <v>0</v>
          </cell>
          <cell r="FY39">
            <v>39.400441347728808</v>
          </cell>
          <cell r="FZ39">
            <v>6.8157178936528169</v>
          </cell>
          <cell r="GA39">
            <v>42.478565999888581</v>
          </cell>
          <cell r="GB39">
            <v>0</v>
          </cell>
          <cell r="GC39">
            <v>42.478565999888581</v>
          </cell>
          <cell r="GD39">
            <v>1.7184085871957397</v>
          </cell>
          <cell r="GE39">
            <v>6.4733195897284146</v>
          </cell>
          <cell r="GF39">
            <v>0</v>
          </cell>
          <cell r="GG39">
            <v>15.642955198998543</v>
          </cell>
          <cell r="GH39">
            <v>0</v>
          </cell>
          <cell r="GI39">
            <v>23.834683375922697</v>
          </cell>
          <cell r="GJ39">
            <v>0</v>
          </cell>
          <cell r="GK39">
            <v>23.834683375922697</v>
          </cell>
          <cell r="GL39">
            <v>0</v>
          </cell>
          <cell r="GM39">
            <v>0</v>
          </cell>
          <cell r="GN39">
            <v>0</v>
          </cell>
          <cell r="GO39">
            <v>0</v>
          </cell>
          <cell r="GP39">
            <v>66.313249375811267</v>
          </cell>
          <cell r="GQ39">
            <v>0</v>
          </cell>
          <cell r="GR39">
            <v>0</v>
          </cell>
          <cell r="GS39">
            <v>66.313249375811267</v>
          </cell>
          <cell r="GT39">
            <v>66.313249375811267</v>
          </cell>
          <cell r="GU39">
            <v>43.372383331515884</v>
          </cell>
          <cell r="GV39">
            <v>-6.0504455013522636</v>
          </cell>
          <cell r="GW39">
            <v>7.012233897771071</v>
          </cell>
          <cell r="GX39">
            <v>0</v>
          </cell>
          <cell r="GY39">
            <v>0</v>
          </cell>
          <cell r="GZ39">
            <v>0</v>
          </cell>
          <cell r="HA39">
            <v>146.51616053073437</v>
          </cell>
          <cell r="HB39">
            <v>31.63638956795976</v>
          </cell>
          <cell r="HC39">
            <v>222.48672182662901</v>
          </cell>
          <cell r="HD39">
            <v>0</v>
          </cell>
          <cell r="HE39">
            <v>222.48672182662901</v>
          </cell>
          <cell r="HF39">
            <v>66.584775165033463</v>
          </cell>
          <cell r="HG39">
            <v>179.00948991726995</v>
          </cell>
          <cell r="HH39">
            <v>139.60594083840428</v>
          </cell>
          <cell r="HI39">
            <v>161.61729456548858</v>
          </cell>
          <cell r="HJ39">
            <v>2.9606040608937643</v>
          </cell>
          <cell r="HK39">
            <v>549.77810454709027</v>
          </cell>
          <cell r="HL39">
            <v>0</v>
          </cell>
          <cell r="HM39">
            <v>549.77810454709027</v>
          </cell>
          <cell r="HN39">
            <v>7.8077942866801866</v>
          </cell>
          <cell r="HO39">
            <v>0</v>
          </cell>
          <cell r="HP39">
            <v>0</v>
          </cell>
          <cell r="HQ39">
            <v>7.8077942866801866</v>
          </cell>
          <cell r="HR39">
            <v>764.45703208703901</v>
          </cell>
          <cell r="HS39">
            <v>0</v>
          </cell>
          <cell r="HT39">
            <v>0</v>
          </cell>
          <cell r="HU39">
            <v>764.45703208703901</v>
          </cell>
          <cell r="HV39">
            <v>764.45703208703901</v>
          </cell>
          <cell r="HW39">
            <v>1.3170569361054791</v>
          </cell>
          <cell r="HX39">
            <v>0</v>
          </cell>
          <cell r="HY39">
            <v>2.156878558461071</v>
          </cell>
          <cell r="HZ39">
            <v>15.64361119626504</v>
          </cell>
          <cell r="IA39">
            <v>0</v>
          </cell>
          <cell r="IB39">
            <v>0</v>
          </cell>
          <cell r="IC39" t="e">
            <v>#N/A</v>
          </cell>
          <cell r="ID39">
            <v>1.7101563923258952E-2</v>
          </cell>
          <cell r="IE39">
            <v>0</v>
          </cell>
          <cell r="IF39">
            <v>0</v>
          </cell>
          <cell r="IG39" t="e">
            <v>#N/A</v>
          </cell>
          <cell r="IH39" t="e">
            <v>#N/A</v>
          </cell>
          <cell r="II39">
            <v>148.98121298174436</v>
          </cell>
          <cell r="IJ39">
            <v>6.4432271255916135E-2</v>
          </cell>
          <cell r="IK39" t="e">
            <v>#N/A</v>
          </cell>
          <cell r="IL39" t="e">
            <v>#N/A</v>
          </cell>
          <cell r="IM39">
            <v>0</v>
          </cell>
          <cell r="IN39">
            <v>0.3092205143698562</v>
          </cell>
          <cell r="IO39">
            <v>0</v>
          </cell>
          <cell r="IP39">
            <v>0.38896281271129129</v>
          </cell>
          <cell r="IQ39">
            <v>5.0047253211629465</v>
          </cell>
          <cell r="IR39">
            <v>53.354494083840414</v>
          </cell>
          <cell r="IS39">
            <v>2.0371024950777818</v>
          </cell>
          <cell r="IT39">
            <v>9.2378668018931691</v>
          </cell>
          <cell r="IU39">
            <v>0</v>
          </cell>
          <cell r="IV39">
            <v>0</v>
          </cell>
          <cell r="IW39">
            <v>4.8759521306158522</v>
          </cell>
          <cell r="IX39">
            <v>10.53741634114504</v>
          </cell>
          <cell r="IY39">
            <v>0</v>
          </cell>
          <cell r="IZ39">
            <v>0.67132411522514823</v>
          </cell>
          <cell r="JA39" t="e">
            <v>#N/A</v>
          </cell>
          <cell r="JB39">
            <v>30.29894105167218</v>
          </cell>
          <cell r="JC39">
            <v>19.825613198971315</v>
          </cell>
          <cell r="JD39">
            <v>0</v>
          </cell>
          <cell r="JE39">
            <v>0.77814638295807947</v>
          </cell>
          <cell r="JF39">
            <v>13.275469912102769</v>
          </cell>
          <cell r="JG39">
            <v>0</v>
          </cell>
          <cell r="JH39">
            <v>0</v>
          </cell>
          <cell r="JI39">
            <v>0</v>
          </cell>
          <cell r="JJ39">
            <v>0</v>
          </cell>
          <cell r="JK39">
            <v>0</v>
          </cell>
          <cell r="JL39">
            <v>0</v>
          </cell>
          <cell r="JM39">
            <v>0</v>
          </cell>
          <cell r="JN39">
            <v>0</v>
          </cell>
          <cell r="JO39">
            <v>0</v>
          </cell>
          <cell r="JP39">
            <v>0</v>
          </cell>
          <cell r="JQ39">
            <v>0</v>
          </cell>
          <cell r="JR39">
            <v>0</v>
          </cell>
          <cell r="JS39">
            <v>764.45703208703901</v>
          </cell>
          <cell r="JT39">
            <v>764.45703208703901</v>
          </cell>
          <cell r="JU39">
            <v>66.313249375811267</v>
          </cell>
          <cell r="JV39">
            <v>698.14378271122791</v>
          </cell>
          <cell r="JW39">
            <v>317.45847173339541</v>
          </cell>
          <cell r="JX39">
            <v>19.825613198971315</v>
          </cell>
          <cell r="JY39">
            <v>0</v>
          </cell>
          <cell r="JZ39">
            <v>0</v>
          </cell>
          <cell r="KA39">
            <v>0.17948166884724726</v>
          </cell>
          <cell r="KB39">
            <v>0</v>
          </cell>
          <cell r="KC39">
            <v>0</v>
          </cell>
          <cell r="KD39">
            <v>0.17948166884724726</v>
          </cell>
          <cell r="KE39">
            <v>0</v>
          </cell>
          <cell r="KF39">
            <v>0</v>
          </cell>
          <cell r="KG39">
            <v>1.1706664726537184</v>
          </cell>
          <cell r="KH39">
            <v>1.1706664726537184</v>
          </cell>
          <cell r="KI39">
            <v>2.6432729245460052</v>
          </cell>
          <cell r="KJ39">
            <v>1.2799563400156366</v>
          </cell>
          <cell r="KK39">
            <v>2.2741709020614254</v>
          </cell>
          <cell r="KL39">
            <v>2.7499437950965513</v>
          </cell>
          <cell r="KM39">
            <v>3.0417811124917407</v>
          </cell>
          <cell r="KN39">
            <v>67.070264724705837</v>
          </cell>
          <cell r="KO39">
            <v>4.875775693035834</v>
          </cell>
          <cell r="KP39">
            <v>1.7643758001871829E-4</v>
          </cell>
          <cell r="KQ39">
            <v>0</v>
          </cell>
          <cell r="KR39">
            <v>4.8759521306158522</v>
          </cell>
          <cell r="KS39">
            <v>0.25421198009028728</v>
          </cell>
          <cell r="KT39">
            <v>10.283204361054763</v>
          </cell>
          <cell r="KU39">
            <v>0</v>
          </cell>
          <cell r="KV39">
            <v>10.53741634114504</v>
          </cell>
          <cell r="KW39">
            <v>30.29894105167218</v>
          </cell>
          <cell r="KX39">
            <v>0</v>
          </cell>
          <cell r="KY39">
            <v>0</v>
          </cell>
          <cell r="KZ39">
            <v>30.29894105167218</v>
          </cell>
          <cell r="LA39">
            <v>3.8319800688245778</v>
          </cell>
          <cell r="LB39">
            <v>2.729114260287209E-5</v>
          </cell>
          <cell r="LC39">
            <v>0</v>
          </cell>
          <cell r="LD39">
            <v>3.8320073599671804</v>
          </cell>
          <cell r="LE39">
            <v>0.43934470131474357</v>
          </cell>
          <cell r="LF39">
            <v>12.074597161068304</v>
          </cell>
          <cell r="LG39">
            <v>0</v>
          </cell>
          <cell r="LH39">
            <v>12.513941862383046</v>
          </cell>
          <cell r="LI39">
            <v>18.421096475986133</v>
          </cell>
          <cell r="LJ39">
            <v>0</v>
          </cell>
          <cell r="LK39">
            <v>0</v>
          </cell>
          <cell r="LL39">
            <v>18.421096475986133</v>
          </cell>
          <cell r="LM39">
            <v>182.35032207018571</v>
          </cell>
          <cell r="LN39">
            <v>263.33581927998273</v>
          </cell>
          <cell r="LO39">
            <v>42.683909810506229</v>
          </cell>
          <cell r="LP39">
            <v>306.01972909048897</v>
          </cell>
          <cell r="LQ39">
            <v>445.68614135016844</v>
          </cell>
          <cell r="LR39">
            <v>488.37005116067468</v>
          </cell>
          <cell r="LS39">
            <v>3234.0920000000001</v>
          </cell>
          <cell r="LT39">
            <v>83004</v>
          </cell>
          <cell r="LU39">
            <v>41458.599098396902</v>
          </cell>
          <cell r="LV39">
            <v>35539</v>
          </cell>
          <cell r="LW39">
            <v>1686.8436365745499</v>
          </cell>
          <cell r="LX39">
            <v>1623.18609709374</v>
          </cell>
          <cell r="LY39">
            <v>4459.7267057602403</v>
          </cell>
          <cell r="LZ39">
            <v>471693.969299961</v>
          </cell>
          <cell r="MA39">
            <v>527276.62581953395</v>
          </cell>
          <cell r="MB39">
            <v>527276.62581953395</v>
          </cell>
          <cell r="MC39">
            <v>6211.3880661964104</v>
          </cell>
          <cell r="MD39">
            <v>218675.486019175</v>
          </cell>
          <cell r="ME39">
            <v>570</v>
          </cell>
          <cell r="MF39">
            <v>570</v>
          </cell>
          <cell r="MG39">
            <v>159.6</v>
          </cell>
          <cell r="MH39">
            <v>3234092</v>
          </cell>
          <cell r="MI39">
            <v>76997.599098396895</v>
          </cell>
          <cell r="MJ39">
            <v>527276.62581953395</v>
          </cell>
          <cell r="MK39">
            <v>159.6</v>
          </cell>
          <cell r="ML39">
            <v>42.002504465978014</v>
          </cell>
          <cell r="MM39">
            <v>1.0780076388346524</v>
          </cell>
          <cell r="MN39">
            <v>1.4735636019048211</v>
          </cell>
          <cell r="MO39">
            <v>42.650643528116753</v>
          </cell>
          <cell r="MP39">
            <v>89.458539635967725</v>
          </cell>
          <cell r="MQ39">
            <v>1730.5644005843305</v>
          </cell>
          <cell r="MR39">
            <v>1.7624730527146415E-4</v>
          </cell>
          <cell r="MS39" t="str">
            <v>N/A</v>
          </cell>
          <cell r="MT39" t="str">
            <v>PR09 (£m)</v>
          </cell>
        </row>
        <row r="40">
          <cell r="A40" t="str">
            <v>NWT15</v>
          </cell>
          <cell r="B40" t="str">
            <v>NWT</v>
          </cell>
          <cell r="C40" t="str">
            <v>2014-15</v>
          </cell>
          <cell r="D40" t="str">
            <v>NWT</v>
          </cell>
          <cell r="E40" t="str">
            <v>NWT15</v>
          </cell>
          <cell r="F40">
            <v>1.0450405281189941</v>
          </cell>
          <cell r="G40">
            <v>6.4753705493140705</v>
          </cell>
          <cell r="H40">
            <v>0</v>
          </cell>
          <cell r="I40">
            <v>2.4984359352421617</v>
          </cell>
          <cell r="J40">
            <v>0</v>
          </cell>
          <cell r="K40">
            <v>0</v>
          </cell>
          <cell r="L40">
            <v>0</v>
          </cell>
          <cell r="M40">
            <v>44.474951335370108</v>
          </cell>
          <cell r="N40">
            <v>0</v>
          </cell>
          <cell r="O40">
            <v>53.4487578199263</v>
          </cell>
          <cell r="P40">
            <v>0</v>
          </cell>
          <cell r="Q40">
            <v>53.4487578199263</v>
          </cell>
          <cell r="R40">
            <v>78.588224846826563</v>
          </cell>
          <cell r="S40">
            <v>13.500297924251885</v>
          </cell>
          <cell r="T40">
            <v>142.32156091915959</v>
          </cell>
          <cell r="U40">
            <v>35.692752811217886</v>
          </cell>
          <cell r="V40">
            <v>0.77863023028886313</v>
          </cell>
          <cell r="W40">
            <v>270.88146673174413</v>
          </cell>
          <cell r="X40">
            <v>0</v>
          </cell>
          <cell r="Y40">
            <v>270.88146673174413</v>
          </cell>
          <cell r="Z40">
            <v>10.98024082894627</v>
          </cell>
          <cell r="AA40">
            <v>0</v>
          </cell>
          <cell r="AB40">
            <v>0</v>
          </cell>
          <cell r="AC40">
            <v>10.98024082894627</v>
          </cell>
          <cell r="AD40">
            <v>313.34998372272469</v>
          </cell>
          <cell r="AE40">
            <v>0.90970053489745484</v>
          </cell>
          <cell r="AF40">
            <v>0</v>
          </cell>
          <cell r="AG40">
            <v>314.25968425762215</v>
          </cell>
          <cell r="AH40">
            <v>314.25968425762215</v>
          </cell>
          <cell r="AI40">
            <v>39.815837883423256</v>
          </cell>
          <cell r="AJ40">
            <v>1.2415081805145272E-9</v>
          </cell>
          <cell r="AK40">
            <v>3.928465823758081</v>
          </cell>
          <cell r="AL40">
            <v>0</v>
          </cell>
          <cell r="AM40">
            <v>0</v>
          </cell>
          <cell r="AN40">
            <v>0</v>
          </cell>
          <cell r="AO40">
            <v>61.634206965296514</v>
          </cell>
          <cell r="AP40">
            <v>15.67387819638328</v>
          </cell>
          <cell r="AQ40">
            <v>121.05238887010204</v>
          </cell>
          <cell r="AR40">
            <v>0</v>
          </cell>
          <cell r="AS40">
            <v>121.05238887010204</v>
          </cell>
          <cell r="AT40">
            <v>0</v>
          </cell>
          <cell r="AU40">
            <v>157.28311945652848</v>
          </cell>
          <cell r="AV40">
            <v>0</v>
          </cell>
          <cell r="AW40">
            <v>98.918351671110656</v>
          </cell>
          <cell r="AX40">
            <v>0</v>
          </cell>
          <cell r="AY40">
            <v>256.20147112763851</v>
          </cell>
          <cell r="AZ40">
            <v>0</v>
          </cell>
          <cell r="BA40">
            <v>256.20147112763851</v>
          </cell>
          <cell r="BB40">
            <v>0</v>
          </cell>
          <cell r="BC40">
            <v>0</v>
          </cell>
          <cell r="BD40">
            <v>0</v>
          </cell>
          <cell r="BE40">
            <v>0</v>
          </cell>
          <cell r="BF40">
            <v>377.25385999774159</v>
          </cell>
          <cell r="BG40">
            <v>1.8245327434962142</v>
          </cell>
          <cell r="BH40">
            <v>0</v>
          </cell>
          <cell r="BI40">
            <v>379.07839274123796</v>
          </cell>
          <cell r="BJ40">
            <v>377.66563920534935</v>
          </cell>
          <cell r="BK40">
            <v>2.9441884997075296E-3</v>
          </cell>
          <cell r="BL40">
            <v>0</v>
          </cell>
          <cell r="BM40">
            <v>0</v>
          </cell>
          <cell r="BN40">
            <v>0</v>
          </cell>
          <cell r="BO40">
            <v>0</v>
          </cell>
          <cell r="BP40">
            <v>0</v>
          </cell>
          <cell r="BQ40">
            <v>4.0491519945060706</v>
          </cell>
          <cell r="BR40">
            <v>0</v>
          </cell>
          <cell r="BS40">
            <v>4.0520961830057782</v>
          </cell>
          <cell r="BT40">
            <v>0</v>
          </cell>
          <cell r="BU40">
            <v>4.0520961830057782</v>
          </cell>
          <cell r="BV40">
            <v>3.0551059474717656E-2</v>
          </cell>
          <cell r="BW40">
            <v>0</v>
          </cell>
          <cell r="BX40">
            <v>4.1852430995235966E-4</v>
          </cell>
          <cell r="BY40">
            <v>0</v>
          </cell>
          <cell r="BZ40">
            <v>0</v>
          </cell>
          <cell r="CA40">
            <v>3.0969583784669921E-2</v>
          </cell>
          <cell r="CB40">
            <v>0</v>
          </cell>
          <cell r="CC40">
            <v>3.0969583784669921E-2</v>
          </cell>
          <cell r="CD40">
            <v>0</v>
          </cell>
          <cell r="CE40">
            <v>0</v>
          </cell>
          <cell r="CF40">
            <v>0</v>
          </cell>
          <cell r="CG40">
            <v>0</v>
          </cell>
          <cell r="CH40">
            <v>4.0830657667904457</v>
          </cell>
          <cell r="CI40">
            <v>0.17700920548558274</v>
          </cell>
          <cell r="CJ40">
            <v>0</v>
          </cell>
          <cell r="CK40">
            <v>4.2600749722760289</v>
          </cell>
          <cell r="CL40">
            <v>4.2600749722760289</v>
          </cell>
          <cell r="CM40">
            <v>-2.81966417775162</v>
          </cell>
          <cell r="CN40">
            <v>-5.6193472744611963</v>
          </cell>
          <cell r="CO40">
            <v>0.36932807325594108</v>
          </cell>
          <cell r="CP40">
            <v>0</v>
          </cell>
          <cell r="CQ40">
            <v>0</v>
          </cell>
          <cell r="CR40">
            <v>0</v>
          </cell>
          <cell r="CS40">
            <v>24.630119305678409</v>
          </cell>
          <cell r="CT40">
            <v>3.7448682639113566</v>
          </cell>
          <cell r="CU40">
            <v>20.3053041906328</v>
          </cell>
          <cell r="CV40">
            <v>0</v>
          </cell>
          <cell r="CW40">
            <v>20.3053041906328</v>
          </cell>
          <cell r="CX40">
            <v>0</v>
          </cell>
          <cell r="CY40">
            <v>24.02342647343994</v>
          </cell>
          <cell r="CZ40">
            <v>0</v>
          </cell>
          <cell r="DA40">
            <v>31.159905790090534</v>
          </cell>
          <cell r="DB40">
            <v>0</v>
          </cell>
          <cell r="DC40">
            <v>55.183332263530474</v>
          </cell>
          <cell r="DD40">
            <v>0</v>
          </cell>
          <cell r="DE40">
            <v>55.183332263530474</v>
          </cell>
          <cell r="DF40">
            <v>0</v>
          </cell>
          <cell r="DG40">
            <v>0</v>
          </cell>
          <cell r="DH40">
            <v>0</v>
          </cell>
          <cell r="DI40">
            <v>0</v>
          </cell>
          <cell r="DJ40">
            <v>75.48863645416327</v>
          </cell>
          <cell r="DK40">
            <v>0.81603871600733391</v>
          </cell>
          <cell r="DL40">
            <v>0</v>
          </cell>
          <cell r="DM40">
            <v>76.304675170170611</v>
          </cell>
          <cell r="DN40">
            <v>76.304675170170611</v>
          </cell>
          <cell r="DO40">
            <v>1.1756004562070441</v>
          </cell>
          <cell r="DP40">
            <v>0</v>
          </cell>
          <cell r="DQ40">
            <v>0</v>
          </cell>
          <cell r="DR40">
            <v>0</v>
          </cell>
          <cell r="DS40">
            <v>0</v>
          </cell>
          <cell r="DT40">
            <v>0</v>
          </cell>
          <cell r="DU40">
            <v>8.8075297609979817</v>
          </cell>
          <cell r="DV40">
            <v>0.5591543462667462</v>
          </cell>
          <cell r="DW40">
            <v>10.542284563471767</v>
          </cell>
          <cell r="DX40">
            <v>0</v>
          </cell>
          <cell r="DY40">
            <v>10.542284563471767</v>
          </cell>
          <cell r="DZ40">
            <v>0</v>
          </cell>
          <cell r="EA40">
            <v>1.5684004066602786</v>
          </cell>
          <cell r="EB40">
            <v>0</v>
          </cell>
          <cell r="EC40">
            <v>0</v>
          </cell>
          <cell r="ED40">
            <v>0</v>
          </cell>
          <cell r="EE40">
            <v>1.5684004066602786</v>
          </cell>
          <cell r="EF40">
            <v>0</v>
          </cell>
          <cell r="EG40">
            <v>1.5684004066602786</v>
          </cell>
          <cell r="EH40">
            <v>0</v>
          </cell>
          <cell r="EI40">
            <v>0</v>
          </cell>
          <cell r="EJ40">
            <v>0</v>
          </cell>
          <cell r="EK40">
            <v>0</v>
          </cell>
          <cell r="EL40">
            <v>12.110684970132047</v>
          </cell>
          <cell r="EM40">
            <v>6.0434432793161914E-2</v>
          </cell>
          <cell r="EN40">
            <v>0</v>
          </cell>
          <cell r="EO40">
            <v>12.171119402925189</v>
          </cell>
          <cell r="EP40">
            <v>12.171119402925189</v>
          </cell>
          <cell r="EQ40">
            <v>46.291208432737328</v>
          </cell>
          <cell r="ER40">
            <v>1.2415081805145272E-9</v>
          </cell>
          <cell r="ES40">
            <v>6.4269017590002422</v>
          </cell>
          <cell r="ET40">
            <v>0</v>
          </cell>
          <cell r="EU40">
            <v>0</v>
          </cell>
          <cell r="EV40">
            <v>0</v>
          </cell>
          <cell r="EW40">
            <v>106.10915830066661</v>
          </cell>
          <cell r="EX40">
            <v>15.67387819638328</v>
          </cell>
          <cell r="EY40">
            <v>174.50114669002835</v>
          </cell>
          <cell r="EZ40">
            <v>0</v>
          </cell>
          <cell r="FA40">
            <v>174.50114669002835</v>
          </cell>
          <cell r="FB40">
            <v>78.588224846826563</v>
          </cell>
          <cell r="FC40">
            <v>170.78341738078038</v>
          </cell>
          <cell r="FD40">
            <v>142.32156091915959</v>
          </cell>
          <cell r="FE40">
            <v>134.61110448232853</v>
          </cell>
          <cell r="FF40">
            <v>0.77863023028886313</v>
          </cell>
          <cell r="FG40">
            <v>527.08293785938258</v>
          </cell>
          <cell r="FH40">
            <v>0</v>
          </cell>
          <cell r="FI40">
            <v>527.08293785938258</v>
          </cell>
          <cell r="FJ40">
            <v>10.98024082894627</v>
          </cell>
          <cell r="FK40">
            <v>0</v>
          </cell>
          <cell r="FL40">
            <v>0</v>
          </cell>
          <cell r="FM40">
            <v>10.98024082894627</v>
          </cell>
          <cell r="FN40">
            <v>690.60384372046622</v>
          </cell>
          <cell r="FO40">
            <v>2.7342332783936691</v>
          </cell>
          <cell r="FP40">
            <v>0</v>
          </cell>
          <cell r="FQ40">
            <v>693.33807699886006</v>
          </cell>
          <cell r="FR40">
            <v>691.92532346297151</v>
          </cell>
          <cell r="FS40">
            <v>-1.6411195330448685</v>
          </cell>
          <cell r="FT40">
            <v>-5.6193472744611963</v>
          </cell>
          <cell r="FU40">
            <v>0.36932807325594108</v>
          </cell>
          <cell r="FV40">
            <v>0</v>
          </cell>
          <cell r="FW40">
            <v>0</v>
          </cell>
          <cell r="FX40">
            <v>0</v>
          </cell>
          <cell r="FY40">
            <v>37.486801061182462</v>
          </cell>
          <cell r="FZ40">
            <v>4.3040226101781025</v>
          </cell>
          <cell r="GA40">
            <v>34.899684937110351</v>
          </cell>
          <cell r="GB40">
            <v>0</v>
          </cell>
          <cell r="GC40">
            <v>34.899684937110351</v>
          </cell>
          <cell r="GD40">
            <v>3.0551059474717656E-2</v>
          </cell>
          <cell r="GE40">
            <v>25.591826880100218</v>
          </cell>
          <cell r="GF40">
            <v>4.1852430995235966E-4</v>
          </cell>
          <cell r="GG40">
            <v>31.159905790090534</v>
          </cell>
          <cell r="GH40">
            <v>0</v>
          </cell>
          <cell r="GI40">
            <v>56.78270225397543</v>
          </cell>
          <cell r="GJ40">
            <v>0</v>
          </cell>
          <cell r="GK40">
            <v>56.78270225397543</v>
          </cell>
          <cell r="GL40">
            <v>0</v>
          </cell>
          <cell r="GM40">
            <v>0</v>
          </cell>
          <cell r="GN40">
            <v>0</v>
          </cell>
          <cell r="GO40">
            <v>0</v>
          </cell>
          <cell r="GP40">
            <v>91.682387191085766</v>
          </cell>
          <cell r="GQ40">
            <v>1.0534823542860785</v>
          </cell>
          <cell r="GR40">
            <v>0</v>
          </cell>
          <cell r="GS40">
            <v>92.735869545371827</v>
          </cell>
          <cell r="GT40">
            <v>92.735869545371827</v>
          </cell>
          <cell r="GU40">
            <v>44.650088899692463</v>
          </cell>
          <cell r="GV40">
            <v>-5.6193472732196881</v>
          </cell>
          <cell r="GW40">
            <v>6.796229832256178</v>
          </cell>
          <cell r="GX40">
            <v>0</v>
          </cell>
          <cell r="GY40">
            <v>0</v>
          </cell>
          <cell r="GZ40">
            <v>0</v>
          </cell>
          <cell r="HA40">
            <v>143.59595936184905</v>
          </cell>
          <cell r="HB40">
            <v>19.977900806561379</v>
          </cell>
          <cell r="HC40">
            <v>209.4008316271389</v>
          </cell>
          <cell r="HD40">
            <v>0</v>
          </cell>
          <cell r="HE40">
            <v>209.4008316271389</v>
          </cell>
          <cell r="HF40">
            <v>78.618775906301281</v>
          </cell>
          <cell r="HG40">
            <v>196.37524426087973</v>
          </cell>
          <cell r="HH40">
            <v>142.32197944346956</v>
          </cell>
          <cell r="HI40">
            <v>165.77101027241812</v>
          </cell>
          <cell r="HJ40">
            <v>0.77863023028886313</v>
          </cell>
          <cell r="HK40">
            <v>583.86564011335884</v>
          </cell>
          <cell r="HL40">
            <v>0</v>
          </cell>
          <cell r="HM40">
            <v>583.86564011335884</v>
          </cell>
          <cell r="HN40">
            <v>10.98024082894627</v>
          </cell>
          <cell r="HO40">
            <v>0</v>
          </cell>
          <cell r="HP40">
            <v>0</v>
          </cell>
          <cell r="HQ40">
            <v>10.98024082894627</v>
          </cell>
          <cell r="HR40">
            <v>782.28623091155237</v>
          </cell>
          <cell r="HS40">
            <v>3.7877156326797476</v>
          </cell>
          <cell r="HT40">
            <v>0</v>
          </cell>
          <cell r="HU40">
            <v>786.07394654423183</v>
          </cell>
          <cell r="HV40">
            <v>784.66119300834305</v>
          </cell>
          <cell r="HW40">
            <v>4.4563994350337381</v>
          </cell>
          <cell r="HX40">
            <v>0</v>
          </cell>
          <cell r="HY40">
            <v>6.3124288594340285</v>
          </cell>
          <cell r="HZ40">
            <v>31.159973426924047</v>
          </cell>
          <cell r="IA40">
            <v>0</v>
          </cell>
          <cell r="IB40">
            <v>0</v>
          </cell>
          <cell r="IC40" t="e">
            <v>#N/A</v>
          </cell>
          <cell r="ID40">
            <v>0.31829833955043041</v>
          </cell>
          <cell r="IE40">
            <v>0</v>
          </cell>
          <cell r="IF40">
            <v>0</v>
          </cell>
          <cell r="IG40" t="e">
            <v>#N/A</v>
          </cell>
          <cell r="IH40" t="e">
            <v>#N/A</v>
          </cell>
          <cell r="II40">
            <v>149.78461385476731</v>
          </cell>
          <cell r="IJ40">
            <v>1.0932906554257544</v>
          </cell>
          <cell r="IK40" t="e">
            <v>#N/A</v>
          </cell>
          <cell r="IL40" t="e">
            <v>#N/A</v>
          </cell>
          <cell r="IM40">
            <v>0</v>
          </cell>
          <cell r="IN40">
            <v>1.0522457397724403E-2</v>
          </cell>
          <cell r="IO40">
            <v>0</v>
          </cell>
          <cell r="IP40">
            <v>2.328350296649119</v>
          </cell>
          <cell r="IQ40">
            <v>1.5247942025349517</v>
          </cell>
          <cell r="IR40">
            <v>30.011473886521273</v>
          </cell>
          <cell r="IS40">
            <v>0.78857812256092263</v>
          </cell>
          <cell r="IT40">
            <v>10.984420991058746</v>
          </cell>
          <cell r="IU40">
            <v>0</v>
          </cell>
          <cell r="IV40">
            <v>0</v>
          </cell>
          <cell r="IW40">
            <v>8.4116003935331847</v>
          </cell>
          <cell r="IX40">
            <v>24.775664018707751</v>
          </cell>
          <cell r="IY40">
            <v>0</v>
          </cell>
          <cell r="IZ40">
            <v>6.0280518274961982E-2</v>
          </cell>
          <cell r="JA40" t="e">
            <v>#N/A</v>
          </cell>
          <cell r="JB40">
            <v>21.877513476249135</v>
          </cell>
          <cell r="JC40">
            <v>13.980480203404243</v>
          </cell>
          <cell r="JD40">
            <v>2.1653795599682466</v>
          </cell>
          <cell r="JE40">
            <v>3.2849965106141896</v>
          </cell>
          <cell r="JF40">
            <v>17.787634829113397</v>
          </cell>
          <cell r="JG40">
            <v>0</v>
          </cell>
          <cell r="JH40">
            <v>0</v>
          </cell>
          <cell r="JI40">
            <v>0</v>
          </cell>
          <cell r="JJ40">
            <v>0</v>
          </cell>
          <cell r="JK40">
            <v>0</v>
          </cell>
          <cell r="JL40">
            <v>0</v>
          </cell>
          <cell r="JM40">
            <v>0</v>
          </cell>
          <cell r="JN40">
            <v>0</v>
          </cell>
          <cell r="JO40">
            <v>0</v>
          </cell>
          <cell r="JP40">
            <v>0</v>
          </cell>
          <cell r="JQ40">
            <v>0</v>
          </cell>
          <cell r="JR40">
            <v>0</v>
          </cell>
          <cell r="JS40">
            <v>782.28623091155237</v>
          </cell>
          <cell r="JT40">
            <v>784.66119300834305</v>
          </cell>
          <cell r="JU40">
            <v>92.735869545371827</v>
          </cell>
          <cell r="JV40">
            <v>691.92532346297151</v>
          </cell>
          <cell r="JW40">
            <v>326.66029460268879</v>
          </cell>
          <cell r="JX40">
            <v>13.980480203404243</v>
          </cell>
          <cell r="JY40">
            <v>0</v>
          </cell>
          <cell r="JZ40">
            <v>0</v>
          </cell>
          <cell r="KA40">
            <v>0.18638592276592406</v>
          </cell>
          <cell r="KB40">
            <v>0</v>
          </cell>
          <cell r="KC40">
            <v>0</v>
          </cell>
          <cell r="KD40">
            <v>0.18638592276592406</v>
          </cell>
          <cell r="KE40">
            <v>0</v>
          </cell>
          <cell r="KF40">
            <v>0</v>
          </cell>
          <cell r="KG40">
            <v>1.1801434338606975</v>
          </cell>
          <cell r="KH40">
            <v>1.1801434338606975</v>
          </cell>
          <cell r="KI40">
            <v>3.5772820109995527</v>
          </cell>
          <cell r="KJ40">
            <v>1.698999603371075</v>
          </cell>
          <cell r="KK40">
            <v>2.8356135727563969</v>
          </cell>
          <cell r="KL40">
            <v>3.8759877577624469</v>
          </cell>
          <cell r="KM40">
            <v>4.1512235532619686</v>
          </cell>
          <cell r="KN40">
            <v>76.065558370181307</v>
          </cell>
          <cell r="KO40">
            <v>8.4115312108297822</v>
          </cell>
          <cell r="KP40">
            <v>6.9182703407130519E-5</v>
          </cell>
          <cell r="KQ40">
            <v>0</v>
          </cell>
          <cell r="KR40">
            <v>8.4116003935331847</v>
          </cell>
          <cell r="KS40">
            <v>1.1615036171688813</v>
          </cell>
          <cell r="KT40">
            <v>23.614160401538872</v>
          </cell>
          <cell r="KU40">
            <v>0</v>
          </cell>
          <cell r="KV40">
            <v>24.775664018707751</v>
          </cell>
          <cell r="KW40">
            <v>21.877513476249135</v>
          </cell>
          <cell r="KX40">
            <v>0</v>
          </cell>
          <cell r="KY40">
            <v>0</v>
          </cell>
          <cell r="KZ40">
            <v>21.877513476249135</v>
          </cell>
          <cell r="LA40">
            <v>3.8319800688245778</v>
          </cell>
          <cell r="LB40">
            <v>2.729114260287209E-5</v>
          </cell>
          <cell r="LC40">
            <v>0</v>
          </cell>
          <cell r="LD40">
            <v>3.8320073599671804</v>
          </cell>
          <cell r="LE40">
            <v>0.43934470131474357</v>
          </cell>
          <cell r="LF40">
            <v>12.074597161068304</v>
          </cell>
          <cell r="LG40">
            <v>0</v>
          </cell>
          <cell r="LH40">
            <v>12.513941862383046</v>
          </cell>
          <cell r="LI40">
            <v>18.421096475986133</v>
          </cell>
          <cell r="LJ40">
            <v>0</v>
          </cell>
          <cell r="LK40">
            <v>0</v>
          </cell>
          <cell r="LL40">
            <v>18.421096475986133</v>
          </cell>
          <cell r="LM40">
            <v>177.56739668273485</v>
          </cell>
          <cell r="LN40">
            <v>274.73625458245874</v>
          </cell>
          <cell r="LO40">
            <v>55.037896832646574</v>
          </cell>
          <cell r="LP40">
            <v>329.77415141510534</v>
          </cell>
          <cell r="LQ40">
            <v>452.30365126519359</v>
          </cell>
          <cell r="LR40">
            <v>507.34154809784019</v>
          </cell>
          <cell r="LS40">
            <v>3246.4740000000002</v>
          </cell>
          <cell r="LT40">
            <v>83059</v>
          </cell>
          <cell r="LU40">
            <v>41561.743257196998</v>
          </cell>
          <cell r="LV40">
            <v>35539</v>
          </cell>
          <cell r="LW40">
            <v>1722.8557065309101</v>
          </cell>
          <cell r="LX40">
            <v>1627.24111652381</v>
          </cell>
          <cell r="LY40">
            <v>4276.6774512956099</v>
          </cell>
          <cell r="LZ40">
            <v>474724.26815139002</v>
          </cell>
          <cell r="MA40">
            <v>528452.44496618805</v>
          </cell>
          <cell r="MB40">
            <v>528452.44496618805</v>
          </cell>
          <cell r="MC40">
            <v>79606.838540741694</v>
          </cell>
          <cell r="MD40">
            <v>156033.21367960799</v>
          </cell>
          <cell r="ME40">
            <v>567</v>
          </cell>
          <cell r="MF40">
            <v>567</v>
          </cell>
          <cell r="MG40">
            <v>168.30941000000001</v>
          </cell>
          <cell r="MH40">
            <v>3246474</v>
          </cell>
          <cell r="MI40">
            <v>77100.743257196998</v>
          </cell>
          <cell r="MJ40">
            <v>528452.44496618805</v>
          </cell>
          <cell r="MK40">
            <v>168.30941000000001</v>
          </cell>
          <cell r="ML40">
            <v>42.106909257284713</v>
          </cell>
          <cell r="MM40">
            <v>1.0772788496075467</v>
          </cell>
          <cell r="MN40">
            <v>1.4432281176858428</v>
          </cell>
          <cell r="MO40">
            <v>44.590587945037626</v>
          </cell>
          <cell r="MP40">
            <v>89.832921140475435</v>
          </cell>
          <cell r="MQ40">
            <v>1741.2248704255971</v>
          </cell>
          <cell r="MR40">
            <v>1.7465102138504728E-4</v>
          </cell>
          <cell r="MS40" t="str">
            <v>Historical (£m)</v>
          </cell>
          <cell r="MT40" t="str">
            <v>PR09 (£m)</v>
          </cell>
        </row>
        <row r="41">
          <cell r="A41" t="str">
            <v>NWT16</v>
          </cell>
          <cell r="B41" t="str">
            <v>NWT</v>
          </cell>
          <cell r="C41" t="str">
            <v>2015-16</v>
          </cell>
          <cell r="D41" t="str">
            <v>NWT</v>
          </cell>
          <cell r="E41" t="str">
            <v>NWT16</v>
          </cell>
          <cell r="F41">
            <v>1.0404326123128118</v>
          </cell>
          <cell r="G41">
            <v>7.3165992919279521</v>
          </cell>
          <cell r="H41">
            <v>0</v>
          </cell>
          <cell r="I41">
            <v>2.4975043962038215</v>
          </cell>
          <cell r="J41">
            <v>0</v>
          </cell>
          <cell r="K41">
            <v>72.282360034599563</v>
          </cell>
          <cell r="L41">
            <v>0</v>
          </cell>
          <cell r="M41">
            <v>44.873332483834744</v>
          </cell>
          <cell r="N41">
            <v>0</v>
          </cell>
          <cell r="O41">
            <v>126.96979620656516</v>
          </cell>
          <cell r="P41">
            <v>0</v>
          </cell>
          <cell r="Q41">
            <v>126.96979620656516</v>
          </cell>
          <cell r="R41">
            <v>0</v>
          </cell>
          <cell r="S41">
            <v>20.956666622524626</v>
          </cell>
          <cell r="T41">
            <v>84.463250417824128</v>
          </cell>
          <cell r="U41">
            <v>16.503666264094839</v>
          </cell>
          <cell r="V41">
            <v>4.7107299138341752</v>
          </cell>
          <cell r="W41">
            <v>126.63431321827747</v>
          </cell>
          <cell r="X41">
            <v>0</v>
          </cell>
          <cell r="Y41">
            <v>126.63431321827747</v>
          </cell>
          <cell r="Z41">
            <v>17.176501996672211</v>
          </cell>
          <cell r="AA41">
            <v>0</v>
          </cell>
          <cell r="AB41">
            <v>0</v>
          </cell>
          <cell r="AC41">
            <v>17.176501996672211</v>
          </cell>
          <cell r="AD41">
            <v>236.42760742817146</v>
          </cell>
          <cell r="AE41">
            <v>2.8557980380041963</v>
          </cell>
          <cell r="AF41">
            <v>0</v>
          </cell>
          <cell r="AG41">
            <v>239.28340546617557</v>
          </cell>
          <cell r="AH41">
            <v>234.94246278344545</v>
          </cell>
          <cell r="AI41">
            <v>41.701852617912088</v>
          </cell>
          <cell r="AJ41">
            <v>0</v>
          </cell>
          <cell r="AK41">
            <v>3.9633654180147699</v>
          </cell>
          <cell r="AL41">
            <v>0</v>
          </cell>
          <cell r="AM41">
            <v>0</v>
          </cell>
          <cell r="AN41">
            <v>0</v>
          </cell>
          <cell r="AO41">
            <v>67.937907482455699</v>
          </cell>
          <cell r="AP41">
            <v>19.585191860767804</v>
          </cell>
          <cell r="AQ41">
            <v>133.18831737915025</v>
          </cell>
          <cell r="AR41">
            <v>0</v>
          </cell>
          <cell r="AS41">
            <v>133.18831737915025</v>
          </cell>
          <cell r="AT41">
            <v>0</v>
          </cell>
          <cell r="AU41">
            <v>187.72934226994488</v>
          </cell>
          <cell r="AV41">
            <v>0</v>
          </cell>
          <cell r="AW41">
            <v>78.185063768424286</v>
          </cell>
          <cell r="AX41">
            <v>0</v>
          </cell>
          <cell r="AY41">
            <v>265.91440603836918</v>
          </cell>
          <cell r="AZ41">
            <v>0</v>
          </cell>
          <cell r="BA41">
            <v>265.91440603836918</v>
          </cell>
          <cell r="BB41">
            <v>0</v>
          </cell>
          <cell r="BC41">
            <v>0</v>
          </cell>
          <cell r="BD41">
            <v>0</v>
          </cell>
          <cell r="BE41">
            <v>0</v>
          </cell>
          <cell r="BF41">
            <v>399.10272341751937</v>
          </cell>
          <cell r="BG41">
            <v>5.7813774700975591</v>
          </cell>
          <cell r="BH41">
            <v>0</v>
          </cell>
          <cell r="BI41">
            <v>404.88410088761628</v>
          </cell>
          <cell r="BJ41">
            <v>402.43101944190727</v>
          </cell>
          <cell r="BK41">
            <v>2.3635056522329449E-3</v>
          </cell>
          <cell r="BL41">
            <v>0</v>
          </cell>
          <cell r="BM41">
            <v>0</v>
          </cell>
          <cell r="BN41">
            <v>0</v>
          </cell>
          <cell r="BO41">
            <v>0.19892754215474207</v>
          </cell>
          <cell r="BP41">
            <v>0</v>
          </cell>
          <cell r="BQ41">
            <v>5.3133342555227614</v>
          </cell>
          <cell r="BR41">
            <v>0</v>
          </cell>
          <cell r="BS41">
            <v>5.5146253033297361</v>
          </cell>
          <cell r="BT41">
            <v>0</v>
          </cell>
          <cell r="BU41">
            <v>5.5146253033297361</v>
          </cell>
          <cell r="BV41">
            <v>0</v>
          </cell>
          <cell r="BW41">
            <v>0</v>
          </cell>
          <cell r="BX41">
            <v>0</v>
          </cell>
          <cell r="BY41">
            <v>0</v>
          </cell>
          <cell r="BZ41">
            <v>0</v>
          </cell>
          <cell r="CA41">
            <v>0</v>
          </cell>
          <cell r="CB41">
            <v>0</v>
          </cell>
          <cell r="CC41">
            <v>0</v>
          </cell>
          <cell r="CD41">
            <v>0</v>
          </cell>
          <cell r="CE41">
            <v>0</v>
          </cell>
          <cell r="CF41">
            <v>0</v>
          </cell>
          <cell r="CG41">
            <v>0</v>
          </cell>
          <cell r="CH41">
            <v>5.5146253033297361</v>
          </cell>
          <cell r="CI41">
            <v>0.51642454889902656</v>
          </cell>
          <cell r="CJ41">
            <v>0</v>
          </cell>
          <cell r="CK41">
            <v>6.0310498522287554</v>
          </cell>
          <cell r="CL41">
            <v>5.8659687851096951</v>
          </cell>
          <cell r="CM41">
            <v>-6.0756991529394941</v>
          </cell>
          <cell r="CN41">
            <v>-5.3834135287836933</v>
          </cell>
          <cell r="CO41">
            <v>0.3793841978926441</v>
          </cell>
          <cell r="CP41">
            <v>0</v>
          </cell>
          <cell r="CQ41">
            <v>0</v>
          </cell>
          <cell r="CR41">
            <v>0</v>
          </cell>
          <cell r="CS41">
            <v>24.554113691945101</v>
          </cell>
          <cell r="CT41">
            <v>4.6793756161080955</v>
          </cell>
          <cell r="CU41">
            <v>18.153760824222562</v>
          </cell>
          <cell r="CV41">
            <v>0</v>
          </cell>
          <cell r="CW41">
            <v>18.153760824222562</v>
          </cell>
          <cell r="CX41">
            <v>0</v>
          </cell>
          <cell r="CY41">
            <v>28.261868527084854</v>
          </cell>
          <cell r="CZ41">
            <v>0</v>
          </cell>
          <cell r="DA41">
            <v>29.059727521986684</v>
          </cell>
          <cell r="DB41">
            <v>0</v>
          </cell>
          <cell r="DC41">
            <v>57.321596049071537</v>
          </cell>
          <cell r="DD41">
            <v>0</v>
          </cell>
          <cell r="DE41">
            <v>57.321596049071537</v>
          </cell>
          <cell r="DF41">
            <v>0</v>
          </cell>
          <cell r="DG41">
            <v>0</v>
          </cell>
          <cell r="DH41">
            <v>0</v>
          </cell>
          <cell r="DI41">
            <v>0</v>
          </cell>
          <cell r="DJ41">
            <v>75.475356873294103</v>
          </cell>
          <cell r="DK41">
            <v>2.3479136840222452</v>
          </cell>
          <cell r="DL41">
            <v>0</v>
          </cell>
          <cell r="DM41">
            <v>77.823270557316349</v>
          </cell>
          <cell r="DN41">
            <v>76.722730109855974</v>
          </cell>
          <cell r="DO41">
            <v>0.95856198154405181</v>
          </cell>
          <cell r="DP41">
            <v>0</v>
          </cell>
          <cell r="DQ41">
            <v>0</v>
          </cell>
          <cell r="DR41">
            <v>0</v>
          </cell>
          <cell r="DS41">
            <v>0</v>
          </cell>
          <cell r="DT41">
            <v>0</v>
          </cell>
          <cell r="DU41">
            <v>6.1563299971981333</v>
          </cell>
          <cell r="DV41">
            <v>0.69868765178635639</v>
          </cell>
          <cell r="DW41">
            <v>7.8135796305285323</v>
          </cell>
          <cell r="DX41">
            <v>0</v>
          </cell>
          <cell r="DY41">
            <v>7.8135796305285323</v>
          </cell>
          <cell r="DZ41">
            <v>0</v>
          </cell>
          <cell r="EA41">
            <v>2.5005623500648917</v>
          </cell>
          <cell r="EB41">
            <v>0</v>
          </cell>
          <cell r="EC41">
            <v>0</v>
          </cell>
          <cell r="ED41">
            <v>0</v>
          </cell>
          <cell r="EE41">
            <v>2.5005623500648917</v>
          </cell>
          <cell r="EF41">
            <v>0</v>
          </cell>
          <cell r="EG41">
            <v>2.5005623500648917</v>
          </cell>
          <cell r="EH41">
            <v>0</v>
          </cell>
          <cell r="EI41">
            <v>0</v>
          </cell>
          <cell r="EJ41">
            <v>0</v>
          </cell>
          <cell r="EK41">
            <v>0</v>
          </cell>
          <cell r="EL41">
            <v>10.314141980593423</v>
          </cell>
          <cell r="EM41">
            <v>0.15194597079402189</v>
          </cell>
          <cell r="EN41">
            <v>0</v>
          </cell>
          <cell r="EO41">
            <v>10.466087951387388</v>
          </cell>
          <cell r="EP41">
            <v>10.30100688426838</v>
          </cell>
          <cell r="EQ41">
            <v>49.018451909840039</v>
          </cell>
          <cell r="ER41">
            <v>0</v>
          </cell>
          <cell r="ES41">
            <v>6.460869814218591</v>
          </cell>
          <cell r="ET41">
            <v>0</v>
          </cell>
          <cell r="EU41">
            <v>72.282360034599563</v>
          </cell>
          <cell r="EV41">
            <v>0</v>
          </cell>
          <cell r="EW41">
            <v>112.81123996629046</v>
          </cell>
          <cell r="EX41">
            <v>19.585191860767804</v>
          </cell>
          <cell r="EY41">
            <v>260.1581135857154</v>
          </cell>
          <cell r="EZ41">
            <v>0</v>
          </cell>
          <cell r="FA41">
            <v>260.1581135857154</v>
          </cell>
          <cell r="FB41">
            <v>0</v>
          </cell>
          <cell r="FC41">
            <v>208.68600889246949</v>
          </cell>
          <cell r="FD41">
            <v>84.463250417824128</v>
          </cell>
          <cell r="FE41">
            <v>94.688730032519118</v>
          </cell>
          <cell r="FF41">
            <v>4.7107299138341752</v>
          </cell>
          <cell r="FG41">
            <v>392.54871925664662</v>
          </cell>
          <cell r="FH41">
            <v>0</v>
          </cell>
          <cell r="FI41">
            <v>392.54871925664662</v>
          </cell>
          <cell r="FJ41">
            <v>17.176501996672211</v>
          </cell>
          <cell r="FK41">
            <v>0</v>
          </cell>
          <cell r="FL41">
            <v>0</v>
          </cell>
          <cell r="FM41">
            <v>17.176501996672211</v>
          </cell>
          <cell r="FN41">
            <v>635.53033084569086</v>
          </cell>
          <cell r="FO41">
            <v>8.6371755081017554</v>
          </cell>
          <cell r="FP41">
            <v>0</v>
          </cell>
          <cell r="FQ41">
            <v>644.16750635379185</v>
          </cell>
          <cell r="FR41">
            <v>637.37348222535275</v>
          </cell>
          <cell r="FS41">
            <v>-5.1147736657432095</v>
          </cell>
          <cell r="FT41">
            <v>-5.3834135287836933</v>
          </cell>
          <cell r="FU41">
            <v>0.3793841978926441</v>
          </cell>
          <cell r="FV41">
            <v>0</v>
          </cell>
          <cell r="FW41">
            <v>0.19892754215474207</v>
          </cell>
          <cell r="FX41">
            <v>0</v>
          </cell>
          <cell r="FY41">
            <v>36.023777944665994</v>
          </cell>
          <cell r="FZ41">
            <v>5.3780632678944515</v>
          </cell>
          <cell r="GA41">
            <v>31.481965758080833</v>
          </cell>
          <cell r="GB41">
            <v>0</v>
          </cell>
          <cell r="GC41">
            <v>31.481965758080833</v>
          </cell>
          <cell r="GD41">
            <v>0</v>
          </cell>
          <cell r="GE41">
            <v>30.762430877149743</v>
          </cell>
          <cell r="GF41">
            <v>0</v>
          </cell>
          <cell r="GG41">
            <v>29.059727521986684</v>
          </cell>
          <cell r="GH41">
            <v>0</v>
          </cell>
          <cell r="GI41">
            <v>59.822158399136427</v>
          </cell>
          <cell r="GJ41">
            <v>0</v>
          </cell>
          <cell r="GK41">
            <v>59.822158399136427</v>
          </cell>
          <cell r="GL41">
            <v>0</v>
          </cell>
          <cell r="GM41">
            <v>0</v>
          </cell>
          <cell r="GN41">
            <v>0</v>
          </cell>
          <cell r="GO41">
            <v>0</v>
          </cell>
          <cell r="GP41">
            <v>91.304124157217259</v>
          </cell>
          <cell r="GQ41">
            <v>3.0162842037152937</v>
          </cell>
          <cell r="GR41">
            <v>0</v>
          </cell>
          <cell r="GS41">
            <v>94.32040836093249</v>
          </cell>
          <cell r="GT41">
            <v>92.889705779234049</v>
          </cell>
          <cell r="GU41">
            <v>43.903678244096774</v>
          </cell>
          <cell r="GV41">
            <v>-5.3834135287836933</v>
          </cell>
          <cell r="GW41">
            <v>6.8402540121112274</v>
          </cell>
          <cell r="GX41">
            <v>0</v>
          </cell>
          <cell r="GY41">
            <v>72.481287576754312</v>
          </cell>
          <cell r="GZ41">
            <v>0</v>
          </cell>
          <cell r="HA41">
            <v>148.83501791095597</v>
          </cell>
          <cell r="HB41">
            <v>24.963255128662226</v>
          </cell>
          <cell r="HC41">
            <v>291.6400793437964</v>
          </cell>
          <cell r="HD41">
            <v>0</v>
          </cell>
          <cell r="HE41">
            <v>291.6400793437964</v>
          </cell>
          <cell r="HF41">
            <v>0</v>
          </cell>
          <cell r="HG41">
            <v>239.44843976961891</v>
          </cell>
          <cell r="HH41">
            <v>84.463250417824128</v>
          </cell>
          <cell r="HI41">
            <v>123.7484575545058</v>
          </cell>
          <cell r="HJ41">
            <v>4.7107299138341752</v>
          </cell>
          <cell r="HK41">
            <v>452.37087765578303</v>
          </cell>
          <cell r="HL41">
            <v>0</v>
          </cell>
          <cell r="HM41">
            <v>452.37087765578303</v>
          </cell>
          <cell r="HN41">
            <v>17.176501996672211</v>
          </cell>
          <cell r="HO41">
            <v>0</v>
          </cell>
          <cell r="HP41">
            <v>0</v>
          </cell>
          <cell r="HQ41">
            <v>17.176501996672211</v>
          </cell>
          <cell r="HR41">
            <v>726.83445500290838</v>
          </cell>
          <cell r="HS41">
            <v>11.653459711816966</v>
          </cell>
          <cell r="HT41">
            <v>0</v>
          </cell>
          <cell r="HU41">
            <v>738.48791471472532</v>
          </cell>
          <cell r="HV41">
            <v>730.26318800458648</v>
          </cell>
          <cell r="HW41">
            <v>10.136124954344387</v>
          </cell>
          <cell r="HX41">
            <v>5.4310582362728781E-2</v>
          </cell>
          <cell r="HY41">
            <v>0.9438573994991668</v>
          </cell>
          <cell r="HZ41">
            <v>29.396827688376035</v>
          </cell>
          <cell r="IA41">
            <v>0</v>
          </cell>
          <cell r="IB41">
            <v>0.45747279898003318</v>
          </cell>
          <cell r="IC41" t="e">
            <v>#N/A</v>
          </cell>
          <cell r="ID41">
            <v>2.0690171421880197</v>
          </cell>
          <cell r="IE41">
            <v>0</v>
          </cell>
          <cell r="IF41">
            <v>0.34343839862895165</v>
          </cell>
          <cell r="IG41" t="e">
            <v>#N/A</v>
          </cell>
          <cell r="IH41" t="e">
            <v>#N/A</v>
          </cell>
          <cell r="II41">
            <v>88.295174193342746</v>
          </cell>
          <cell r="IJ41">
            <v>8.6496258476239589</v>
          </cell>
          <cell r="IK41" t="e">
            <v>#N/A</v>
          </cell>
          <cell r="IL41" t="e">
            <v>#N/A</v>
          </cell>
          <cell r="IM41">
            <v>0</v>
          </cell>
          <cell r="IN41">
            <v>0.58062712179866782</v>
          </cell>
          <cell r="IO41">
            <v>0</v>
          </cell>
          <cell r="IP41">
            <v>2.0912695507487515</v>
          </cell>
          <cell r="IQ41">
            <v>1.8097302025707047</v>
          </cell>
          <cell r="IR41">
            <v>20.671315141430945</v>
          </cell>
          <cell r="IS41">
            <v>1.11847800121797</v>
          </cell>
          <cell r="IT41">
            <v>2.9870820299500829</v>
          </cell>
          <cell r="IU41">
            <v>0</v>
          </cell>
          <cell r="IV41">
            <v>0</v>
          </cell>
          <cell r="IW41">
            <v>2.2073905282995008</v>
          </cell>
          <cell r="IX41">
            <v>17.659262739189682</v>
          </cell>
          <cell r="IY41">
            <v>0</v>
          </cell>
          <cell r="IZ41">
            <v>2.0073378519134773E-2</v>
          </cell>
          <cell r="JA41" t="e">
            <v>#N/A</v>
          </cell>
          <cell r="JB41">
            <v>9.6475321190665539</v>
          </cell>
          <cell r="JC41">
            <v>13.186923899826626</v>
          </cell>
          <cell r="JD41">
            <v>1.1522864739950083</v>
          </cell>
          <cell r="JE41">
            <v>9.6347566574242904</v>
          </cell>
          <cell r="JF41">
            <v>20.823218302828614</v>
          </cell>
          <cell r="JG41">
            <v>0</v>
          </cell>
          <cell r="JH41">
            <v>0</v>
          </cell>
          <cell r="JI41">
            <v>0</v>
          </cell>
          <cell r="JJ41">
            <v>0</v>
          </cell>
          <cell r="JK41">
            <v>0</v>
          </cell>
          <cell r="JL41">
            <v>0</v>
          </cell>
          <cell r="JM41">
            <v>0</v>
          </cell>
          <cell r="JN41">
            <v>0</v>
          </cell>
          <cell r="JO41">
            <v>0</v>
          </cell>
          <cell r="JP41">
            <v>0</v>
          </cell>
          <cell r="JQ41">
            <v>0</v>
          </cell>
          <cell r="JR41">
            <v>0</v>
          </cell>
          <cell r="JS41">
            <v>726.83445500290838</v>
          </cell>
          <cell r="JT41">
            <v>730.26318800458648</v>
          </cell>
          <cell r="JU41">
            <v>92.889705779234049</v>
          </cell>
          <cell r="JV41">
            <v>637.37348222535275</v>
          </cell>
          <cell r="JW41">
            <v>233.74535961550464</v>
          </cell>
          <cell r="JX41">
            <v>13.186923899826626</v>
          </cell>
          <cell r="JY41">
            <v>0</v>
          </cell>
          <cell r="JZ41">
            <v>0</v>
          </cell>
          <cell r="KA41">
            <v>0.32576876544090816</v>
          </cell>
          <cell r="KB41">
            <v>0</v>
          </cell>
          <cell r="KC41">
            <v>0</v>
          </cell>
          <cell r="KD41">
            <v>0.32576876544090816</v>
          </cell>
          <cell r="KE41">
            <v>0</v>
          </cell>
          <cell r="KF41">
            <v>0</v>
          </cell>
          <cell r="KG41">
            <v>1.1876047419824531</v>
          </cell>
          <cell r="KH41">
            <v>1.1876047419824531</v>
          </cell>
          <cell r="KI41">
            <v>3.9385270299086232</v>
          </cell>
          <cell r="KJ41">
            <v>1.8064750971548611</v>
          </cell>
          <cell r="KK41">
            <v>3.0306876667395612</v>
          </cell>
          <cell r="KL41">
            <v>4.1232320535516456</v>
          </cell>
          <cell r="KM41">
            <v>4.2668841284713421</v>
          </cell>
          <cell r="KN41">
            <v>73.96459364589451</v>
          </cell>
          <cell r="KO41">
            <v>2.2073905282995008</v>
          </cell>
          <cell r="KP41">
            <v>0</v>
          </cell>
          <cell r="KQ41">
            <v>0</v>
          </cell>
          <cell r="KR41">
            <v>2.2073905282995008</v>
          </cell>
          <cell r="KS41">
            <v>1.0404326123128119E-8</v>
          </cell>
          <cell r="KT41">
            <v>17.659262728785354</v>
          </cell>
          <cell r="KU41">
            <v>0</v>
          </cell>
          <cell r="KV41">
            <v>17.659262739189682</v>
          </cell>
          <cell r="KW41">
            <v>9.6475321190665539</v>
          </cell>
          <cell r="KX41">
            <v>0</v>
          </cell>
          <cell r="KY41">
            <v>0</v>
          </cell>
          <cell r="KZ41">
            <v>9.6475321190665539</v>
          </cell>
          <cell r="LA41">
            <v>3.8319800688245778</v>
          </cell>
          <cell r="LB41">
            <v>2.729114260287209E-5</v>
          </cell>
          <cell r="LC41">
            <v>0</v>
          </cell>
          <cell r="LD41">
            <v>3.8320073599671804</v>
          </cell>
          <cell r="LE41">
            <v>0.43934470131474357</v>
          </cell>
          <cell r="LF41">
            <v>12.074597161068304</v>
          </cell>
          <cell r="LG41">
            <v>0</v>
          </cell>
          <cell r="LH41">
            <v>12.513941862383046</v>
          </cell>
          <cell r="LI41">
            <v>18.421096475986133</v>
          </cell>
          <cell r="LJ41">
            <v>0</v>
          </cell>
          <cell r="LK41">
            <v>0</v>
          </cell>
          <cell r="LL41">
            <v>18.421096475986133</v>
          </cell>
          <cell r="LM41">
            <v>173.2896036728948</v>
          </cell>
          <cell r="LN41">
            <v>313.40709224053836</v>
          </cell>
          <cell r="LO41">
            <v>55.67872862535377</v>
          </cell>
          <cell r="LP41">
            <v>369.08582086589212</v>
          </cell>
          <cell r="LQ41">
            <v>486.69669591343313</v>
          </cell>
          <cell r="LR41">
            <v>542.37542453878689</v>
          </cell>
          <cell r="LS41">
            <v>3268.3395</v>
          </cell>
          <cell r="LT41">
            <v>83107</v>
          </cell>
          <cell r="LU41">
            <v>41653.356066762703</v>
          </cell>
          <cell r="LV41">
            <v>35539</v>
          </cell>
          <cell r="LW41">
            <v>1743.68138621305</v>
          </cell>
          <cell r="LX41">
            <v>1581.2917072784901</v>
          </cell>
          <cell r="LY41">
            <v>4325.39491425295</v>
          </cell>
          <cell r="LZ41">
            <v>471239.13412084797</v>
          </cell>
          <cell r="MA41">
            <v>525612.25212451699</v>
          </cell>
          <cell r="MB41">
            <v>525612.11618507898</v>
          </cell>
          <cell r="MC41">
            <v>77010.699975870797</v>
          </cell>
          <cell r="MD41">
            <v>153248.448078416</v>
          </cell>
          <cell r="ME41">
            <v>568</v>
          </cell>
          <cell r="MF41">
            <v>568</v>
          </cell>
          <cell r="MG41">
            <v>185.1</v>
          </cell>
          <cell r="MH41">
            <v>3268339.5</v>
          </cell>
          <cell r="MI41">
            <v>77192.356066762703</v>
          </cell>
          <cell r="MJ41">
            <v>525612.11618507898</v>
          </cell>
          <cell r="MK41">
            <v>185.1</v>
          </cell>
          <cell r="ML41">
            <v>42.340196186954756</v>
          </cell>
          <cell r="MM41">
            <v>1.0766221454378435</v>
          </cell>
          <cell r="MN41">
            <v>1.4555159160468507</v>
          </cell>
          <cell r="MO41">
            <v>43.807808260874971</v>
          </cell>
          <cell r="MP41">
            <v>89.655302762258785</v>
          </cell>
          <cell r="MQ41">
            <v>1761.2371427305172</v>
          </cell>
          <cell r="MR41">
            <v>1.7378855531991093E-4</v>
          </cell>
          <cell r="MS41" t="str">
            <v>Historical (£m)</v>
          </cell>
          <cell r="MT41" t="str">
            <v>PR14 (£m)</v>
          </cell>
        </row>
        <row r="42">
          <cell r="A42" t="str">
            <v>NWT17</v>
          </cell>
          <cell r="B42" t="str">
            <v>NWT</v>
          </cell>
          <cell r="C42" t="str">
            <v>2016-17</v>
          </cell>
          <cell r="D42" t="str">
            <v>NWT</v>
          </cell>
          <cell r="E42" t="str">
            <v>NWT17</v>
          </cell>
          <cell r="F42">
            <v>1.0263438654082888</v>
          </cell>
          <cell r="G42">
            <v>6.759838423493159</v>
          </cell>
          <cell r="H42">
            <v>-2.2256448380530019E-2</v>
          </cell>
          <cell r="I42">
            <v>2.4284806531095606</v>
          </cell>
          <cell r="J42">
            <v>0</v>
          </cell>
          <cell r="K42">
            <v>61.990991713675115</v>
          </cell>
          <cell r="L42">
            <v>0</v>
          </cell>
          <cell r="M42">
            <v>37.279532204911902</v>
          </cell>
          <cell r="N42">
            <v>0</v>
          </cell>
          <cell r="O42">
            <v>108.43658654680853</v>
          </cell>
          <cell r="P42">
            <v>0</v>
          </cell>
          <cell r="Q42">
            <v>108.43658654680853</v>
          </cell>
          <cell r="R42">
            <v>0</v>
          </cell>
          <cell r="S42">
            <v>41.676457620929064</v>
          </cell>
          <cell r="T42">
            <v>67.901759753761041</v>
          </cell>
          <cell r="U42">
            <v>10.932600640867413</v>
          </cell>
          <cell r="V42">
            <v>3.2128650156201446</v>
          </cell>
          <cell r="W42">
            <v>123.72368303117736</v>
          </cell>
          <cell r="X42">
            <v>0</v>
          </cell>
          <cell r="Y42">
            <v>123.72368303117736</v>
          </cell>
          <cell r="Z42">
            <v>19.991125810422652</v>
          </cell>
          <cell r="AA42">
            <v>0</v>
          </cell>
          <cell r="AB42">
            <v>0</v>
          </cell>
          <cell r="AC42">
            <v>19.991125810422652</v>
          </cell>
          <cell r="AD42">
            <v>212.16914376756324</v>
          </cell>
          <cell r="AE42">
            <v>3.3294148107664636</v>
          </cell>
          <cell r="AF42">
            <v>0</v>
          </cell>
          <cell r="AG42">
            <v>215.49855857833063</v>
          </cell>
          <cell r="AH42">
            <v>216.97382198508058</v>
          </cell>
          <cell r="AI42">
            <v>41.209334307227429</v>
          </cell>
          <cell r="AJ42">
            <v>-0.14078954081247433</v>
          </cell>
          <cell r="AK42">
            <v>3.9824230585574729</v>
          </cell>
          <cell r="AL42">
            <v>0</v>
          </cell>
          <cell r="AM42">
            <v>0</v>
          </cell>
          <cell r="AN42">
            <v>0</v>
          </cell>
          <cell r="AO42">
            <v>71.913028086956487</v>
          </cell>
          <cell r="AP42">
            <v>21.720637937328764</v>
          </cell>
          <cell r="AQ42">
            <v>138.68463384925707</v>
          </cell>
          <cell r="AR42">
            <v>0</v>
          </cell>
          <cell r="AS42">
            <v>138.68463384925707</v>
          </cell>
          <cell r="AT42">
            <v>0</v>
          </cell>
          <cell r="AU42">
            <v>185.15625216265553</v>
          </cell>
          <cell r="AV42">
            <v>0</v>
          </cell>
          <cell r="AW42">
            <v>85.151752306118055</v>
          </cell>
          <cell r="AX42">
            <v>0</v>
          </cell>
          <cell r="AY42">
            <v>270.30800446877328</v>
          </cell>
          <cell r="AZ42">
            <v>0</v>
          </cell>
          <cell r="BA42">
            <v>270.30800446877328</v>
          </cell>
          <cell r="BB42">
            <v>0.73999392695937616</v>
          </cell>
          <cell r="BC42">
            <v>0</v>
          </cell>
          <cell r="BD42">
            <v>0</v>
          </cell>
          <cell r="BE42">
            <v>0.73999392695937616</v>
          </cell>
          <cell r="BF42">
            <v>408.25264439107195</v>
          </cell>
          <cell r="BG42">
            <v>8.1216834325071225</v>
          </cell>
          <cell r="BH42">
            <v>0</v>
          </cell>
          <cell r="BI42">
            <v>416.37432782357837</v>
          </cell>
          <cell r="BJ42">
            <v>425.72401185394136</v>
          </cell>
          <cell r="BK42">
            <v>1.0718537487309672E-2</v>
          </cell>
          <cell r="BL42">
            <v>0</v>
          </cell>
          <cell r="BM42">
            <v>0</v>
          </cell>
          <cell r="BN42">
            <v>0</v>
          </cell>
          <cell r="BO42">
            <v>0.46774581005736376</v>
          </cell>
          <cell r="BP42">
            <v>0</v>
          </cell>
          <cell r="BQ42">
            <v>6.2948320422848569</v>
          </cell>
          <cell r="BR42">
            <v>0</v>
          </cell>
          <cell r="BS42">
            <v>6.7732963898295289</v>
          </cell>
          <cell r="BT42">
            <v>0</v>
          </cell>
          <cell r="BU42">
            <v>6.7732963898295289</v>
          </cell>
          <cell r="BV42">
            <v>0</v>
          </cell>
          <cell r="BW42">
            <v>0</v>
          </cell>
          <cell r="BX42">
            <v>0.42125151688833185</v>
          </cell>
          <cell r="BY42">
            <v>0</v>
          </cell>
          <cell r="BZ42">
            <v>0</v>
          </cell>
          <cell r="CA42">
            <v>0.42125151688833185</v>
          </cell>
          <cell r="CB42">
            <v>0</v>
          </cell>
          <cell r="CC42">
            <v>0.42125151688833185</v>
          </cell>
          <cell r="CD42">
            <v>0</v>
          </cell>
          <cell r="CE42">
            <v>0</v>
          </cell>
          <cell r="CF42">
            <v>0</v>
          </cell>
          <cell r="CG42">
            <v>0</v>
          </cell>
          <cell r="CH42">
            <v>7.1945479067178546</v>
          </cell>
          <cell r="CI42">
            <v>0.76303908343910098</v>
          </cell>
          <cell r="CJ42">
            <v>0</v>
          </cell>
          <cell r="CK42">
            <v>7.9575869901569583</v>
          </cell>
          <cell r="CL42">
            <v>7.9340206560486397</v>
          </cell>
          <cell r="CM42">
            <v>-6.1135422564214936</v>
          </cell>
          <cell r="CN42">
            <v>-6.3147614326598278</v>
          </cell>
          <cell r="CO42">
            <v>0.33564298270486354</v>
          </cell>
          <cell r="CP42">
            <v>0</v>
          </cell>
          <cell r="CQ42">
            <v>0</v>
          </cell>
          <cell r="CR42">
            <v>0</v>
          </cell>
          <cell r="CS42">
            <v>25.929388590270406</v>
          </cell>
          <cell r="CT42">
            <v>6.3844949208560084</v>
          </cell>
          <cell r="CU42">
            <v>20.221222804749939</v>
          </cell>
          <cell r="CV42">
            <v>0</v>
          </cell>
          <cell r="CW42">
            <v>20.221222804749939</v>
          </cell>
          <cell r="CX42">
            <v>0</v>
          </cell>
          <cell r="CY42">
            <v>21.832257341300025</v>
          </cell>
          <cell r="CZ42">
            <v>0</v>
          </cell>
          <cell r="DA42">
            <v>8.5816003540023296</v>
          </cell>
          <cell r="DB42">
            <v>0</v>
          </cell>
          <cell r="DC42">
            <v>30.413857695302355</v>
          </cell>
          <cell r="DD42">
            <v>0</v>
          </cell>
          <cell r="DE42">
            <v>30.413857695302355</v>
          </cell>
          <cell r="DF42">
            <v>0</v>
          </cell>
          <cell r="DG42">
            <v>0</v>
          </cell>
          <cell r="DH42">
            <v>0</v>
          </cell>
          <cell r="DI42">
            <v>0</v>
          </cell>
          <cell r="DJ42">
            <v>50.63508050005229</v>
          </cell>
          <cell r="DK42">
            <v>2.6395022535567865</v>
          </cell>
          <cell r="DL42">
            <v>0</v>
          </cell>
          <cell r="DM42">
            <v>53.274582753609025</v>
          </cell>
          <cell r="DN42">
            <v>53.117473859553641</v>
          </cell>
          <cell r="DO42">
            <v>0.8334174630040182</v>
          </cell>
          <cell r="DP42">
            <v>0</v>
          </cell>
          <cell r="DQ42">
            <v>0</v>
          </cell>
          <cell r="DR42">
            <v>0</v>
          </cell>
          <cell r="DS42">
            <v>0</v>
          </cell>
          <cell r="DT42">
            <v>0</v>
          </cell>
          <cell r="DU42">
            <v>8.0810582454628612</v>
          </cell>
          <cell r="DV42">
            <v>0.73786116871716667</v>
          </cell>
          <cell r="DW42">
            <v>9.6523368771840445</v>
          </cell>
          <cell r="DX42">
            <v>0</v>
          </cell>
          <cell r="DY42">
            <v>9.6523368771840445</v>
          </cell>
          <cell r="DZ42">
            <v>0</v>
          </cell>
          <cell r="EA42">
            <v>0.97627371010885511</v>
          </cell>
          <cell r="EB42">
            <v>0</v>
          </cell>
          <cell r="EC42">
            <v>0</v>
          </cell>
          <cell r="ED42">
            <v>0</v>
          </cell>
          <cell r="EE42">
            <v>0.97627371010885511</v>
          </cell>
          <cell r="EF42">
            <v>0</v>
          </cell>
          <cell r="EG42">
            <v>0.97627371010885511</v>
          </cell>
          <cell r="EH42">
            <v>0</v>
          </cell>
          <cell r="EI42">
            <v>0</v>
          </cell>
          <cell r="EJ42">
            <v>0</v>
          </cell>
          <cell r="EK42">
            <v>0</v>
          </cell>
          <cell r="EL42">
            <v>10.62861058729287</v>
          </cell>
          <cell r="EM42">
            <v>0.54605007485671186</v>
          </cell>
          <cell r="EN42">
            <v>0</v>
          </cell>
          <cell r="EO42">
            <v>11.174660662149595</v>
          </cell>
          <cell r="EP42">
            <v>11.151094328041289</v>
          </cell>
          <cell r="EQ42">
            <v>47.969172730720587</v>
          </cell>
          <cell r="ER42">
            <v>-0.16304598919300434</v>
          </cell>
          <cell r="ES42">
            <v>6.410903711667034</v>
          </cell>
          <cell r="ET42">
            <v>0</v>
          </cell>
          <cell r="EU42">
            <v>61.990991713675115</v>
          </cell>
          <cell r="EV42">
            <v>0</v>
          </cell>
          <cell r="EW42">
            <v>109.19256029186839</v>
          </cell>
          <cell r="EX42">
            <v>21.720637937328764</v>
          </cell>
          <cell r="EY42">
            <v>247.12122039606558</v>
          </cell>
          <cell r="EZ42">
            <v>0</v>
          </cell>
          <cell r="FA42">
            <v>247.12122039606558</v>
          </cell>
          <cell r="FB42">
            <v>0</v>
          </cell>
          <cell r="FC42">
            <v>226.83270978358462</v>
          </cell>
          <cell r="FD42">
            <v>67.901759753761041</v>
          </cell>
          <cell r="FE42">
            <v>96.084352946985462</v>
          </cell>
          <cell r="FF42">
            <v>3.2128650156201446</v>
          </cell>
          <cell r="FG42">
            <v>394.03168749995058</v>
          </cell>
          <cell r="FH42">
            <v>0</v>
          </cell>
          <cell r="FI42">
            <v>394.03168749995058</v>
          </cell>
          <cell r="FJ42">
            <v>20.731119737382027</v>
          </cell>
          <cell r="FK42">
            <v>0</v>
          </cell>
          <cell r="FL42">
            <v>0</v>
          </cell>
          <cell r="FM42">
            <v>20.731119737382027</v>
          </cell>
          <cell r="FN42">
            <v>620.4217881586352</v>
          </cell>
          <cell r="FO42">
            <v>11.451098243273584</v>
          </cell>
          <cell r="FP42">
            <v>0</v>
          </cell>
          <cell r="FQ42">
            <v>631.87288640190889</v>
          </cell>
          <cell r="FR42">
            <v>642.69783383902188</v>
          </cell>
          <cell r="FS42">
            <v>-5.2694062559301651</v>
          </cell>
          <cell r="FT42">
            <v>-6.3147614326598278</v>
          </cell>
          <cell r="FU42">
            <v>0.33564298270486354</v>
          </cell>
          <cell r="FV42">
            <v>0</v>
          </cell>
          <cell r="FW42">
            <v>0.46774581005736376</v>
          </cell>
          <cell r="FX42">
            <v>0</v>
          </cell>
          <cell r="FY42">
            <v>40.305278878018122</v>
          </cell>
          <cell r="FZ42">
            <v>7.1223560895731755</v>
          </cell>
          <cell r="GA42">
            <v>36.646856071763516</v>
          </cell>
          <cell r="GB42">
            <v>0</v>
          </cell>
          <cell r="GC42">
            <v>36.646856071763516</v>
          </cell>
          <cell r="GD42">
            <v>0</v>
          </cell>
          <cell r="GE42">
            <v>22.808531051408877</v>
          </cell>
          <cell r="GF42">
            <v>0.42125151688833185</v>
          </cell>
          <cell r="GG42">
            <v>8.5816003540023296</v>
          </cell>
          <cell r="GH42">
            <v>0</v>
          </cell>
          <cell r="GI42">
            <v>31.81138292229954</v>
          </cell>
          <cell r="GJ42">
            <v>0</v>
          </cell>
          <cell r="GK42">
            <v>31.81138292229954</v>
          </cell>
          <cell r="GL42">
            <v>0</v>
          </cell>
          <cell r="GM42">
            <v>0</v>
          </cell>
          <cell r="GN42">
            <v>0</v>
          </cell>
          <cell r="GO42">
            <v>0</v>
          </cell>
          <cell r="GP42">
            <v>68.458238994063024</v>
          </cell>
          <cell r="GQ42">
            <v>3.9485914118525995</v>
          </cell>
          <cell r="GR42">
            <v>0</v>
          </cell>
          <cell r="GS42">
            <v>72.406830405915571</v>
          </cell>
          <cell r="GT42">
            <v>72.202588843643554</v>
          </cell>
          <cell r="GU42">
            <v>42.699766474790344</v>
          </cell>
          <cell r="GV42">
            <v>-6.4778074218528294</v>
          </cell>
          <cell r="GW42">
            <v>6.7465466943718893</v>
          </cell>
          <cell r="GX42">
            <v>0</v>
          </cell>
          <cell r="GY42">
            <v>62.458737523732395</v>
          </cell>
          <cell r="GZ42">
            <v>0</v>
          </cell>
          <cell r="HA42">
            <v>149.49783916988622</v>
          </cell>
          <cell r="HB42">
            <v>28.842994026901927</v>
          </cell>
          <cell r="HC42">
            <v>283.76807646783021</v>
          </cell>
          <cell r="HD42">
            <v>0</v>
          </cell>
          <cell r="HE42">
            <v>283.76807646783021</v>
          </cell>
          <cell r="HF42">
            <v>0</v>
          </cell>
          <cell r="HG42">
            <v>249.64124083499328</v>
          </cell>
          <cell r="HH42">
            <v>68.323011270649346</v>
          </cell>
          <cell r="HI42">
            <v>104.6659533009876</v>
          </cell>
          <cell r="HJ42">
            <v>3.2128650156201446</v>
          </cell>
          <cell r="HK42">
            <v>425.84307042225004</v>
          </cell>
          <cell r="HL42">
            <v>0</v>
          </cell>
          <cell r="HM42">
            <v>425.84307042225004</v>
          </cell>
          <cell r="HN42">
            <v>20.731119737382027</v>
          </cell>
          <cell r="HO42">
            <v>0</v>
          </cell>
          <cell r="HP42">
            <v>0</v>
          </cell>
          <cell r="HQ42">
            <v>20.731119737382027</v>
          </cell>
          <cell r="HR42">
            <v>688.88002715269931</v>
          </cell>
          <cell r="HS42">
            <v>15.399689655126172</v>
          </cell>
          <cell r="HT42">
            <v>0</v>
          </cell>
          <cell r="HU42">
            <v>704.27971680782446</v>
          </cell>
          <cell r="HV42">
            <v>714.90042268266563</v>
          </cell>
          <cell r="HW42">
            <v>8.6424513145911117</v>
          </cell>
          <cell r="HX42">
            <v>5.3780418547394335E-2</v>
          </cell>
          <cell r="HY42">
            <v>0.12907165815586374</v>
          </cell>
          <cell r="HZ42">
            <v>8.9660945178755682</v>
          </cell>
          <cell r="IA42">
            <v>0</v>
          </cell>
          <cell r="IB42">
            <v>6.4918096906031999E-3</v>
          </cell>
          <cell r="IC42" t="e">
            <v>#N/A</v>
          </cell>
          <cell r="ID42">
            <v>2.3656957503471476</v>
          </cell>
          <cell r="IE42">
            <v>0</v>
          </cell>
          <cell r="IF42">
            <v>0.78372578220434952</v>
          </cell>
          <cell r="IG42" t="e">
            <v>#N/A</v>
          </cell>
          <cell r="IH42" t="e">
            <v>#N/A</v>
          </cell>
          <cell r="II42">
            <v>34.042799671727529</v>
          </cell>
          <cell r="IJ42">
            <v>2.9353238724267539</v>
          </cell>
          <cell r="IK42" t="e">
            <v>#N/A</v>
          </cell>
          <cell r="IL42" t="e">
            <v>#N/A</v>
          </cell>
          <cell r="IM42">
            <v>0</v>
          </cell>
          <cell r="IN42">
            <v>2.897836960382437</v>
          </cell>
          <cell r="IO42">
            <v>0</v>
          </cell>
          <cell r="IP42">
            <v>2.8696574476815755</v>
          </cell>
          <cell r="IQ42">
            <v>4.5081705419648577</v>
          </cell>
          <cell r="IR42">
            <v>32.684396149262433</v>
          </cell>
          <cell r="IS42">
            <v>0.6848130454782273</v>
          </cell>
          <cell r="IT42">
            <v>3.4895691423881825E-2</v>
          </cell>
          <cell r="IU42">
            <v>0</v>
          </cell>
          <cell r="IV42">
            <v>0</v>
          </cell>
          <cell r="IW42">
            <v>2.2762159424141646</v>
          </cell>
          <cell r="IX42">
            <v>18.909359376282314</v>
          </cell>
          <cell r="IY42">
            <v>0</v>
          </cell>
          <cell r="IZ42">
            <v>1.7968202051702912E-4</v>
          </cell>
          <cell r="JA42" t="e">
            <v>#N/A</v>
          </cell>
          <cell r="JB42">
            <v>9.9912656290644026</v>
          </cell>
          <cell r="JC42">
            <v>19.500608188521916</v>
          </cell>
          <cell r="JD42">
            <v>5.0726014310331715</v>
          </cell>
          <cell r="JE42">
            <v>27.54196011162805</v>
          </cell>
          <cell r="JF42">
            <v>10.691424045958144</v>
          </cell>
          <cell r="JG42">
            <v>0</v>
          </cell>
          <cell r="JH42">
            <v>0</v>
          </cell>
          <cell r="JI42">
            <v>0</v>
          </cell>
          <cell r="JJ42">
            <v>0</v>
          </cell>
          <cell r="JK42">
            <v>0</v>
          </cell>
          <cell r="JL42">
            <v>0</v>
          </cell>
          <cell r="JM42">
            <v>0</v>
          </cell>
          <cell r="JN42">
            <v>0</v>
          </cell>
          <cell r="JO42">
            <v>0</v>
          </cell>
          <cell r="JP42">
            <v>0</v>
          </cell>
          <cell r="JQ42">
            <v>0</v>
          </cell>
          <cell r="JR42">
            <v>0</v>
          </cell>
          <cell r="JS42">
            <v>688.88002715269931</v>
          </cell>
          <cell r="JT42">
            <v>714.90042268266563</v>
          </cell>
          <cell r="JU42">
            <v>72.202588843643554</v>
          </cell>
          <cell r="JV42">
            <v>642.69783383902188</v>
          </cell>
          <cell r="JW42">
            <v>186.8925873055438</v>
          </cell>
          <cell r="JX42">
            <v>19.500608188521916</v>
          </cell>
          <cell r="JY42">
            <v>0</v>
          </cell>
          <cell r="JZ42">
            <v>0</v>
          </cell>
          <cell r="KA42">
            <v>0.41800464850909091</v>
          </cell>
          <cell r="KB42">
            <v>0</v>
          </cell>
          <cell r="KC42">
            <v>0</v>
          </cell>
          <cell r="KD42">
            <v>0.41800464850909091</v>
          </cell>
          <cell r="KE42">
            <v>0</v>
          </cell>
          <cell r="KF42">
            <v>0</v>
          </cell>
          <cell r="KG42">
            <v>1.1958608434942324</v>
          </cell>
          <cell r="KH42">
            <v>1.1958608434942324</v>
          </cell>
          <cell r="KI42">
            <v>4.6676756746434229</v>
          </cell>
          <cell r="KJ42">
            <v>2.0949676083920696</v>
          </cell>
          <cell r="KK42">
            <v>3.6600397190684495</v>
          </cell>
          <cell r="KL42">
            <v>4.80666732775033</v>
          </cell>
          <cell r="KM42">
            <v>5.324392889151647</v>
          </cell>
          <cell r="KN42">
            <v>68.496615345151881</v>
          </cell>
          <cell r="KO42">
            <v>2.2762159424141646</v>
          </cell>
          <cell r="KP42">
            <v>0</v>
          </cell>
          <cell r="KQ42">
            <v>0</v>
          </cell>
          <cell r="KR42">
            <v>2.2762159424141646</v>
          </cell>
          <cell r="KS42">
            <v>4.1053754616331553E-2</v>
          </cell>
          <cell r="KT42">
            <v>18.868305621665982</v>
          </cell>
          <cell r="KU42">
            <v>0</v>
          </cell>
          <cell r="KV42">
            <v>18.909359376282314</v>
          </cell>
          <cell r="KW42">
            <v>9.9912656290644026</v>
          </cell>
          <cell r="KX42">
            <v>0</v>
          </cell>
          <cell r="KY42">
            <v>0</v>
          </cell>
          <cell r="KZ42">
            <v>9.9912656290644026</v>
          </cell>
          <cell r="LA42">
            <v>3.8319800688245778</v>
          </cell>
          <cell r="LB42">
            <v>2.729114260287209E-5</v>
          </cell>
          <cell r="LC42">
            <v>0</v>
          </cell>
          <cell r="LD42">
            <v>3.8320073599671804</v>
          </cell>
          <cell r="LE42">
            <v>0.43934470131474357</v>
          </cell>
          <cell r="LF42">
            <v>12.074597161068304</v>
          </cell>
          <cell r="LG42">
            <v>0</v>
          </cell>
          <cell r="LH42">
            <v>12.513941862383046</v>
          </cell>
          <cell r="LI42">
            <v>18.421096475986133</v>
          </cell>
          <cell r="LJ42">
            <v>0</v>
          </cell>
          <cell r="LK42">
            <v>0</v>
          </cell>
          <cell r="LL42">
            <v>18.421096475986133</v>
          </cell>
          <cell r="LM42">
            <v>183.19183722073805</v>
          </cell>
          <cell r="LN42">
            <v>314.19487252679534</v>
          </cell>
          <cell r="LO42">
            <v>51.137170190105003</v>
          </cell>
          <cell r="LP42">
            <v>365.33204271690033</v>
          </cell>
          <cell r="LQ42">
            <v>497.38670974753336</v>
          </cell>
          <cell r="LR42">
            <v>548.52387993763841</v>
          </cell>
          <cell r="LS42">
            <v>3289.6909999999998</v>
          </cell>
          <cell r="LT42">
            <v>84063.604999999996</v>
          </cell>
          <cell r="LU42">
            <v>41792</v>
          </cell>
          <cell r="LV42">
            <v>35539</v>
          </cell>
          <cell r="LW42">
            <v>1615.4366740892101</v>
          </cell>
          <cell r="LX42">
            <v>1591.08646276689</v>
          </cell>
          <cell r="LY42">
            <v>4438.1383224334104</v>
          </cell>
          <cell r="LZ42">
            <v>481600.65081245301</v>
          </cell>
          <cell r="MA42">
            <v>537708.88442341296</v>
          </cell>
          <cell r="MB42">
            <v>537708.88442341401</v>
          </cell>
          <cell r="MC42">
            <v>81774.406791610003</v>
          </cell>
          <cell r="MD42">
            <v>157723.46915469301</v>
          </cell>
          <cell r="ME42">
            <v>567</v>
          </cell>
          <cell r="MF42">
            <v>567</v>
          </cell>
          <cell r="MG42">
            <v>189.3</v>
          </cell>
          <cell r="MH42">
            <v>3289691</v>
          </cell>
          <cell r="MI42">
            <v>77331</v>
          </cell>
          <cell r="MJ42">
            <v>537708.88442341401</v>
          </cell>
          <cell r="MK42">
            <v>189.3</v>
          </cell>
          <cell r="ML42">
            <v>42.540391304910059</v>
          </cell>
          <cell r="MM42">
            <v>1.0870621742897415</v>
          </cell>
          <cell r="MN42">
            <v>1.4217100889986023</v>
          </cell>
          <cell r="MO42">
            <v>44.540434961032297</v>
          </cell>
          <cell r="MP42">
            <v>89.565314013525011</v>
          </cell>
          <cell r="MQ42">
            <v>1783.728681245012</v>
          </cell>
          <cell r="MR42">
            <v>1.7235661343269017E-4</v>
          </cell>
          <cell r="MS42" t="str">
            <v>Historical (£m)</v>
          </cell>
          <cell r="MT42" t="str">
            <v>PR14 (£m)</v>
          </cell>
        </row>
        <row r="43">
          <cell r="A43" t="str">
            <v>NWT18</v>
          </cell>
          <cell r="B43" t="str">
            <v>NWT</v>
          </cell>
          <cell r="C43" t="str">
            <v>2017-18</v>
          </cell>
          <cell r="D43" t="str">
            <v>NWT</v>
          </cell>
          <cell r="E43" t="str">
            <v>NWT18</v>
          </cell>
          <cell r="F43">
            <v>1</v>
          </cell>
          <cell r="G43">
            <v>7.9753024479091499</v>
          </cell>
          <cell r="H43">
            <v>-2.4180139289588301E-2</v>
          </cell>
          <cell r="I43">
            <v>2.3330608660896099</v>
          </cell>
          <cell r="J43">
            <v>0</v>
          </cell>
          <cell r="K43">
            <v>60.436297519999997</v>
          </cell>
          <cell r="L43">
            <v>0</v>
          </cell>
          <cell r="M43">
            <v>39.327085032375699</v>
          </cell>
          <cell r="N43">
            <v>6.2638564383382306E-2</v>
          </cell>
          <cell r="O43">
            <v>110.11020429146799</v>
          </cell>
          <cell r="P43">
            <v>0.15964513</v>
          </cell>
          <cell r="Q43">
            <v>110.269849421468</v>
          </cell>
          <cell r="R43">
            <v>0</v>
          </cell>
          <cell r="S43">
            <v>41.169143099910499</v>
          </cell>
          <cell r="T43">
            <v>116.598191581143</v>
          </cell>
          <cell r="U43">
            <v>10.776586811024099</v>
          </cell>
          <cell r="V43">
            <v>2.5745102399999999</v>
          </cell>
          <cell r="W43">
            <v>171.118431732077</v>
          </cell>
          <cell r="X43">
            <v>0</v>
          </cell>
          <cell r="Y43">
            <v>171.118431732077</v>
          </cell>
          <cell r="Z43">
            <v>15.31076727126</v>
          </cell>
          <cell r="AA43">
            <v>5.1054166199999997</v>
          </cell>
          <cell r="AB43">
            <v>10.20535065126</v>
          </cell>
          <cell r="AC43">
            <v>15.31076727126</v>
          </cell>
          <cell r="AD43">
            <v>266.07751388228502</v>
          </cell>
          <cell r="AE43">
            <v>3.8770230531029002</v>
          </cell>
          <cell r="AF43">
            <v>0</v>
          </cell>
          <cell r="AG43">
            <v>269.95453693538798</v>
          </cell>
          <cell r="AH43">
            <v>272.59344597538802</v>
          </cell>
          <cell r="AI43">
            <v>42.641084155180103</v>
          </cell>
          <cell r="AJ43">
            <v>-0.140574624702</v>
          </cell>
          <cell r="AK43">
            <v>4.58492329883767</v>
          </cell>
          <cell r="AL43">
            <v>0</v>
          </cell>
          <cell r="AM43">
            <v>0</v>
          </cell>
          <cell r="AN43">
            <v>0</v>
          </cell>
          <cell r="AO43">
            <v>74.853275625346797</v>
          </cell>
          <cell r="AP43">
            <v>23.168807714613099</v>
          </cell>
          <cell r="AQ43">
            <v>145.10751616927601</v>
          </cell>
          <cell r="AR43">
            <v>6.6753403779999998E-2</v>
          </cell>
          <cell r="AS43">
            <v>145.17426957305599</v>
          </cell>
          <cell r="AT43">
            <v>0</v>
          </cell>
          <cell r="AU43">
            <v>148.77709450532799</v>
          </cell>
          <cell r="AV43">
            <v>-4.1416700996554901E-7</v>
          </cell>
          <cell r="AW43">
            <v>71.747374122080004</v>
          </cell>
          <cell r="AX43">
            <v>0</v>
          </cell>
          <cell r="AY43">
            <v>220.52446821324099</v>
          </cell>
          <cell r="AZ43">
            <v>0</v>
          </cell>
          <cell r="BA43">
            <v>220.52446821324099</v>
          </cell>
          <cell r="BB43">
            <v>0.23887543</v>
          </cell>
          <cell r="BC43">
            <v>0</v>
          </cell>
          <cell r="BD43">
            <v>0.23887543</v>
          </cell>
          <cell r="BE43">
            <v>0.23887543</v>
          </cell>
          <cell r="BF43">
            <v>365.45986235629698</v>
          </cell>
          <cell r="BG43">
            <v>7.5307419163151401</v>
          </cell>
          <cell r="BH43">
            <v>0</v>
          </cell>
          <cell r="BI43">
            <v>372.99060427261202</v>
          </cell>
          <cell r="BJ43">
            <v>375.128858872612</v>
          </cell>
          <cell r="BK43">
            <v>7.7682910479884501E-3</v>
          </cell>
          <cell r="BL43">
            <v>0</v>
          </cell>
          <cell r="BM43">
            <v>0</v>
          </cell>
          <cell r="BN43">
            <v>0</v>
          </cell>
          <cell r="BO43">
            <v>0.84258118000000004</v>
          </cell>
          <cell r="BP43">
            <v>0</v>
          </cell>
          <cell r="BQ43">
            <v>6.5964749058967502</v>
          </cell>
          <cell r="BR43">
            <v>6.9374088917279794E-2</v>
          </cell>
          <cell r="BS43">
            <v>7.5161984658620202</v>
          </cell>
          <cell r="BT43">
            <v>0</v>
          </cell>
          <cell r="BU43">
            <v>7.5161984658620202</v>
          </cell>
          <cell r="BV43">
            <v>0</v>
          </cell>
          <cell r="BW43">
            <v>0</v>
          </cell>
          <cell r="BX43">
            <v>-0.67066398000000005</v>
          </cell>
          <cell r="BY43">
            <v>0</v>
          </cell>
          <cell r="BZ43">
            <v>0</v>
          </cell>
          <cell r="CA43">
            <v>-0.67066398000000005</v>
          </cell>
          <cell r="CB43">
            <v>0</v>
          </cell>
          <cell r="CC43">
            <v>-0.67066398000000005</v>
          </cell>
          <cell r="CD43">
            <v>0</v>
          </cell>
          <cell r="CE43">
            <v>0</v>
          </cell>
          <cell r="CF43">
            <v>0</v>
          </cell>
          <cell r="CG43">
            <v>0</v>
          </cell>
          <cell r="CH43">
            <v>6.8455344858620197</v>
          </cell>
          <cell r="CI43">
            <v>0.752005031018256</v>
          </cell>
          <cell r="CJ43">
            <v>0</v>
          </cell>
          <cell r="CK43">
            <v>7.5975395168802704</v>
          </cell>
          <cell r="CL43">
            <v>7.5833322668802703</v>
          </cell>
          <cell r="CM43">
            <v>-5.5134773648948201</v>
          </cell>
          <cell r="CN43">
            <v>-8.6009589144881193</v>
          </cell>
          <cell r="CO43">
            <v>0.30031976997681198</v>
          </cell>
          <cell r="CP43">
            <v>0</v>
          </cell>
          <cell r="CQ43">
            <v>0</v>
          </cell>
          <cell r="CR43">
            <v>0</v>
          </cell>
          <cell r="CS43">
            <v>28.6856088226154</v>
          </cell>
          <cell r="CT43">
            <v>6.2321567000774003</v>
          </cell>
          <cell r="CU43">
            <v>21.103649013286699</v>
          </cell>
          <cell r="CV43">
            <v>3.5659216219999998E-2</v>
          </cell>
          <cell r="CW43">
            <v>21.1393082295067</v>
          </cell>
          <cell r="CX43">
            <v>0</v>
          </cell>
          <cell r="CY43">
            <v>18.826299169787099</v>
          </cell>
          <cell r="CZ43">
            <v>0</v>
          </cell>
          <cell r="DA43">
            <v>1.8205510785000001</v>
          </cell>
          <cell r="DB43">
            <v>0</v>
          </cell>
          <cell r="DC43">
            <v>20.646850248287102</v>
          </cell>
          <cell r="DD43">
            <v>0</v>
          </cell>
          <cell r="DE43">
            <v>20.646850248287102</v>
          </cell>
          <cell r="DF43">
            <v>0</v>
          </cell>
          <cell r="DG43">
            <v>0</v>
          </cell>
          <cell r="DH43">
            <v>0</v>
          </cell>
          <cell r="DI43">
            <v>0</v>
          </cell>
          <cell r="DJ43">
            <v>41.786158477793698</v>
          </cell>
          <cell r="DK43">
            <v>2.5314260809773002</v>
          </cell>
          <cell r="DL43">
            <v>0</v>
          </cell>
          <cell r="DM43">
            <v>44.317584558771003</v>
          </cell>
          <cell r="DN43">
            <v>44.222869588770997</v>
          </cell>
          <cell r="DO43">
            <v>0.72498065074382401</v>
          </cell>
          <cell r="DP43">
            <v>0</v>
          </cell>
          <cell r="DQ43">
            <v>0</v>
          </cell>
          <cell r="DR43">
            <v>0</v>
          </cell>
          <cell r="DS43">
            <v>0</v>
          </cell>
          <cell r="DT43">
            <v>0</v>
          </cell>
          <cell r="DU43">
            <v>6.4555611114392502</v>
          </cell>
          <cell r="DV43">
            <v>0.77441683193870803</v>
          </cell>
          <cell r="DW43">
            <v>7.9549585941217797</v>
          </cell>
          <cell r="DX43">
            <v>0</v>
          </cell>
          <cell r="DY43">
            <v>7.9549585941217797</v>
          </cell>
          <cell r="DZ43">
            <v>0</v>
          </cell>
          <cell r="EA43">
            <v>3.63815090489999</v>
          </cell>
          <cell r="EB43">
            <v>0</v>
          </cell>
          <cell r="EC43">
            <v>0</v>
          </cell>
          <cell r="ED43">
            <v>0</v>
          </cell>
          <cell r="EE43">
            <v>3.63815090489999</v>
          </cell>
          <cell r="EF43">
            <v>0</v>
          </cell>
          <cell r="EG43">
            <v>3.63815090489999</v>
          </cell>
          <cell r="EH43">
            <v>0</v>
          </cell>
          <cell r="EI43">
            <v>0</v>
          </cell>
          <cell r="EJ43">
            <v>0</v>
          </cell>
          <cell r="EK43">
            <v>0</v>
          </cell>
          <cell r="EL43">
            <v>11.5931094990218</v>
          </cell>
          <cell r="EM43">
            <v>0.470990926329374</v>
          </cell>
          <cell r="EN43">
            <v>0</v>
          </cell>
          <cell r="EO43">
            <v>12.0641004253511</v>
          </cell>
          <cell r="EP43">
            <v>12.0498931753511</v>
          </cell>
          <cell r="EQ43">
            <v>50.616386603089254</v>
          </cell>
          <cell r="ER43">
            <v>-0.16475476399158828</v>
          </cell>
          <cell r="ES43">
            <v>6.9179841649272795</v>
          </cell>
          <cell r="ET43">
            <v>0</v>
          </cell>
          <cell r="EU43">
            <v>60.436297519999997</v>
          </cell>
          <cell r="EV43">
            <v>0</v>
          </cell>
          <cell r="EW43">
            <v>114.1803606577225</v>
          </cell>
          <cell r="EX43">
            <v>23.231446278996479</v>
          </cell>
          <cell r="EY43">
            <v>255.217720460744</v>
          </cell>
          <cell r="EZ43">
            <v>0.22639853377999999</v>
          </cell>
          <cell r="FA43">
            <v>255.44411899452399</v>
          </cell>
          <cell r="FB43">
            <v>0</v>
          </cell>
          <cell r="FC43">
            <v>189.94623760523848</v>
          </cell>
          <cell r="FD43">
            <v>116.59819116697599</v>
          </cell>
          <cell r="FE43">
            <v>82.523960933104107</v>
          </cell>
          <cell r="FF43">
            <v>2.5745102399999999</v>
          </cell>
          <cell r="FG43">
            <v>391.64289994531799</v>
          </cell>
          <cell r="FH43">
            <v>0</v>
          </cell>
          <cell r="FI43">
            <v>391.64289994531799</v>
          </cell>
          <cell r="FJ43">
            <v>15.54964270126</v>
          </cell>
          <cell r="FK43">
            <v>5.1054166199999997</v>
          </cell>
          <cell r="FL43">
            <v>10.44422608126</v>
          </cell>
          <cell r="FM43">
            <v>15.54964270126</v>
          </cell>
          <cell r="FN43">
            <v>631.53737623858206</v>
          </cell>
          <cell r="FO43">
            <v>11.407764969418039</v>
          </cell>
          <cell r="FP43">
            <v>0</v>
          </cell>
          <cell r="FQ43">
            <v>642.945141208</v>
          </cell>
          <cell r="FR43">
            <v>647.72230484800002</v>
          </cell>
          <cell r="FS43">
            <v>-4.7807284231030076</v>
          </cell>
          <cell r="FT43">
            <v>-8.6009589144881193</v>
          </cell>
          <cell r="FU43">
            <v>0.30031976997681198</v>
          </cell>
          <cell r="FV43">
            <v>0</v>
          </cell>
          <cell r="FW43">
            <v>0.84258118000000004</v>
          </cell>
          <cell r="FX43">
            <v>0</v>
          </cell>
          <cell r="FY43">
            <v>41.7376448399514</v>
          </cell>
          <cell r="FZ43">
            <v>7.0759476209333876</v>
          </cell>
          <cell r="GA43">
            <v>36.574806073270494</v>
          </cell>
          <cell r="GB43">
            <v>3.5659216219999998E-2</v>
          </cell>
          <cell r="GC43">
            <v>36.610465289490499</v>
          </cell>
          <cell r="GD43">
            <v>0</v>
          </cell>
          <cell r="GE43">
            <v>22.46445007468709</v>
          </cell>
          <cell r="GF43">
            <v>-0.67066398000000005</v>
          </cell>
          <cell r="GG43">
            <v>1.8205510785000001</v>
          </cell>
          <cell r="GH43">
            <v>0</v>
          </cell>
          <cell r="GI43">
            <v>23.614337173187092</v>
          </cell>
          <cell r="GJ43">
            <v>0</v>
          </cell>
          <cell r="GK43">
            <v>23.614337173187092</v>
          </cell>
          <cell r="GL43">
            <v>0</v>
          </cell>
          <cell r="GM43">
            <v>0</v>
          </cell>
          <cell r="GN43">
            <v>0</v>
          </cell>
          <cell r="GO43">
            <v>0</v>
          </cell>
          <cell r="GP43">
            <v>60.224802462677516</v>
          </cell>
          <cell r="GQ43">
            <v>3.7544220383249303</v>
          </cell>
          <cell r="GR43">
            <v>0</v>
          </cell>
          <cell r="GS43">
            <v>63.979224501002371</v>
          </cell>
          <cell r="GT43">
            <v>63.856095031002369</v>
          </cell>
          <cell r="GU43">
            <v>45.835658179986197</v>
          </cell>
          <cell r="GV43">
            <v>-8.7657136784797096</v>
          </cell>
          <cell r="GW43">
            <v>7.2183039349040996</v>
          </cell>
          <cell r="GX43">
            <v>0</v>
          </cell>
          <cell r="GY43">
            <v>61.2788787</v>
          </cell>
          <cell r="GZ43">
            <v>0</v>
          </cell>
          <cell r="HA43">
            <v>155.91800549767399</v>
          </cell>
          <cell r="HB43">
            <v>30.307393899929899</v>
          </cell>
          <cell r="HC43">
            <v>291.79252653401397</v>
          </cell>
          <cell r="HD43">
            <v>0.26205774999999998</v>
          </cell>
          <cell r="HE43">
            <v>292.05458428401403</v>
          </cell>
          <cell r="HF43">
            <v>0</v>
          </cell>
          <cell r="HG43">
            <v>212.41068767992499</v>
          </cell>
          <cell r="HH43">
            <v>115.92752718697599</v>
          </cell>
          <cell r="HI43">
            <v>84.344512011604095</v>
          </cell>
          <cell r="HJ43">
            <v>2.5745102399999999</v>
          </cell>
          <cell r="HK43">
            <v>415.25723711850497</v>
          </cell>
          <cell r="HL43">
            <v>0</v>
          </cell>
          <cell r="HM43">
            <v>415.25723711850497</v>
          </cell>
          <cell r="HN43">
            <v>15.54964270126</v>
          </cell>
          <cell r="HO43">
            <v>5.1054166199999997</v>
          </cell>
          <cell r="HP43">
            <v>10.44422608126</v>
          </cell>
          <cell r="HQ43">
            <v>15.54964270126</v>
          </cell>
          <cell r="HR43">
            <v>691.76217870126004</v>
          </cell>
          <cell r="HS43">
            <v>15.162187007743</v>
          </cell>
          <cell r="HT43">
            <v>0</v>
          </cell>
          <cell r="HU43">
            <v>706.92436570900304</v>
          </cell>
          <cell r="HV43">
            <v>711.57839987900195</v>
          </cell>
          <cell r="HW43">
            <v>5.6373451245880002</v>
          </cell>
          <cell r="HX43">
            <v>9.0406449999999999E-2</v>
          </cell>
          <cell r="HY43">
            <v>-1.3003043924</v>
          </cell>
          <cell r="HZ43">
            <v>1.1498870985</v>
          </cell>
          <cell r="IA43">
            <v>0</v>
          </cell>
          <cell r="IB43">
            <v>0</v>
          </cell>
          <cell r="IC43">
            <v>0</v>
          </cell>
          <cell r="ID43">
            <v>4.9864786900000002</v>
          </cell>
          <cell r="IE43">
            <v>-5.5119999999853098E-5</v>
          </cell>
          <cell r="IF43">
            <v>1.0101209</v>
          </cell>
          <cell r="IG43">
            <v>0</v>
          </cell>
          <cell r="IH43">
            <v>12.724</v>
          </cell>
          <cell r="II43">
            <v>36.1356135897313</v>
          </cell>
          <cell r="IJ43">
            <v>1.59298703</v>
          </cell>
          <cell r="IK43">
            <v>0</v>
          </cell>
          <cell r="IL43">
            <v>0</v>
          </cell>
          <cell r="IM43">
            <v>0</v>
          </cell>
          <cell r="IN43">
            <v>3.08888476</v>
          </cell>
          <cell r="IO43">
            <v>0</v>
          </cell>
          <cell r="IP43">
            <v>13.372873911799999</v>
          </cell>
          <cell r="IQ43">
            <v>6.1387057522999999</v>
          </cell>
          <cell r="IR43">
            <v>21.784221420600002</v>
          </cell>
          <cell r="IS43">
            <v>3.2685209228000001</v>
          </cell>
          <cell r="IT43">
            <v>2.3220402500000001E-2</v>
          </cell>
          <cell r="IU43">
            <v>0</v>
          </cell>
          <cell r="IV43">
            <v>0</v>
          </cell>
          <cell r="IW43">
            <v>3.3049814741999999</v>
          </cell>
          <cell r="IX43">
            <v>17.551754261932</v>
          </cell>
          <cell r="IY43">
            <v>0</v>
          </cell>
          <cell r="IZ43">
            <v>0</v>
          </cell>
          <cell r="JA43">
            <v>0</v>
          </cell>
          <cell r="JB43">
            <v>4.4817840021300004</v>
          </cell>
          <cell r="JC43">
            <v>19.29807082</v>
          </cell>
          <cell r="JD43">
            <v>1.082671E-2</v>
          </cell>
          <cell r="JE43">
            <v>54.250055224299999</v>
          </cell>
          <cell r="JF43">
            <v>0</v>
          </cell>
          <cell r="JG43">
            <v>0</v>
          </cell>
          <cell r="JH43">
            <v>0</v>
          </cell>
          <cell r="JI43">
            <v>0</v>
          </cell>
          <cell r="JJ43">
            <v>0</v>
          </cell>
          <cell r="JK43">
            <v>0</v>
          </cell>
          <cell r="JL43">
            <v>0</v>
          </cell>
          <cell r="JM43">
            <v>0</v>
          </cell>
          <cell r="JN43">
            <v>0</v>
          </cell>
          <cell r="JO43">
            <v>0</v>
          </cell>
          <cell r="JP43">
            <v>0</v>
          </cell>
          <cell r="JQ43">
            <v>0</v>
          </cell>
          <cell r="JR43" t="e">
            <v>#N/A</v>
          </cell>
          <cell r="JS43">
            <v>691.76217870126004</v>
          </cell>
          <cell r="JT43">
            <v>711.57839987900195</v>
          </cell>
          <cell r="JU43">
            <v>63.856095031002369</v>
          </cell>
          <cell r="JV43">
            <v>647.72230484800002</v>
          </cell>
          <cell r="JW43">
            <v>202.872627458393</v>
          </cell>
          <cell r="JX43">
            <v>19.29807082</v>
          </cell>
          <cell r="JY43">
            <v>0</v>
          </cell>
          <cell r="JZ43">
            <v>0</v>
          </cell>
          <cell r="KA43">
            <v>0.64176466988869296</v>
          </cell>
          <cell r="KB43">
            <v>0</v>
          </cell>
          <cell r="KC43">
            <v>0</v>
          </cell>
          <cell r="KD43">
            <v>0.64176466988869296</v>
          </cell>
          <cell r="KE43">
            <v>0</v>
          </cell>
          <cell r="KF43">
            <v>0</v>
          </cell>
          <cell r="KG43">
            <v>1.44310226032102</v>
          </cell>
          <cell r="KH43">
            <v>1.44310226032102</v>
          </cell>
          <cell r="KI43">
            <v>5.0919669999999995</v>
          </cell>
          <cell r="KJ43">
            <v>2.2788249999999999</v>
          </cell>
          <cell r="KK43">
            <v>3.7987679999999999</v>
          </cell>
          <cell r="KL43">
            <v>5.3451240000000002</v>
          </cell>
          <cell r="KM43">
            <v>5.7070060000000007</v>
          </cell>
          <cell r="KN43">
            <v>70.295971290327799</v>
          </cell>
          <cell r="KO43">
            <v>3.3049814741999999</v>
          </cell>
          <cell r="KP43">
            <v>0</v>
          </cell>
          <cell r="KQ43">
            <v>0</v>
          </cell>
          <cell r="KR43">
            <v>3.3049814741999999</v>
          </cell>
          <cell r="KS43">
            <v>0</v>
          </cell>
          <cell r="KT43">
            <v>17.551754261932</v>
          </cell>
          <cell r="KU43">
            <v>0</v>
          </cell>
          <cell r="KV43">
            <v>17.551754261932</v>
          </cell>
          <cell r="KW43">
            <v>4.4817840021300004</v>
          </cell>
          <cell r="KX43">
            <v>0</v>
          </cell>
          <cell r="KY43">
            <v>0</v>
          </cell>
          <cell r="KZ43">
            <v>4.4817840021300004</v>
          </cell>
          <cell r="LA43">
            <v>3.8319800688245778</v>
          </cell>
          <cell r="LB43">
            <v>2.729114260287209E-5</v>
          </cell>
          <cell r="LC43">
            <v>0</v>
          </cell>
          <cell r="LD43">
            <v>3.8320073599671804</v>
          </cell>
          <cell r="LE43">
            <v>0.43934470131474357</v>
          </cell>
          <cell r="LF43">
            <v>12.074597161068304</v>
          </cell>
          <cell r="LG43">
            <v>0</v>
          </cell>
          <cell r="LH43">
            <v>12.513941862383046</v>
          </cell>
          <cell r="LI43">
            <v>18.421096475986133</v>
          </cell>
          <cell r="LJ43">
            <v>0</v>
          </cell>
          <cell r="LK43">
            <v>0</v>
          </cell>
          <cell r="LL43">
            <v>18.421096475986133</v>
          </cell>
          <cell r="LM43">
            <v>186.83768464864417</v>
          </cell>
          <cell r="LN43">
            <v>282.7904274122015</v>
          </cell>
          <cell r="LO43">
            <v>50.520206266703148</v>
          </cell>
          <cell r="LP43">
            <v>333.31063367890465</v>
          </cell>
          <cell r="LQ43">
            <v>469.62811206084564</v>
          </cell>
          <cell r="LR43">
            <v>520.14831832754874</v>
          </cell>
          <cell r="LS43">
            <v>3315.665</v>
          </cell>
          <cell r="LT43">
            <v>89287</v>
          </cell>
          <cell r="LU43">
            <v>41779</v>
          </cell>
          <cell r="LV43">
            <v>35560</v>
          </cell>
          <cell r="LW43">
            <v>1755.65227456701</v>
          </cell>
          <cell r="LX43">
            <v>1597.2811174580299</v>
          </cell>
          <cell r="LY43">
            <v>4226.3108652248202</v>
          </cell>
          <cell r="LZ43">
            <v>489416.242716762</v>
          </cell>
          <cell r="MA43">
            <v>546892.69000325003</v>
          </cell>
          <cell r="MB43">
            <v>546892.69000325003</v>
          </cell>
          <cell r="MC43">
            <v>88895.344377755202</v>
          </cell>
          <cell r="MD43">
            <v>159683.4786642</v>
          </cell>
          <cell r="ME43">
            <v>568</v>
          </cell>
          <cell r="MF43">
            <v>568</v>
          </cell>
          <cell r="MG43">
            <v>190.2</v>
          </cell>
          <cell r="MH43">
            <v>3315665</v>
          </cell>
          <cell r="MI43">
            <v>77339</v>
          </cell>
          <cell r="MJ43">
            <v>546892.69000325003</v>
          </cell>
          <cell r="MK43">
            <v>190.2</v>
          </cell>
          <cell r="ML43">
            <v>42.871836977462856</v>
          </cell>
          <cell r="MM43">
            <v>1.1544886797088145</v>
          </cell>
          <cell r="MN43">
            <v>1.3858741204247618</v>
          </cell>
          <cell r="MO43">
            <v>45.452943070143789</v>
          </cell>
          <cell r="MP43">
            <v>89.490361027472048</v>
          </cell>
          <cell r="MQ43">
            <v>1795.2237713961256</v>
          </cell>
          <cell r="MR43">
            <v>1.7130801815020517E-4</v>
          </cell>
          <cell r="MS43" t="str">
            <v>Historical (£m)</v>
          </cell>
          <cell r="MT43" t="str">
            <v>PR14 (£m)</v>
          </cell>
        </row>
        <row r="44">
          <cell r="A44" t="str">
            <v>NWT19</v>
          </cell>
          <cell r="B44" t="str">
            <v>NWT</v>
          </cell>
          <cell r="C44" t="str">
            <v>2018-19</v>
          </cell>
          <cell r="D44" t="str">
            <v>NWT</v>
          </cell>
          <cell r="E44" t="str">
            <v>NWT19</v>
          </cell>
          <cell r="F44">
            <v>0.97917319135609127</v>
          </cell>
          <cell r="G44">
            <v>7.3852223621777489</v>
          </cell>
          <cell r="H44">
            <v>-6.2726351574650618E-2</v>
          </cell>
          <cell r="I44">
            <v>3.7329912859882444</v>
          </cell>
          <cell r="J44">
            <v>0</v>
          </cell>
          <cell r="K44">
            <v>76.860295996738358</v>
          </cell>
          <cell r="L44">
            <v>0</v>
          </cell>
          <cell r="M44">
            <v>42.667159003607587</v>
          </cell>
          <cell r="N44">
            <v>5.8961829085884321E-2</v>
          </cell>
          <cell r="O44">
            <v>130.64190412602323</v>
          </cell>
          <cell r="P44">
            <v>0.18754843409802691</v>
          </cell>
          <cell r="Q44">
            <v>130.8294525601213</v>
          </cell>
          <cell r="R44">
            <v>0</v>
          </cell>
          <cell r="S44">
            <v>18.517482530305521</v>
          </cell>
          <cell r="T44">
            <v>80.848387608385195</v>
          </cell>
          <cell r="U44">
            <v>11.374783004956251</v>
          </cell>
          <cell r="V44">
            <v>7.9251065174621083</v>
          </cell>
          <cell r="W44">
            <v>118.6657596611094</v>
          </cell>
          <cell r="X44">
            <v>0</v>
          </cell>
          <cell r="Y44">
            <v>118.6657596611094</v>
          </cell>
          <cell r="Z44">
            <v>13.396345831677667</v>
          </cell>
          <cell r="AA44">
            <v>2.4052513643892546</v>
          </cell>
          <cell r="AB44">
            <v>13.396345831677667</v>
          </cell>
          <cell r="AC44">
            <v>15.801597196066924</v>
          </cell>
          <cell r="AD44">
            <v>236.09886638955251</v>
          </cell>
          <cell r="AE44">
            <v>4.922071965397917</v>
          </cell>
          <cell r="AF44">
            <v>0</v>
          </cell>
          <cell r="AG44">
            <v>241.02093835495083</v>
          </cell>
          <cell r="AH44">
            <v>241.70602562931842</v>
          </cell>
          <cell r="AI44">
            <v>38.642370990957915</v>
          </cell>
          <cell r="AJ44">
            <v>-0.10934550565462435</v>
          </cell>
          <cell r="AK44">
            <v>5.2136826046550828</v>
          </cell>
          <cell r="AL44">
            <v>0</v>
          </cell>
          <cell r="AM44">
            <v>0</v>
          </cell>
          <cell r="AN44">
            <v>0</v>
          </cell>
          <cell r="AO44">
            <v>59.557724505543625</v>
          </cell>
          <cell r="AP44">
            <v>20.752107982594616</v>
          </cell>
          <cell r="AQ44">
            <v>124.05654057809667</v>
          </cell>
          <cell r="AR44">
            <v>0</v>
          </cell>
          <cell r="AS44">
            <v>124.05654057809667</v>
          </cell>
          <cell r="AT44">
            <v>0</v>
          </cell>
          <cell r="AU44">
            <v>108.42518157836305</v>
          </cell>
          <cell r="AV44">
            <v>0</v>
          </cell>
          <cell r="AW44">
            <v>116.16593002094186</v>
          </cell>
          <cell r="AX44">
            <v>0</v>
          </cell>
          <cell r="AY44">
            <v>224.59111159930393</v>
          </cell>
          <cell r="AZ44">
            <v>0</v>
          </cell>
          <cell r="BA44">
            <v>224.59111159930393</v>
          </cell>
          <cell r="BB44">
            <v>0</v>
          </cell>
          <cell r="BC44">
            <v>0</v>
          </cell>
          <cell r="BD44">
            <v>0</v>
          </cell>
          <cell r="BE44">
            <v>0</v>
          </cell>
          <cell r="BF44">
            <v>348.64765217740063</v>
          </cell>
          <cell r="BG44">
            <v>8.8024189209078152</v>
          </cell>
          <cell r="BH44">
            <v>0</v>
          </cell>
          <cell r="BI44">
            <v>357.45007109830868</v>
          </cell>
          <cell r="BJ44">
            <v>358.6752513128128</v>
          </cell>
          <cell r="BK44">
            <v>8.741346937777188E-3</v>
          </cell>
          <cell r="BL44">
            <v>0</v>
          </cell>
          <cell r="BM44">
            <v>0</v>
          </cell>
          <cell r="BN44">
            <v>0</v>
          </cell>
          <cell r="BO44">
            <v>0</v>
          </cell>
          <cell r="BP44">
            <v>0</v>
          </cell>
          <cell r="BQ44">
            <v>8.8218276712633958</v>
          </cell>
          <cell r="BR44">
            <v>0.10796238041773992</v>
          </cell>
          <cell r="BS44">
            <v>8.9385313986189079</v>
          </cell>
          <cell r="BT44">
            <v>0</v>
          </cell>
          <cell r="BU44">
            <v>8.9385313986189079</v>
          </cell>
          <cell r="BV44">
            <v>0</v>
          </cell>
          <cell r="BW44">
            <v>0</v>
          </cell>
          <cell r="BX44">
            <v>0</v>
          </cell>
          <cell r="BY44">
            <v>0</v>
          </cell>
          <cell r="BZ44">
            <v>0</v>
          </cell>
          <cell r="CA44">
            <v>0</v>
          </cell>
          <cell r="CB44">
            <v>0</v>
          </cell>
          <cell r="CC44">
            <v>0</v>
          </cell>
          <cell r="CD44">
            <v>0</v>
          </cell>
          <cell r="CE44">
            <v>0</v>
          </cell>
          <cell r="CF44">
            <v>0</v>
          </cell>
          <cell r="CG44">
            <v>0</v>
          </cell>
          <cell r="CH44">
            <v>8.9385313986189079</v>
          </cell>
          <cell r="CI44">
            <v>0.88649002807311139</v>
          </cell>
          <cell r="CJ44">
            <v>0</v>
          </cell>
          <cell r="CK44">
            <v>9.8250214266920466</v>
          </cell>
          <cell r="CL44">
            <v>9.9484091059775945</v>
          </cell>
          <cell r="CM44">
            <v>-4.8214709603722588</v>
          </cell>
          <cell r="CN44">
            <v>-8.829663915636889</v>
          </cell>
          <cell r="CO44">
            <v>0.26130384203092188</v>
          </cell>
          <cell r="CP44">
            <v>0</v>
          </cell>
          <cell r="CQ44">
            <v>2.1468078468524894E-2</v>
          </cell>
          <cell r="CR44">
            <v>0</v>
          </cell>
          <cell r="CS44">
            <v>32.279357022619998</v>
          </cell>
          <cell r="CT44">
            <v>5.6999262204257271</v>
          </cell>
          <cell r="CU44">
            <v>24.610920287536029</v>
          </cell>
          <cell r="CV44">
            <v>0</v>
          </cell>
          <cell r="CW44">
            <v>24.610920287536029</v>
          </cell>
          <cell r="CX44">
            <v>0</v>
          </cell>
          <cell r="CY44">
            <v>33.192390533930627</v>
          </cell>
          <cell r="CZ44">
            <v>0</v>
          </cell>
          <cell r="DA44">
            <v>0.63202075269810609</v>
          </cell>
          <cell r="DB44">
            <v>0</v>
          </cell>
          <cell r="DC44">
            <v>33.824411286628738</v>
          </cell>
          <cell r="DD44">
            <v>0</v>
          </cell>
          <cell r="DE44">
            <v>33.824411286628738</v>
          </cell>
          <cell r="DF44">
            <v>0</v>
          </cell>
          <cell r="DG44">
            <v>0</v>
          </cell>
          <cell r="DH44">
            <v>0</v>
          </cell>
          <cell r="DI44">
            <v>0</v>
          </cell>
          <cell r="DJ44">
            <v>58.435331574164763</v>
          </cell>
          <cell r="DK44">
            <v>3.5538346552888758</v>
          </cell>
          <cell r="DL44">
            <v>0</v>
          </cell>
          <cell r="DM44">
            <v>61.989166229453637</v>
          </cell>
          <cell r="DN44">
            <v>62.483812978762067</v>
          </cell>
          <cell r="DO44">
            <v>1.7681931546672826E-2</v>
          </cell>
          <cell r="DP44">
            <v>0</v>
          </cell>
          <cell r="DQ44">
            <v>0</v>
          </cell>
          <cell r="DR44">
            <v>0</v>
          </cell>
          <cell r="DS44">
            <v>0</v>
          </cell>
          <cell r="DT44">
            <v>0</v>
          </cell>
          <cell r="DU44">
            <v>8.5208345537005865</v>
          </cell>
          <cell r="DV44">
            <v>0.68928160105699221</v>
          </cell>
          <cell r="DW44">
            <v>9.2277980863042508</v>
          </cell>
          <cell r="DX44">
            <v>0</v>
          </cell>
          <cell r="DY44">
            <v>9.2277980863042508</v>
          </cell>
          <cell r="DZ44">
            <v>0</v>
          </cell>
          <cell r="EA44">
            <v>0.74583971697293283</v>
          </cell>
          <cell r="EB44">
            <v>0</v>
          </cell>
          <cell r="EC44">
            <v>0</v>
          </cell>
          <cell r="ED44">
            <v>0</v>
          </cell>
          <cell r="EE44">
            <v>0.74583971697293283</v>
          </cell>
          <cell r="EF44">
            <v>0</v>
          </cell>
          <cell r="EG44">
            <v>0.74583971697293283</v>
          </cell>
          <cell r="EH44">
            <v>0</v>
          </cell>
          <cell r="EI44">
            <v>0</v>
          </cell>
          <cell r="EJ44">
            <v>0</v>
          </cell>
          <cell r="EK44">
            <v>0</v>
          </cell>
          <cell r="EL44">
            <v>9.9736378032772297</v>
          </cell>
          <cell r="EM44">
            <v>0.31461483828652803</v>
          </cell>
          <cell r="EN44">
            <v>0</v>
          </cell>
          <cell r="EO44">
            <v>10.288252641563707</v>
          </cell>
          <cell r="EP44">
            <v>10.332042863151855</v>
          </cell>
          <cell r="EQ44">
            <v>46.027593353135657</v>
          </cell>
          <cell r="ER44">
            <v>-0.17207185722927495</v>
          </cell>
          <cell r="ES44">
            <v>8.9466738906433267</v>
          </cell>
          <cell r="ET44">
            <v>0</v>
          </cell>
          <cell r="EU44">
            <v>76.860295996738358</v>
          </cell>
          <cell r="EV44">
            <v>0</v>
          </cell>
          <cell r="EW44">
            <v>102.22488350915121</v>
          </cell>
          <cell r="EX44">
            <v>20.8110698116805</v>
          </cell>
          <cell r="EY44">
            <v>254.69844470411991</v>
          </cell>
          <cell r="EZ44">
            <v>0.18754843409802691</v>
          </cell>
          <cell r="FA44">
            <v>254.88599313821794</v>
          </cell>
          <cell r="FB44">
            <v>0</v>
          </cell>
          <cell r="FC44">
            <v>126.94266410866857</v>
          </cell>
          <cell r="FD44">
            <v>80.848387608385195</v>
          </cell>
          <cell r="FE44">
            <v>127.5407130258981</v>
          </cell>
          <cell r="FF44">
            <v>7.9251065174621083</v>
          </cell>
          <cell r="FG44">
            <v>343.25687126041333</v>
          </cell>
          <cell r="FH44">
            <v>0</v>
          </cell>
          <cell r="FI44">
            <v>343.25687126041333</v>
          </cell>
          <cell r="FJ44">
            <v>13.396345831677667</v>
          </cell>
          <cell r="FK44">
            <v>2.4052513643892546</v>
          </cell>
          <cell r="FL44">
            <v>13.396345831677667</v>
          </cell>
          <cell r="FM44">
            <v>15.801597196066924</v>
          </cell>
          <cell r="FN44">
            <v>584.74651856695311</v>
          </cell>
          <cell r="FO44">
            <v>13.724490886305734</v>
          </cell>
          <cell r="FP44">
            <v>0</v>
          </cell>
          <cell r="FQ44">
            <v>598.47100945325951</v>
          </cell>
          <cell r="FR44">
            <v>600.38127694213131</v>
          </cell>
          <cell r="FS44">
            <v>-4.7950476818878087</v>
          </cell>
          <cell r="FT44">
            <v>-8.829663915636889</v>
          </cell>
          <cell r="FU44">
            <v>0.26130384203092188</v>
          </cell>
          <cell r="FV44">
            <v>0</v>
          </cell>
          <cell r="FW44">
            <v>2.1468078468524894E-2</v>
          </cell>
          <cell r="FX44">
            <v>0</v>
          </cell>
          <cell r="FY44">
            <v>49.622019247583985</v>
          </cell>
          <cell r="FZ44">
            <v>6.4971702019004587</v>
          </cell>
          <cell r="GA44">
            <v>42.777249772459186</v>
          </cell>
          <cell r="GB44">
            <v>0</v>
          </cell>
          <cell r="GC44">
            <v>42.777249772459186</v>
          </cell>
          <cell r="GD44">
            <v>0</v>
          </cell>
          <cell r="GE44">
            <v>33.938230250903558</v>
          </cell>
          <cell r="GF44">
            <v>0</v>
          </cell>
          <cell r="GG44">
            <v>0.63202075269810609</v>
          </cell>
          <cell r="GH44">
            <v>0</v>
          </cell>
          <cell r="GI44">
            <v>34.570251003601669</v>
          </cell>
          <cell r="GJ44">
            <v>0</v>
          </cell>
          <cell r="GK44">
            <v>34.570251003601669</v>
          </cell>
          <cell r="GL44">
            <v>0</v>
          </cell>
          <cell r="GM44">
            <v>0</v>
          </cell>
          <cell r="GN44">
            <v>0</v>
          </cell>
          <cell r="GO44">
            <v>0</v>
          </cell>
          <cell r="GP44">
            <v>77.347500776060897</v>
          </cell>
          <cell r="GQ44">
            <v>4.7549395216485149</v>
          </cell>
          <cell r="GR44">
            <v>0</v>
          </cell>
          <cell r="GS44">
            <v>82.102440297709393</v>
          </cell>
          <cell r="GT44">
            <v>82.764264947891519</v>
          </cell>
          <cell r="GU44">
            <v>41.232545671247891</v>
          </cell>
          <cell r="GV44">
            <v>-9.0017357728661622</v>
          </cell>
          <cell r="GW44">
            <v>9.207977732674248</v>
          </cell>
          <cell r="GX44">
            <v>0</v>
          </cell>
          <cell r="GY44">
            <v>76.881764075206874</v>
          </cell>
          <cell r="GZ44">
            <v>0</v>
          </cell>
          <cell r="HA44">
            <v>151.84690275673535</v>
          </cell>
          <cell r="HB44">
            <v>27.308240013581024</v>
          </cell>
          <cell r="HC44">
            <v>297.47569447657861</v>
          </cell>
          <cell r="HD44">
            <v>0.18754843409802691</v>
          </cell>
          <cell r="HE44">
            <v>297.66324291067667</v>
          </cell>
          <cell r="HF44">
            <v>0</v>
          </cell>
          <cell r="HG44">
            <v>160.88089435957218</v>
          </cell>
          <cell r="HH44">
            <v>80.848387608385195</v>
          </cell>
          <cell r="HI44">
            <v>128.17273377859621</v>
          </cell>
          <cell r="HJ44">
            <v>7.9251065174621083</v>
          </cell>
          <cell r="HK44">
            <v>377.82712226401497</v>
          </cell>
          <cell r="HL44">
            <v>0</v>
          </cell>
          <cell r="HM44">
            <v>377.82712226401497</v>
          </cell>
          <cell r="HN44">
            <v>13.396345831677667</v>
          </cell>
          <cell r="HO44">
            <v>2.4052513643892546</v>
          </cell>
          <cell r="HP44">
            <v>13.396345831677667</v>
          </cell>
          <cell r="HQ44">
            <v>15.801597196066924</v>
          </cell>
          <cell r="HR44">
            <v>662.09401934301445</v>
          </cell>
          <cell r="HS44">
            <v>18.479430407954236</v>
          </cell>
          <cell r="HT44">
            <v>0</v>
          </cell>
          <cell r="HU44">
            <v>680.57344975096851</v>
          </cell>
          <cell r="HV44">
            <v>683.14554189002274</v>
          </cell>
          <cell r="HW44">
            <v>1.1201741309113684</v>
          </cell>
          <cell r="HX44">
            <v>0</v>
          </cell>
          <cell r="HY44">
            <v>0.1925285770997181</v>
          </cell>
          <cell r="HZ44">
            <v>0.63202075269810509</v>
          </cell>
          <cell r="IA44">
            <v>0</v>
          </cell>
          <cell r="IB44">
            <v>0</v>
          </cell>
          <cell r="IC44">
            <v>0</v>
          </cell>
          <cell r="ID44">
            <v>3.8414416019072966</v>
          </cell>
          <cell r="IE44">
            <v>0</v>
          </cell>
          <cell r="IF44">
            <v>0.91042249427967414</v>
          </cell>
          <cell r="IG44">
            <v>0</v>
          </cell>
          <cell r="IH44">
            <v>37.28457939808915</v>
          </cell>
          <cell r="II44">
            <v>40.699050394711065</v>
          </cell>
          <cell r="IJ44">
            <v>0</v>
          </cell>
          <cell r="IK44">
            <v>0.90676211246110716</v>
          </cell>
          <cell r="IL44">
            <v>0</v>
          </cell>
          <cell r="IM44">
            <v>0</v>
          </cell>
          <cell r="IN44">
            <v>0.56117464996110222</v>
          </cell>
          <cell r="IO44">
            <v>0</v>
          </cell>
          <cell r="IP44">
            <v>4.6660545443769168</v>
          </cell>
          <cell r="IQ44">
            <v>11.095548786739117</v>
          </cell>
          <cell r="IR44">
            <v>44.519835514270284</v>
          </cell>
          <cell r="IS44">
            <v>0.26971782291238644</v>
          </cell>
          <cell r="IT44">
            <v>3.6599371437081106E-2</v>
          </cell>
          <cell r="IU44">
            <v>0</v>
          </cell>
          <cell r="IV44">
            <v>0</v>
          </cell>
          <cell r="IW44">
            <v>2.5203015798767905</v>
          </cell>
          <cell r="IX44">
            <v>8.4163437506447014</v>
          </cell>
          <cell r="IY44">
            <v>0</v>
          </cell>
          <cell r="IZ44">
            <v>0</v>
          </cell>
          <cell r="JA44">
            <v>0</v>
          </cell>
          <cell r="JB44">
            <v>2.0738270573076729</v>
          </cell>
          <cell r="JC44">
            <v>19.597201685746942</v>
          </cell>
          <cell r="JD44">
            <v>1.0376983730034448E-3</v>
          </cell>
          <cell r="JE44">
            <v>48.063442642752968</v>
          </cell>
          <cell r="JF44">
            <v>0</v>
          </cell>
          <cell r="JG44">
            <v>0</v>
          </cell>
          <cell r="JH44">
            <v>0</v>
          </cell>
          <cell r="JI44">
            <v>0</v>
          </cell>
          <cell r="JJ44">
            <v>0</v>
          </cell>
          <cell r="JK44">
            <v>0</v>
          </cell>
          <cell r="JL44">
            <v>0</v>
          </cell>
          <cell r="JM44">
            <v>0</v>
          </cell>
          <cell r="JN44">
            <v>0</v>
          </cell>
          <cell r="JO44">
            <v>0</v>
          </cell>
          <cell r="JP44">
            <v>0</v>
          </cell>
          <cell r="JQ44">
            <v>0</v>
          </cell>
          <cell r="JR44" t="e">
            <v>#N/A</v>
          </cell>
          <cell r="JS44">
            <v>662.09401934301445</v>
          </cell>
          <cell r="JT44">
            <v>683.14554189002274</v>
          </cell>
          <cell r="JU44">
            <v>82.764264947891519</v>
          </cell>
          <cell r="JV44">
            <v>600.38127694213131</v>
          </cell>
          <cell r="JW44">
            <v>216.94622790444276</v>
          </cell>
          <cell r="JX44">
            <v>19.597201685746942</v>
          </cell>
          <cell r="JY44">
            <v>0</v>
          </cell>
          <cell r="JZ44">
            <v>0</v>
          </cell>
          <cell r="KA44">
            <v>0.97514768558166609</v>
          </cell>
          <cell r="KB44">
            <v>0</v>
          </cell>
          <cell r="KC44">
            <v>0</v>
          </cell>
          <cell r="KD44">
            <v>0.97514768558166609</v>
          </cell>
          <cell r="KE44">
            <v>0</v>
          </cell>
          <cell r="KF44">
            <v>0</v>
          </cell>
          <cell r="KG44">
            <v>1.4957438082171517</v>
          </cell>
          <cell r="KH44">
            <v>1.4957438082171517</v>
          </cell>
          <cell r="KI44">
            <v>4.5677489370497959</v>
          </cell>
          <cell r="KJ44">
            <v>2.0436881805512055</v>
          </cell>
          <cell r="KK44">
            <v>3.4068118261822731</v>
          </cell>
          <cell r="KL44">
            <v>5.0325017422486678</v>
          </cell>
          <cell r="KM44">
            <v>5.255664125117443</v>
          </cell>
          <cell r="KN44">
            <v>64.055814476054294</v>
          </cell>
          <cell r="KO44">
            <v>2.5203015798767905</v>
          </cell>
          <cell r="KP44">
            <v>0</v>
          </cell>
          <cell r="KQ44">
            <v>0</v>
          </cell>
          <cell r="KR44">
            <v>2.5203015798767905</v>
          </cell>
          <cell r="KS44">
            <v>2.4973329495528653</v>
          </cell>
          <cell r="KT44">
            <v>5.9190108010918259</v>
          </cell>
          <cell r="KU44">
            <v>0</v>
          </cell>
          <cell r="KV44">
            <v>8.4163437506447014</v>
          </cell>
          <cell r="KW44">
            <v>2.0738270573076729</v>
          </cell>
          <cell r="KX44">
            <v>0</v>
          </cell>
          <cell r="KY44">
            <v>0</v>
          </cell>
          <cell r="KZ44">
            <v>2.0738270573076729</v>
          </cell>
          <cell r="LA44">
            <v>3.8319800688245778</v>
          </cell>
          <cell r="LB44">
            <v>2.729114260287209E-5</v>
          </cell>
          <cell r="LC44">
            <v>0</v>
          </cell>
          <cell r="LD44">
            <v>3.8320073599671804</v>
          </cell>
          <cell r="LE44">
            <v>0.43934470131474357</v>
          </cell>
          <cell r="LF44">
            <v>12.074597161068304</v>
          </cell>
          <cell r="LG44">
            <v>0</v>
          </cell>
          <cell r="LH44">
            <v>12.513941862383046</v>
          </cell>
          <cell r="LI44">
            <v>18.421096475986133</v>
          </cell>
          <cell r="LJ44">
            <v>0</v>
          </cell>
          <cell r="LK44">
            <v>0</v>
          </cell>
          <cell r="LL44">
            <v>18.421096475986133</v>
          </cell>
          <cell r="LM44">
            <v>189.29472594262216</v>
          </cell>
          <cell r="LN44">
            <v>223.80423862607597</v>
          </cell>
          <cell r="LO44">
            <v>68.722566013245142</v>
          </cell>
          <cell r="LP44">
            <v>292.52680463932109</v>
          </cell>
          <cell r="LQ44">
            <v>413.09896456869814</v>
          </cell>
          <cell r="LR44">
            <v>481.82153058194331</v>
          </cell>
          <cell r="LS44">
            <v>3342.0329999999999</v>
          </cell>
          <cell r="LT44">
            <v>98317</v>
          </cell>
          <cell r="LU44">
            <v>41925</v>
          </cell>
          <cell r="LV44">
            <v>36565</v>
          </cell>
          <cell r="LW44">
            <v>1742.9944419995099</v>
          </cell>
          <cell r="LX44">
            <v>1548.6928462410999</v>
          </cell>
          <cell r="LY44">
            <v>4219.9847990739499</v>
          </cell>
          <cell r="LZ44">
            <v>492826.30225354899</v>
          </cell>
          <cell r="MA44">
            <v>550281.45140341995</v>
          </cell>
          <cell r="MB44">
            <v>550281.45140341995</v>
          </cell>
          <cell r="MC44">
            <v>92980.402720389597</v>
          </cell>
          <cell r="MD44">
            <v>163110.438484146</v>
          </cell>
          <cell r="ME44">
            <v>569</v>
          </cell>
          <cell r="MF44">
            <v>569</v>
          </cell>
          <cell r="MG44">
            <v>196.3</v>
          </cell>
          <cell r="MH44">
            <v>3342033</v>
          </cell>
          <cell r="MI44">
            <v>78490</v>
          </cell>
          <cell r="MJ44">
            <v>550281.45140341995</v>
          </cell>
          <cell r="MK44">
            <v>196.3</v>
          </cell>
          <cell r="ML44">
            <v>42.579092878073638</v>
          </cell>
          <cell r="MM44">
            <v>1.2526054274429863</v>
          </cell>
          <cell r="MN44">
            <v>1.3650600194058939</v>
          </cell>
          <cell r="MO44">
            <v>46.538156165614851</v>
          </cell>
          <cell r="MP44">
            <v>89.558952241014268</v>
          </cell>
          <cell r="MQ44">
            <v>1802.8150184616343</v>
          </cell>
          <cell r="MR44">
            <v>1.7025564977964013E-4</v>
          </cell>
          <cell r="MS44" t="str">
            <v>Historical (£m)</v>
          </cell>
          <cell r="MT44" t="str">
            <v>PR14 (£m)</v>
          </cell>
        </row>
        <row r="45">
          <cell r="A45" t="str">
            <v>NWT19BP</v>
          </cell>
          <cell r="B45" t="str">
            <v>NWT</v>
          </cell>
          <cell r="C45" t="str">
            <v>BP2018-19</v>
          </cell>
          <cell r="D45" t="str">
            <v>NWT</v>
          </cell>
          <cell r="E45" t="str">
            <v>NWT19BP</v>
          </cell>
          <cell r="F45">
            <v>0.97917319135609127</v>
          </cell>
          <cell r="G45">
            <v>7.577056715769718</v>
          </cell>
          <cell r="H45">
            <v>-9.4569277338210606E-2</v>
          </cell>
          <cell r="I45">
            <v>3.0468403742688053</v>
          </cell>
          <cell r="J45">
            <v>0</v>
          </cell>
          <cell r="K45">
            <v>64.370109998326598</v>
          </cell>
          <cell r="L45">
            <v>0</v>
          </cell>
          <cell r="M45">
            <v>42.257594145976</v>
          </cell>
          <cell r="N45">
            <v>6.3154003077941959E-2</v>
          </cell>
          <cell r="O45">
            <v>117.22018596008139</v>
          </cell>
          <cell r="P45">
            <v>0.12788038417765613</v>
          </cell>
          <cell r="Q45">
            <v>117.3480663442588</v>
          </cell>
          <cell r="R45">
            <v>0</v>
          </cell>
          <cell r="S45">
            <v>20.730612648278655</v>
          </cell>
          <cell r="T45">
            <v>58.281702121318716</v>
          </cell>
          <cell r="U45">
            <v>37.437002656698709</v>
          </cell>
          <cell r="V45">
            <v>7.5976133556216707</v>
          </cell>
          <cell r="W45">
            <v>124.04693078191814</v>
          </cell>
          <cell r="X45">
            <v>0</v>
          </cell>
          <cell r="Y45">
            <v>124.04693078191814</v>
          </cell>
          <cell r="Z45">
            <v>11.296929734641726</v>
          </cell>
          <cell r="AA45">
            <v>2.4052513643892546</v>
          </cell>
          <cell r="AB45">
            <v>8.8916783702525102</v>
          </cell>
          <cell r="AC45">
            <v>11.296929734641763</v>
          </cell>
          <cell r="AD45">
            <v>230.09806739153436</v>
          </cell>
          <cell r="AE45">
            <v>4.2739852951959385</v>
          </cell>
          <cell r="AF45">
            <v>0</v>
          </cell>
          <cell r="AG45">
            <v>234.37205268673006</v>
          </cell>
          <cell r="AH45">
            <v>234.37205268673006</v>
          </cell>
          <cell r="AI45">
            <v>44.406996383387622</v>
          </cell>
          <cell r="AJ45">
            <v>-0.32848895941809125</v>
          </cell>
          <cell r="AK45">
            <v>6.3491469485143019</v>
          </cell>
          <cell r="AL45">
            <v>0</v>
          </cell>
          <cell r="AM45">
            <v>0</v>
          </cell>
          <cell r="AN45">
            <v>0</v>
          </cell>
          <cell r="AO45">
            <v>73.795268731348102</v>
          </cell>
          <cell r="AP45">
            <v>23.35945863582246</v>
          </cell>
          <cell r="AQ45">
            <v>147.5823817396539</v>
          </cell>
          <cell r="AR45">
            <v>0</v>
          </cell>
          <cell r="AS45">
            <v>147.5823817396539</v>
          </cell>
          <cell r="AT45">
            <v>0</v>
          </cell>
          <cell r="AU45">
            <v>108.98695278069128</v>
          </cell>
          <cell r="AV45">
            <v>0</v>
          </cell>
          <cell r="AW45">
            <v>56.782892196352797</v>
          </cell>
          <cell r="AX45">
            <v>0</v>
          </cell>
          <cell r="AY45">
            <v>165.76984497704396</v>
          </cell>
          <cell r="AZ45">
            <v>0</v>
          </cell>
          <cell r="BA45">
            <v>165.76984497704396</v>
          </cell>
          <cell r="BB45">
            <v>0</v>
          </cell>
          <cell r="BC45">
            <v>0</v>
          </cell>
          <cell r="BD45">
            <v>0</v>
          </cell>
          <cell r="BE45">
            <v>0</v>
          </cell>
          <cell r="BF45">
            <v>313.35222671669885</v>
          </cell>
          <cell r="BG45">
            <v>7.5945075406667266</v>
          </cell>
          <cell r="BH45">
            <v>0</v>
          </cell>
          <cell r="BI45">
            <v>320.94673425736494</v>
          </cell>
          <cell r="BJ45">
            <v>320.94673425736494</v>
          </cell>
          <cell r="BK45">
            <v>1.1595049358575448E-2</v>
          </cell>
          <cell r="BL45">
            <v>0</v>
          </cell>
          <cell r="BM45">
            <v>0</v>
          </cell>
          <cell r="BN45">
            <v>0</v>
          </cell>
          <cell r="BO45">
            <v>8.0781788286877539E-3</v>
          </cell>
          <cell r="BP45">
            <v>0</v>
          </cell>
          <cell r="BQ45">
            <v>6.9634256408350126</v>
          </cell>
          <cell r="BR45">
            <v>6.9944952732244201E-2</v>
          </cell>
          <cell r="BS45">
            <v>7.0530438217545131</v>
          </cell>
          <cell r="BT45">
            <v>0</v>
          </cell>
          <cell r="BU45">
            <v>7.0530438217545131</v>
          </cell>
          <cell r="BV45">
            <v>0</v>
          </cell>
          <cell r="BW45">
            <v>0</v>
          </cell>
          <cell r="BX45">
            <v>0</v>
          </cell>
          <cell r="BY45">
            <v>0</v>
          </cell>
          <cell r="BZ45">
            <v>0</v>
          </cell>
          <cell r="CA45">
            <v>0</v>
          </cell>
          <cell r="CB45">
            <v>0</v>
          </cell>
          <cell r="CC45">
            <v>0</v>
          </cell>
          <cell r="CD45">
            <v>0</v>
          </cell>
          <cell r="CE45">
            <v>0</v>
          </cell>
          <cell r="CF45">
            <v>0</v>
          </cell>
          <cell r="CG45">
            <v>0</v>
          </cell>
          <cell r="CH45">
            <v>7.0530438217545131</v>
          </cell>
          <cell r="CI45">
            <v>0.70302181007448816</v>
          </cell>
          <cell r="CJ45">
            <v>0</v>
          </cell>
          <cell r="CK45">
            <v>7.7560656318290038</v>
          </cell>
          <cell r="CL45">
            <v>7.7560656318290038</v>
          </cell>
          <cell r="CM45">
            <v>-6.8811776333385311</v>
          </cell>
          <cell r="CN45">
            <v>-8.0775925236374526</v>
          </cell>
          <cell r="CO45">
            <v>0.36891544930584574</v>
          </cell>
          <cell r="CP45">
            <v>0</v>
          </cell>
          <cell r="CQ45">
            <v>0</v>
          </cell>
          <cell r="CR45">
            <v>0</v>
          </cell>
          <cell r="CS45">
            <v>24.910352838854635</v>
          </cell>
          <cell r="CT45">
            <v>6.2834397194984408</v>
          </cell>
          <cell r="CU45">
            <v>16.603937850682858</v>
          </cell>
          <cell r="CV45">
            <v>0</v>
          </cell>
          <cell r="CW45">
            <v>16.603937850682858</v>
          </cell>
          <cell r="CX45">
            <v>0</v>
          </cell>
          <cell r="CY45">
            <v>37.087084631896033</v>
          </cell>
          <cell r="CZ45">
            <v>0</v>
          </cell>
          <cell r="DA45">
            <v>0.72275034073290279</v>
          </cell>
          <cell r="DB45">
            <v>0</v>
          </cell>
          <cell r="DC45">
            <v>37.809834972628941</v>
          </cell>
          <cell r="DD45">
            <v>0</v>
          </cell>
          <cell r="DE45">
            <v>37.809834972628941</v>
          </cell>
          <cell r="DF45">
            <v>0</v>
          </cell>
          <cell r="DG45">
            <v>0</v>
          </cell>
          <cell r="DH45">
            <v>0</v>
          </cell>
          <cell r="DI45">
            <v>0</v>
          </cell>
          <cell r="DJ45">
            <v>54.413772823311795</v>
          </cell>
          <cell r="DK45">
            <v>2.1388227777267561</v>
          </cell>
          <cell r="DL45">
            <v>0</v>
          </cell>
          <cell r="DM45">
            <v>56.552595601038625</v>
          </cell>
          <cell r="DN45">
            <v>56.552595601038625</v>
          </cell>
          <cell r="DO45">
            <v>0.84590361887018362</v>
          </cell>
          <cell r="DP45">
            <v>0</v>
          </cell>
          <cell r="DQ45">
            <v>0</v>
          </cell>
          <cell r="DR45">
            <v>0</v>
          </cell>
          <cell r="DS45">
            <v>0</v>
          </cell>
          <cell r="DT45">
            <v>0</v>
          </cell>
          <cell r="DU45">
            <v>7.6030146759114219</v>
          </cell>
          <cell r="DV45">
            <v>0.78078933432328312</v>
          </cell>
          <cell r="DW45">
            <v>9.2297076291048885</v>
          </cell>
          <cell r="DX45">
            <v>0</v>
          </cell>
          <cell r="DY45">
            <v>9.2297076291048885</v>
          </cell>
          <cell r="DZ45">
            <v>0</v>
          </cell>
          <cell r="EA45">
            <v>0.93723681932553471</v>
          </cell>
          <cell r="EB45">
            <v>0</v>
          </cell>
          <cell r="EC45">
            <v>0</v>
          </cell>
          <cell r="ED45">
            <v>0</v>
          </cell>
          <cell r="EE45">
            <v>0.93723681932553471</v>
          </cell>
          <cell r="EF45">
            <v>0</v>
          </cell>
          <cell r="EG45">
            <v>0.93723681932553471</v>
          </cell>
          <cell r="EH45">
            <v>0</v>
          </cell>
          <cell r="EI45">
            <v>0</v>
          </cell>
          <cell r="EJ45">
            <v>0</v>
          </cell>
          <cell r="EK45">
            <v>0</v>
          </cell>
          <cell r="EL45">
            <v>10.166944448430453</v>
          </cell>
          <cell r="EM45">
            <v>0.47611337206052251</v>
          </cell>
          <cell r="EN45">
            <v>0</v>
          </cell>
          <cell r="EO45">
            <v>10.643057820490913</v>
          </cell>
          <cell r="EP45">
            <v>10.643057820490913</v>
          </cell>
          <cell r="EQ45">
            <v>51.984053099157336</v>
          </cell>
          <cell r="ER45">
            <v>-0.42305823675630183</v>
          </cell>
          <cell r="ES45">
            <v>9.395987322783105</v>
          </cell>
          <cell r="ET45">
            <v>0</v>
          </cell>
          <cell r="EU45">
            <v>64.370109998326598</v>
          </cell>
          <cell r="EV45">
            <v>0</v>
          </cell>
          <cell r="EW45">
            <v>116.0528628773241</v>
          </cell>
          <cell r="EX45">
            <v>23.4226126389004</v>
          </cell>
          <cell r="EY45">
            <v>264.80256769973533</v>
          </cell>
          <cell r="EZ45">
            <v>0.12788038417765613</v>
          </cell>
          <cell r="FA45">
            <v>264.93044808391272</v>
          </cell>
          <cell r="FB45">
            <v>0</v>
          </cell>
          <cell r="FC45">
            <v>129.71756542896995</v>
          </cell>
          <cell r="FD45">
            <v>58.281702121318716</v>
          </cell>
          <cell r="FE45">
            <v>94.2198948530515</v>
          </cell>
          <cell r="FF45">
            <v>7.5976133556216707</v>
          </cell>
          <cell r="FG45">
            <v>289.81677575896208</v>
          </cell>
          <cell r="FH45">
            <v>0</v>
          </cell>
          <cell r="FI45">
            <v>289.81677575896208</v>
          </cell>
          <cell r="FJ45">
            <v>11.296929734641726</v>
          </cell>
          <cell r="FK45">
            <v>2.4052513643892546</v>
          </cell>
          <cell r="FL45">
            <v>8.8916783702525102</v>
          </cell>
          <cell r="FM45">
            <v>11.296929734641763</v>
          </cell>
          <cell r="FN45">
            <v>543.45029410823315</v>
          </cell>
          <cell r="FO45">
            <v>11.868492835862664</v>
          </cell>
          <cell r="FP45">
            <v>0</v>
          </cell>
          <cell r="FQ45">
            <v>555.31878694409511</v>
          </cell>
          <cell r="FR45">
            <v>555.31878694409511</v>
          </cell>
          <cell r="FS45">
            <v>-6.0236789651097711</v>
          </cell>
          <cell r="FT45">
            <v>-8.0775925236374526</v>
          </cell>
          <cell r="FU45">
            <v>0.36891544930584574</v>
          </cell>
          <cell r="FV45">
            <v>0</v>
          </cell>
          <cell r="FW45">
            <v>8.0781788286877539E-3</v>
          </cell>
          <cell r="FX45">
            <v>0</v>
          </cell>
          <cell r="FY45">
            <v>39.476793155601072</v>
          </cell>
          <cell r="FZ45">
            <v>7.1341740065539687</v>
          </cell>
          <cell r="GA45">
            <v>32.886689301542262</v>
          </cell>
          <cell r="GB45">
            <v>0</v>
          </cell>
          <cell r="GC45">
            <v>32.886689301542262</v>
          </cell>
          <cell r="GD45">
            <v>0</v>
          </cell>
          <cell r="GE45">
            <v>38.024321451221574</v>
          </cell>
          <cell r="GF45">
            <v>0</v>
          </cell>
          <cell r="GG45">
            <v>0.72275034073290279</v>
          </cell>
          <cell r="GH45">
            <v>0</v>
          </cell>
          <cell r="GI45">
            <v>38.747071791954475</v>
          </cell>
          <cell r="GJ45">
            <v>0</v>
          </cell>
          <cell r="GK45">
            <v>38.747071791954475</v>
          </cell>
          <cell r="GL45">
            <v>0</v>
          </cell>
          <cell r="GM45">
            <v>0</v>
          </cell>
          <cell r="GN45">
            <v>0</v>
          </cell>
          <cell r="GO45">
            <v>0</v>
          </cell>
          <cell r="GP45">
            <v>71.633761093496759</v>
          </cell>
          <cell r="GQ45">
            <v>3.3179579598617668</v>
          </cell>
          <cell r="GR45">
            <v>0</v>
          </cell>
          <cell r="GS45">
            <v>74.951719053358545</v>
          </cell>
          <cell r="GT45">
            <v>74.951719053358545</v>
          </cell>
          <cell r="GU45">
            <v>45.960374134047555</v>
          </cell>
          <cell r="GV45">
            <v>-8.5006507603937589</v>
          </cell>
          <cell r="GW45">
            <v>9.7649027720889521</v>
          </cell>
          <cell r="GX45">
            <v>0</v>
          </cell>
          <cell r="GY45">
            <v>64.37818817715528</v>
          </cell>
          <cell r="GZ45">
            <v>0</v>
          </cell>
          <cell r="HA45">
            <v>155.52965603292552</v>
          </cell>
          <cell r="HB45">
            <v>30.55678664545438</v>
          </cell>
          <cell r="HC45">
            <v>297.6892570012775</v>
          </cell>
          <cell r="HD45">
            <v>0.12788038417765613</v>
          </cell>
          <cell r="HE45">
            <v>297.81713738545488</v>
          </cell>
          <cell r="HF45">
            <v>0</v>
          </cell>
          <cell r="HG45">
            <v>167.74188688019171</v>
          </cell>
          <cell r="HH45">
            <v>58.281702121318716</v>
          </cell>
          <cell r="HI45">
            <v>94.942645193784401</v>
          </cell>
          <cell r="HJ45">
            <v>7.5976133556216707</v>
          </cell>
          <cell r="HK45">
            <v>328.56384755091614</v>
          </cell>
          <cell r="HL45">
            <v>0</v>
          </cell>
          <cell r="HM45">
            <v>328.56384755091614</v>
          </cell>
          <cell r="HN45">
            <v>11.296929734641726</v>
          </cell>
          <cell r="HO45">
            <v>2.4052513643892546</v>
          </cell>
          <cell r="HP45">
            <v>8.8916783702525102</v>
          </cell>
          <cell r="HQ45">
            <v>11.296929734641763</v>
          </cell>
          <cell r="HR45">
            <v>615.08405520172937</v>
          </cell>
          <cell r="HS45">
            <v>15.186450795724479</v>
          </cell>
          <cell r="HT45">
            <v>0</v>
          </cell>
          <cell r="HU45">
            <v>630.27050599745428</v>
          </cell>
          <cell r="HV45">
            <v>630.27050599745428</v>
          </cell>
          <cell r="HW45">
            <v>2.5152935944080701</v>
          </cell>
          <cell r="HX45">
            <v>0</v>
          </cell>
          <cell r="HY45">
            <v>0.11750201613344816</v>
          </cell>
          <cell r="HZ45">
            <v>0.72240788110880039</v>
          </cell>
          <cell r="IA45">
            <v>0</v>
          </cell>
          <cell r="IB45">
            <v>0</v>
          </cell>
          <cell r="IC45">
            <v>0</v>
          </cell>
          <cell r="ID45">
            <v>4.1326900974240521</v>
          </cell>
          <cell r="IE45">
            <v>0</v>
          </cell>
          <cell r="IF45">
            <v>1.6952154133056683</v>
          </cell>
          <cell r="IG45">
            <v>0</v>
          </cell>
          <cell r="IH45">
            <v>12.182545320688773</v>
          </cell>
          <cell r="II45">
            <v>40.699050394711065</v>
          </cell>
          <cell r="IJ45">
            <v>0</v>
          </cell>
          <cell r="IK45">
            <v>0.90676211246110716</v>
          </cell>
          <cell r="IL45">
            <v>0</v>
          </cell>
          <cell r="IM45">
            <v>0</v>
          </cell>
          <cell r="IN45">
            <v>0.26478134181023905</v>
          </cell>
          <cell r="IO45">
            <v>0</v>
          </cell>
          <cell r="IP45">
            <v>3.8165369545487624</v>
          </cell>
          <cell r="IQ45">
            <v>9.0884994538833972</v>
          </cell>
          <cell r="IR45">
            <v>23.312286438583484</v>
          </cell>
          <cell r="IS45">
            <v>0.16428622649089122</v>
          </cell>
          <cell r="IT45">
            <v>6.4502416118382061E-2</v>
          </cell>
          <cell r="IU45">
            <v>0</v>
          </cell>
          <cell r="IV45">
            <v>0</v>
          </cell>
          <cell r="IW45">
            <v>3.3066678672095198</v>
          </cell>
          <cell r="IX45">
            <v>4.2405243467529319</v>
          </cell>
          <cell r="IY45">
            <v>0</v>
          </cell>
          <cell r="IZ45">
            <v>0</v>
          </cell>
          <cell r="JA45">
            <v>0</v>
          </cell>
          <cell r="JB45">
            <v>2.0116447195427676</v>
          </cell>
          <cell r="JC45">
            <v>3.378056564572502</v>
          </cell>
          <cell r="JD45">
            <v>8.1549538383172554E-3</v>
          </cell>
          <cell r="JE45">
            <v>50.71000601460247</v>
          </cell>
          <cell r="JF45">
            <v>0</v>
          </cell>
          <cell r="JG45">
            <v>0</v>
          </cell>
          <cell r="JH45">
            <v>0</v>
          </cell>
          <cell r="JI45">
            <v>0</v>
          </cell>
          <cell r="JJ45">
            <v>0</v>
          </cell>
          <cell r="JK45">
            <v>0</v>
          </cell>
          <cell r="JL45">
            <v>0</v>
          </cell>
          <cell r="JM45">
            <v>0</v>
          </cell>
          <cell r="JN45">
            <v>0</v>
          </cell>
          <cell r="JO45">
            <v>0</v>
          </cell>
          <cell r="JP45">
            <v>0</v>
          </cell>
          <cell r="JQ45">
            <v>0</v>
          </cell>
          <cell r="JR45" t="e">
            <v>#N/A</v>
          </cell>
          <cell r="JS45">
            <v>615.08405520172937</v>
          </cell>
          <cell r="JT45">
            <v>630.27050599745428</v>
          </cell>
          <cell r="JU45">
            <v>74.951719053358545</v>
          </cell>
          <cell r="JV45">
            <v>555.31878694409511</v>
          </cell>
          <cell r="JW45">
            <v>160.82212053378655</v>
          </cell>
          <cell r="JX45">
            <v>3.378056564572502</v>
          </cell>
          <cell r="JY45">
            <v>0</v>
          </cell>
          <cell r="JZ45">
            <v>0</v>
          </cell>
          <cell r="KA45">
            <v>0.70817319719436911</v>
          </cell>
          <cell r="KB45">
            <v>0</v>
          </cell>
          <cell r="KC45">
            <v>0</v>
          </cell>
          <cell r="KD45">
            <v>0.70817319719436911</v>
          </cell>
          <cell r="KE45">
            <v>0</v>
          </cell>
          <cell r="KF45">
            <v>6.7626315725111172E-2</v>
          </cell>
          <cell r="KG45">
            <v>1.7565681254619334</v>
          </cell>
          <cell r="KH45">
            <v>1.8241944411870457</v>
          </cell>
          <cell r="KI45">
            <v>4.9011177488282955</v>
          </cell>
          <cell r="KJ45">
            <v>2.1934135971371433</v>
          </cell>
          <cell r="KK45">
            <v>3.6563884385898349</v>
          </cell>
          <cell r="KL45">
            <v>5.1447863087266841</v>
          </cell>
          <cell r="KM45">
            <v>5.4931048059167615</v>
          </cell>
          <cell r="KN45">
            <v>67.66124711405817</v>
          </cell>
          <cell r="KO45">
            <v>3.3066678672095198</v>
          </cell>
          <cell r="KP45">
            <v>0</v>
          </cell>
          <cell r="KQ45">
            <v>0</v>
          </cell>
          <cell r="KR45">
            <v>3.3066678672095198</v>
          </cell>
          <cell r="KS45">
            <v>0</v>
          </cell>
          <cell r="KT45">
            <v>4.2405243467529319</v>
          </cell>
          <cell r="KU45">
            <v>0</v>
          </cell>
          <cell r="KV45">
            <v>4.2405243467529319</v>
          </cell>
          <cell r="KW45">
            <v>2.0116447195427676</v>
          </cell>
          <cell r="KX45">
            <v>0</v>
          </cell>
          <cell r="KY45">
            <v>0</v>
          </cell>
          <cell r="KZ45">
            <v>2.0116447195427676</v>
          </cell>
          <cell r="LA45">
            <v>3.3066678672095198</v>
          </cell>
          <cell r="LB45">
            <v>0</v>
          </cell>
          <cell r="LC45">
            <v>0</v>
          </cell>
          <cell r="LD45">
            <v>3.3066678672095198</v>
          </cell>
          <cell r="LE45">
            <v>0</v>
          </cell>
          <cell r="LF45">
            <v>4.2405243467529319</v>
          </cell>
          <cell r="LG45">
            <v>0</v>
          </cell>
          <cell r="LH45">
            <v>4.2405243467529319</v>
          </cell>
          <cell r="LI45">
            <v>2.0116447195427676</v>
          </cell>
          <cell r="LJ45">
            <v>0</v>
          </cell>
          <cell r="LK45">
            <v>0</v>
          </cell>
          <cell r="LL45">
            <v>2.0116447195427676</v>
          </cell>
          <cell r="LM45">
            <v>143.36054696500392</v>
          </cell>
          <cell r="LN45">
            <v>237.38277391555104</v>
          </cell>
          <cell r="LO45">
            <v>62.020268620748027</v>
          </cell>
          <cell r="LP45">
            <v>299.40304253629904</v>
          </cell>
          <cell r="LQ45">
            <v>380.74332088055496</v>
          </cell>
          <cell r="LR45">
            <v>442.76358950130299</v>
          </cell>
          <cell r="LS45">
            <v>3337.44675344793</v>
          </cell>
          <cell r="LT45">
            <v>89840</v>
          </cell>
          <cell r="LU45">
            <v>41892.333333333299</v>
          </cell>
          <cell r="LV45">
            <v>35560</v>
          </cell>
          <cell r="LW45">
            <v>1720.8041213650699</v>
          </cell>
          <cell r="LX45">
            <v>1612.3302462449001</v>
          </cell>
          <cell r="LY45">
            <v>4061.92899710045</v>
          </cell>
          <cell r="LZ45">
            <v>492846.06024267199</v>
          </cell>
          <cell r="MA45">
            <v>548815.26450630696</v>
          </cell>
          <cell r="MB45">
            <v>548815.26450630696</v>
          </cell>
          <cell r="MC45">
            <v>92718.004927892194</v>
          </cell>
          <cell r="MD45">
            <v>160775.945175217</v>
          </cell>
          <cell r="ME45">
            <v>566</v>
          </cell>
          <cell r="MF45">
            <v>566</v>
          </cell>
          <cell r="MG45">
            <v>191.74100000000001</v>
          </cell>
          <cell r="MH45">
            <v>3337446.7534479299</v>
          </cell>
          <cell r="MI45">
            <v>77452.333333333299</v>
          </cell>
          <cell r="MJ45">
            <v>548815.26450630696</v>
          </cell>
          <cell r="MK45">
            <v>191.74100000000001</v>
          </cell>
          <cell r="ML45">
            <v>43.090331947579777</v>
          </cell>
          <cell r="MM45">
            <v>1.159939231441274</v>
          </cell>
          <cell r="MN45">
            <v>1.3474594901005048</v>
          </cell>
          <cell r="MO45">
            <v>46.189303850931068</v>
          </cell>
          <cell r="MP45">
            <v>89.801813491105662</v>
          </cell>
          <cell r="MQ45">
            <v>1802.8150184616343</v>
          </cell>
          <cell r="MR45">
            <v>1.6959072063554666E-4</v>
          </cell>
          <cell r="MS45" t="e">
            <v>#N/A</v>
          </cell>
          <cell r="MT45" t="e">
            <v>#N/A</v>
          </cell>
        </row>
        <row r="46">
          <cell r="A46" t="str">
            <v>NWT20BP</v>
          </cell>
          <cell r="B46" t="str">
            <v>NWT</v>
          </cell>
          <cell r="C46" t="str">
            <v>BP2019-20</v>
          </cell>
          <cell r="D46" t="str">
            <v>NWT</v>
          </cell>
          <cell r="E46" t="str">
            <v>NWT20BP</v>
          </cell>
          <cell r="F46">
            <v>0.97917319135609127</v>
          </cell>
          <cell r="G46">
            <v>7.5888837736443264</v>
          </cell>
          <cell r="H46">
            <v>-6.6727270801358179E-2</v>
          </cell>
          <cell r="I46">
            <v>3.1103869526392969</v>
          </cell>
          <cell r="J46">
            <v>0</v>
          </cell>
          <cell r="K46">
            <v>52.847051485887079</v>
          </cell>
          <cell r="L46">
            <v>0</v>
          </cell>
          <cell r="M46">
            <v>44.952400841188428</v>
          </cell>
          <cell r="N46">
            <v>6.4627511549756461E-2</v>
          </cell>
          <cell r="O46">
            <v>108.49662329410718</v>
          </cell>
          <cell r="P46">
            <v>0.12901196909538837</v>
          </cell>
          <cell r="Q46">
            <v>108.62563526320245</v>
          </cell>
          <cell r="R46">
            <v>0</v>
          </cell>
          <cell r="S46">
            <v>11.681411444291184</v>
          </cell>
          <cell r="T46">
            <v>41.613757201079963</v>
          </cell>
          <cell r="U46">
            <v>15.13997067068961</v>
          </cell>
          <cell r="V46">
            <v>7.7631014583463811</v>
          </cell>
          <cell r="W46">
            <v>76.198240774407139</v>
          </cell>
          <cell r="X46">
            <v>0</v>
          </cell>
          <cell r="Y46">
            <v>76.198240774407139</v>
          </cell>
          <cell r="Z46">
            <v>10.145835763247241</v>
          </cell>
          <cell r="AA46">
            <v>1.1531648574804039</v>
          </cell>
          <cell r="AB46">
            <v>8.9926709057668486</v>
          </cell>
          <cell r="AC46">
            <v>10.145835763247252</v>
          </cell>
          <cell r="AD46">
            <v>174.67804027436293</v>
          </cell>
          <cell r="AE46">
            <v>4.3844251247771879</v>
          </cell>
          <cell r="AF46">
            <v>0</v>
          </cell>
          <cell r="AG46">
            <v>179.06246539913954</v>
          </cell>
          <cell r="AH46">
            <v>179.06246539913954</v>
          </cell>
          <cell r="AI46">
            <v>45.522875201703336</v>
          </cell>
          <cell r="AJ46">
            <v>-0.25898703886619073</v>
          </cell>
          <cell r="AK46">
            <v>6.4815682346895009</v>
          </cell>
          <cell r="AL46">
            <v>0</v>
          </cell>
          <cell r="AM46">
            <v>0</v>
          </cell>
          <cell r="AN46">
            <v>0</v>
          </cell>
          <cell r="AO46">
            <v>79.028895951803008</v>
          </cell>
          <cell r="AP46">
            <v>24.068633119212709</v>
          </cell>
          <cell r="AQ46">
            <v>154.84298546854188</v>
          </cell>
          <cell r="AR46">
            <v>0</v>
          </cell>
          <cell r="AS46">
            <v>154.84298546854188</v>
          </cell>
          <cell r="AT46">
            <v>0</v>
          </cell>
          <cell r="AU46">
            <v>96.735980092824292</v>
          </cell>
          <cell r="AV46">
            <v>0</v>
          </cell>
          <cell r="AW46">
            <v>64.005665294018755</v>
          </cell>
          <cell r="AX46">
            <v>0</v>
          </cell>
          <cell r="AY46">
            <v>160.74164538684354</v>
          </cell>
          <cell r="AZ46">
            <v>0</v>
          </cell>
          <cell r="BA46">
            <v>160.74164538684354</v>
          </cell>
          <cell r="BB46">
            <v>0</v>
          </cell>
          <cell r="BC46">
            <v>0</v>
          </cell>
          <cell r="BD46">
            <v>0</v>
          </cell>
          <cell r="BE46">
            <v>0</v>
          </cell>
          <cell r="BF46">
            <v>315.5846308553854</v>
          </cell>
          <cell r="BG46">
            <v>7.7927066204701632</v>
          </cell>
          <cell r="BH46">
            <v>0</v>
          </cell>
          <cell r="BI46">
            <v>323.37733747585571</v>
          </cell>
          <cell r="BJ46">
            <v>323.37733747585571</v>
          </cell>
          <cell r="BK46">
            <v>1.1270293520150089E-2</v>
          </cell>
          <cell r="BL46">
            <v>0</v>
          </cell>
          <cell r="BM46">
            <v>0</v>
          </cell>
          <cell r="BN46">
            <v>0</v>
          </cell>
          <cell r="BO46">
            <v>0</v>
          </cell>
          <cell r="BP46">
            <v>0</v>
          </cell>
          <cell r="BQ46">
            <v>7.3513152130081085</v>
          </cell>
          <cell r="BR46">
            <v>7.1576907563110984E-2</v>
          </cell>
          <cell r="BS46">
            <v>7.4341624140913698</v>
          </cell>
          <cell r="BT46">
            <v>0</v>
          </cell>
          <cell r="BU46">
            <v>7.4341624140913698</v>
          </cell>
          <cell r="BV46">
            <v>0</v>
          </cell>
          <cell r="BW46">
            <v>0</v>
          </cell>
          <cell r="BX46">
            <v>0</v>
          </cell>
          <cell r="BY46">
            <v>0</v>
          </cell>
          <cell r="BZ46">
            <v>0</v>
          </cell>
          <cell r="CA46">
            <v>0</v>
          </cell>
          <cell r="CB46">
            <v>0</v>
          </cell>
          <cell r="CC46">
            <v>0</v>
          </cell>
          <cell r="CD46">
            <v>0</v>
          </cell>
          <cell r="CE46">
            <v>0</v>
          </cell>
          <cell r="CF46">
            <v>0</v>
          </cell>
          <cell r="CG46">
            <v>0</v>
          </cell>
          <cell r="CH46">
            <v>7.4341624140913698</v>
          </cell>
          <cell r="CI46">
            <v>0.72010017714344876</v>
          </cell>
          <cell r="CJ46">
            <v>0</v>
          </cell>
          <cell r="CK46">
            <v>8.1542625912348221</v>
          </cell>
          <cell r="CL46">
            <v>8.1542625912348221</v>
          </cell>
          <cell r="CM46">
            <v>-7.7928092046607418</v>
          </cell>
          <cell r="CN46">
            <v>-8.0623837755070902</v>
          </cell>
          <cell r="CO46">
            <v>0.37660975535559338</v>
          </cell>
          <cell r="CP46">
            <v>0</v>
          </cell>
          <cell r="CQ46">
            <v>0</v>
          </cell>
          <cell r="CR46">
            <v>0</v>
          </cell>
          <cell r="CS46">
            <v>25.857995185702915</v>
          </cell>
          <cell r="CT46">
            <v>6.4300448626021991</v>
          </cell>
          <cell r="CU46">
            <v>16.809456823492802</v>
          </cell>
          <cell r="CV46">
            <v>0</v>
          </cell>
          <cell r="CW46">
            <v>16.809456823492802</v>
          </cell>
          <cell r="CX46">
            <v>0</v>
          </cell>
          <cell r="CY46">
            <v>40.666460965176796</v>
          </cell>
          <cell r="CZ46">
            <v>0</v>
          </cell>
          <cell r="DA46">
            <v>3.1881894777325394E-3</v>
          </cell>
          <cell r="DB46">
            <v>0</v>
          </cell>
          <cell r="DC46">
            <v>40.669649154654529</v>
          </cell>
          <cell r="DD46">
            <v>0</v>
          </cell>
          <cell r="DE46">
            <v>40.669649154654529</v>
          </cell>
          <cell r="DF46">
            <v>0</v>
          </cell>
          <cell r="DG46">
            <v>0</v>
          </cell>
          <cell r="DH46">
            <v>0</v>
          </cell>
          <cell r="DI46">
            <v>0</v>
          </cell>
          <cell r="DJ46">
            <v>57.479105978147324</v>
          </cell>
          <cell r="DK46">
            <v>2.1953071931824377</v>
          </cell>
          <cell r="DL46">
            <v>0</v>
          </cell>
          <cell r="DM46">
            <v>59.674413171329761</v>
          </cell>
          <cell r="DN46">
            <v>59.674413171329761</v>
          </cell>
          <cell r="DO46">
            <v>0.87722447060071229</v>
          </cell>
          <cell r="DP46">
            <v>0</v>
          </cell>
          <cell r="DQ46">
            <v>0</v>
          </cell>
          <cell r="DR46">
            <v>0</v>
          </cell>
          <cell r="DS46">
            <v>0</v>
          </cell>
          <cell r="DT46">
            <v>0</v>
          </cell>
          <cell r="DU46">
            <v>8.0493554010120327</v>
          </cell>
          <cell r="DV46">
            <v>0.7990067020712609</v>
          </cell>
          <cell r="DW46">
            <v>9.7255865736840121</v>
          </cell>
          <cell r="DX46">
            <v>0</v>
          </cell>
          <cell r="DY46">
            <v>9.7255865736840121</v>
          </cell>
          <cell r="DZ46">
            <v>0</v>
          </cell>
          <cell r="EA46">
            <v>1.5923873741050489</v>
          </cell>
          <cell r="EB46">
            <v>0</v>
          </cell>
          <cell r="EC46">
            <v>0</v>
          </cell>
          <cell r="ED46">
            <v>0</v>
          </cell>
          <cell r="EE46">
            <v>1.5923873741050489</v>
          </cell>
          <cell r="EF46">
            <v>0</v>
          </cell>
          <cell r="EG46">
            <v>1.5923873741050489</v>
          </cell>
          <cell r="EH46">
            <v>0</v>
          </cell>
          <cell r="EI46">
            <v>0</v>
          </cell>
          <cell r="EJ46">
            <v>0</v>
          </cell>
          <cell r="EK46">
            <v>0</v>
          </cell>
          <cell r="EL46">
            <v>11.317973947789032</v>
          </cell>
          <cell r="EM46">
            <v>0.4873644492135823</v>
          </cell>
          <cell r="EN46">
            <v>0</v>
          </cell>
          <cell r="EO46">
            <v>11.805338397002638</v>
          </cell>
          <cell r="EP46">
            <v>11.805338397002638</v>
          </cell>
          <cell r="EQ46">
            <v>53.111758975347662</v>
          </cell>
          <cell r="ER46">
            <v>-0.32571430966754894</v>
          </cell>
          <cell r="ES46">
            <v>9.5919551873287965</v>
          </cell>
          <cell r="ET46">
            <v>0</v>
          </cell>
          <cell r="EU46">
            <v>52.847051485887079</v>
          </cell>
          <cell r="EV46">
            <v>0</v>
          </cell>
          <cell r="EW46">
            <v>123.98129679299144</v>
          </cell>
          <cell r="EX46">
            <v>24.133260630762464</v>
          </cell>
          <cell r="EY46">
            <v>263.33960876264905</v>
          </cell>
          <cell r="EZ46">
            <v>0.12901196909538837</v>
          </cell>
          <cell r="FA46">
            <v>263.46862073174435</v>
          </cell>
          <cell r="FB46">
            <v>0</v>
          </cell>
          <cell r="FC46">
            <v>108.41739153711548</v>
          </cell>
          <cell r="FD46">
            <v>41.613757201079963</v>
          </cell>
          <cell r="FE46">
            <v>79.145635964708376</v>
          </cell>
          <cell r="FF46">
            <v>7.7631014583463811</v>
          </cell>
          <cell r="FG46">
            <v>236.93988616125068</v>
          </cell>
          <cell r="FH46">
            <v>0</v>
          </cell>
          <cell r="FI46">
            <v>236.93988616125068</v>
          </cell>
          <cell r="FJ46">
            <v>10.145835763247241</v>
          </cell>
          <cell r="FK46">
            <v>1.1531648574804039</v>
          </cell>
          <cell r="FL46">
            <v>8.9926709057668486</v>
          </cell>
          <cell r="FM46">
            <v>10.145835763247252</v>
          </cell>
          <cell r="FN46">
            <v>490.2626711297483</v>
          </cell>
          <cell r="FO46">
            <v>12.177131745247349</v>
          </cell>
          <cell r="FP46">
            <v>0</v>
          </cell>
          <cell r="FQ46">
            <v>502.43980287499522</v>
          </cell>
          <cell r="FR46">
            <v>502.43980287499522</v>
          </cell>
          <cell r="FS46">
            <v>-6.9043144405398786</v>
          </cell>
          <cell r="FT46">
            <v>-8.0623837755070902</v>
          </cell>
          <cell r="FU46">
            <v>0.37660975535559338</v>
          </cell>
          <cell r="FV46">
            <v>0</v>
          </cell>
          <cell r="FW46">
            <v>0</v>
          </cell>
          <cell r="FX46">
            <v>0</v>
          </cell>
          <cell r="FY46">
            <v>41.258665799723055</v>
          </cell>
          <cell r="FZ46">
            <v>7.3006284722365713</v>
          </cell>
          <cell r="GA46">
            <v>33.969205811268175</v>
          </cell>
          <cell r="GB46">
            <v>0</v>
          </cell>
          <cell r="GC46">
            <v>33.969205811268175</v>
          </cell>
          <cell r="GD46">
            <v>0</v>
          </cell>
          <cell r="GE46">
            <v>42.258848339281847</v>
          </cell>
          <cell r="GF46">
            <v>0</v>
          </cell>
          <cell r="GG46">
            <v>3.1881894777325394E-3</v>
          </cell>
          <cell r="GH46">
            <v>0</v>
          </cell>
          <cell r="GI46">
            <v>42.26203652875958</v>
          </cell>
          <cell r="GJ46">
            <v>0</v>
          </cell>
          <cell r="GK46">
            <v>42.26203652875958</v>
          </cell>
          <cell r="GL46">
            <v>0</v>
          </cell>
          <cell r="GM46">
            <v>0</v>
          </cell>
          <cell r="GN46">
            <v>0</v>
          </cell>
          <cell r="GO46">
            <v>0</v>
          </cell>
          <cell r="GP46">
            <v>76.23124234002772</v>
          </cell>
          <cell r="GQ46">
            <v>3.4027718195394683</v>
          </cell>
          <cell r="GR46">
            <v>0</v>
          </cell>
          <cell r="GS46">
            <v>79.634014159567215</v>
          </cell>
          <cell r="GT46">
            <v>79.634014159567215</v>
          </cell>
          <cell r="GU46">
            <v>46.207444534807799</v>
          </cell>
          <cell r="GV46">
            <v>-8.3880980851746383</v>
          </cell>
          <cell r="GW46">
            <v>9.9685649426843774</v>
          </cell>
          <cell r="GX46">
            <v>0</v>
          </cell>
          <cell r="GY46">
            <v>52.847051485887079</v>
          </cell>
          <cell r="GZ46">
            <v>0</v>
          </cell>
          <cell r="HA46">
            <v>165.23996259271462</v>
          </cell>
          <cell r="HB46">
            <v>31.433889102998979</v>
          </cell>
          <cell r="HC46">
            <v>297.30881457391797</v>
          </cell>
          <cell r="HD46">
            <v>0.12901196909538837</v>
          </cell>
          <cell r="HE46">
            <v>297.43782654301322</v>
          </cell>
          <cell r="HF46">
            <v>0</v>
          </cell>
          <cell r="HG46">
            <v>150.67623987639692</v>
          </cell>
          <cell r="HH46">
            <v>41.613757201079963</v>
          </cell>
          <cell r="HI46">
            <v>79.148824154186201</v>
          </cell>
          <cell r="HJ46">
            <v>7.7631014583463811</v>
          </cell>
          <cell r="HK46">
            <v>279.20192269000995</v>
          </cell>
          <cell r="HL46">
            <v>0</v>
          </cell>
          <cell r="HM46">
            <v>279.20192269000995</v>
          </cell>
          <cell r="HN46">
            <v>10.145835763247241</v>
          </cell>
          <cell r="HO46">
            <v>1.1531648574804039</v>
          </cell>
          <cell r="HP46">
            <v>8.9926709057668486</v>
          </cell>
          <cell r="HQ46">
            <v>10.145835763247252</v>
          </cell>
          <cell r="HR46">
            <v>566.49391346977563</v>
          </cell>
          <cell r="HS46">
            <v>15.579903564786857</v>
          </cell>
          <cell r="HT46">
            <v>0</v>
          </cell>
          <cell r="HU46">
            <v>582.07381703456258</v>
          </cell>
          <cell r="HV46">
            <v>582.07381703456258</v>
          </cell>
          <cell r="HW46" t="e">
            <v>#N/A</v>
          </cell>
          <cell r="HX46" t="e">
            <v>#N/A</v>
          </cell>
          <cell r="HY46">
            <v>0</v>
          </cell>
          <cell r="HZ46">
            <v>3.1881894777325394E-3</v>
          </cell>
          <cell r="IA46">
            <v>0</v>
          </cell>
          <cell r="IB46">
            <v>0</v>
          </cell>
          <cell r="IC46">
            <v>0</v>
          </cell>
          <cell r="ID46">
            <v>1.7878609423128715</v>
          </cell>
          <cell r="IE46">
            <v>0.58750391481365472</v>
          </cell>
          <cell r="IF46">
            <v>0.94004300660793283</v>
          </cell>
          <cell r="IG46">
            <v>0</v>
          </cell>
          <cell r="IH46">
            <v>4.987847086729075</v>
          </cell>
          <cell r="II46">
            <v>24.603633136697411</v>
          </cell>
          <cell r="IJ46">
            <v>0</v>
          </cell>
          <cell r="IK46">
            <v>1.2194700481276177</v>
          </cell>
          <cell r="IL46">
            <v>0</v>
          </cell>
          <cell r="IM46">
            <v>0</v>
          </cell>
          <cell r="IN46">
            <v>9.2415861761406173E-3</v>
          </cell>
          <cell r="IO46">
            <v>0</v>
          </cell>
          <cell r="IP46">
            <v>5.13083832701769</v>
          </cell>
          <cell r="IQ46">
            <v>21.351241440317573</v>
          </cell>
          <cell r="IR46">
            <v>14.836956852556183</v>
          </cell>
          <cell r="IS46">
            <v>3.4144865141768218E-3</v>
          </cell>
          <cell r="IT46">
            <v>0</v>
          </cell>
          <cell r="IU46">
            <v>0</v>
          </cell>
          <cell r="IV46">
            <v>0</v>
          </cell>
          <cell r="IW46">
            <v>3.3605223927341052</v>
          </cell>
          <cell r="IX46">
            <v>2.7533243900763247</v>
          </cell>
          <cell r="IY46">
            <v>0</v>
          </cell>
          <cell r="IZ46">
            <v>0</v>
          </cell>
          <cell r="JA46">
            <v>0</v>
          </cell>
          <cell r="JB46">
            <v>0.90773278104468891</v>
          </cell>
          <cell r="JC46">
            <v>3.8067480661446909</v>
          </cell>
          <cell r="JD46">
            <v>0</v>
          </cell>
          <cell r="JE46">
            <v>42.236116166264637</v>
          </cell>
          <cell r="JF46">
            <v>0</v>
          </cell>
          <cell r="JG46">
            <v>0</v>
          </cell>
          <cell r="JH46">
            <v>0</v>
          </cell>
          <cell r="JI46">
            <v>0</v>
          </cell>
          <cell r="JJ46">
            <v>0</v>
          </cell>
          <cell r="JK46">
            <v>0</v>
          </cell>
          <cell r="JL46">
            <v>0</v>
          </cell>
          <cell r="JM46">
            <v>0</v>
          </cell>
          <cell r="JN46">
            <v>0</v>
          </cell>
          <cell r="JO46">
            <v>0</v>
          </cell>
          <cell r="JP46">
            <v>0</v>
          </cell>
          <cell r="JQ46">
            <v>0</v>
          </cell>
          <cell r="JR46" t="e">
            <v>#N/A</v>
          </cell>
          <cell r="JS46">
            <v>566.49391346977563</v>
          </cell>
          <cell r="JT46">
            <v>582.07381703456258</v>
          </cell>
          <cell r="JU46">
            <v>79.634014159567215</v>
          </cell>
          <cell r="JV46">
            <v>502.43980287499522</v>
          </cell>
          <cell r="JW46">
            <v>128.52568281361204</v>
          </cell>
          <cell r="JX46">
            <v>3.8067480661446909</v>
          </cell>
          <cell r="JY46">
            <v>0</v>
          </cell>
          <cell r="JZ46">
            <v>0</v>
          </cell>
          <cell r="KA46">
            <v>0.79039017318719895</v>
          </cell>
          <cell r="KB46">
            <v>0</v>
          </cell>
          <cell r="KC46">
            <v>0</v>
          </cell>
          <cell r="KD46">
            <v>0.79039017318719895</v>
          </cell>
          <cell r="KE46">
            <v>0</v>
          </cell>
          <cell r="KF46">
            <v>9.7115042556954412E-2</v>
          </cell>
          <cell r="KG46">
            <v>1.7929333420503601</v>
          </cell>
          <cell r="KH46">
            <v>1.8900483846073206</v>
          </cell>
          <cell r="KI46">
            <v>5.1637553981189841</v>
          </cell>
          <cell r="KJ46">
            <v>2.3109527016020515</v>
          </cell>
          <cell r="KK46">
            <v>3.8523244094475966</v>
          </cell>
          <cell r="KL46">
            <v>5.4204814973497104</v>
          </cell>
          <cell r="KM46">
            <v>5.787465441075601</v>
          </cell>
          <cell r="KN46">
            <v>71.287030415094108</v>
          </cell>
          <cell r="KO46">
            <v>3.3605223927341052</v>
          </cell>
          <cell r="KP46">
            <v>0</v>
          </cell>
          <cell r="KQ46">
            <v>0</v>
          </cell>
          <cell r="KR46">
            <v>3.3605223927341052</v>
          </cell>
          <cell r="KS46">
            <v>0</v>
          </cell>
          <cell r="KT46">
            <v>2.7533243900763247</v>
          </cell>
          <cell r="KU46">
            <v>0</v>
          </cell>
          <cell r="KV46">
            <v>2.7533243900763247</v>
          </cell>
          <cell r="KW46">
            <v>0.90773278104468891</v>
          </cell>
          <cell r="KX46">
            <v>0</v>
          </cell>
          <cell r="KY46">
            <v>0</v>
          </cell>
          <cell r="KZ46">
            <v>0.90773278104468891</v>
          </cell>
          <cell r="LA46">
            <v>3.3605223927341052</v>
          </cell>
          <cell r="LB46">
            <v>0</v>
          </cell>
          <cell r="LC46">
            <v>0</v>
          </cell>
          <cell r="LD46">
            <v>3.3605223927341052</v>
          </cell>
          <cell r="LE46">
            <v>0</v>
          </cell>
          <cell r="LF46">
            <v>2.7533243900763247</v>
          </cell>
          <cell r="LG46">
            <v>0</v>
          </cell>
          <cell r="LH46">
            <v>2.7533243900763247</v>
          </cell>
          <cell r="LI46">
            <v>0.90773278104468891</v>
          </cell>
          <cell r="LJ46">
            <v>0</v>
          </cell>
          <cell r="LK46">
            <v>0</v>
          </cell>
          <cell r="LL46">
            <v>0.90773278104468891</v>
          </cell>
          <cell r="LM46" t="str">
            <v/>
          </cell>
          <cell r="LN46">
            <v>230.16654178967332</v>
          </cell>
          <cell r="LO46">
            <v>67.134492336263165</v>
          </cell>
          <cell r="LP46">
            <v>297.3010341259365</v>
          </cell>
          <cell r="LQ46" t="e">
            <v>#VALUE!</v>
          </cell>
          <cell r="LR46" t="e">
            <v>#VALUE!</v>
          </cell>
          <cell r="LS46">
            <v>3358.5137338055602</v>
          </cell>
          <cell r="LT46">
            <v>89962</v>
          </cell>
          <cell r="LU46">
            <v>42005.666666666701</v>
          </cell>
          <cell r="LV46">
            <v>35560</v>
          </cell>
          <cell r="LW46">
            <v>1741.46224017895</v>
          </cell>
          <cell r="LX46">
            <v>1593.86715908582</v>
          </cell>
          <cell r="LY46">
            <v>4015.8051614681699</v>
          </cell>
          <cell r="LZ46">
            <v>494465.78248038702</v>
          </cell>
          <cell r="MA46">
            <v>550174.69739362702</v>
          </cell>
          <cell r="MB46">
            <v>550174.69739362702</v>
          </cell>
          <cell r="MC46">
            <v>94605.001073652995</v>
          </cell>
          <cell r="MD46">
            <v>161299.18248406099</v>
          </cell>
          <cell r="ME46">
            <v>563</v>
          </cell>
          <cell r="MF46">
            <v>563</v>
          </cell>
          <cell r="MG46">
            <v>193.785</v>
          </cell>
          <cell r="MH46">
            <v>3358513.73380556</v>
          </cell>
          <cell r="MI46">
            <v>77565.666666666701</v>
          </cell>
          <cell r="MJ46">
            <v>550174.69739362702</v>
          </cell>
          <cell r="MK46">
            <v>193.785</v>
          </cell>
          <cell r="ML46">
            <v>43.298973349104955</v>
          </cell>
          <cell r="MM46">
            <v>1.1598172731062277</v>
          </cell>
          <cell r="MN46">
            <v>1.3361455180614223</v>
          </cell>
          <cell r="MO46">
            <v>46.513259292007248</v>
          </cell>
          <cell r="MP46">
            <v>89.874322614770747</v>
          </cell>
          <cell r="MQ46" t="str">
            <v/>
          </cell>
          <cell r="MR46">
            <v>1.676336750786664E-4</v>
          </cell>
          <cell r="MS46" t="e">
            <v>#N/A</v>
          </cell>
          <cell r="MT46" t="e">
            <v>#N/A</v>
          </cell>
        </row>
        <row r="47">
          <cell r="A47" t="str">
            <v>NWT20</v>
          </cell>
          <cell r="B47" t="str">
            <v>NWT</v>
          </cell>
          <cell r="C47" t="str">
            <v>2019-20</v>
          </cell>
          <cell r="D47" t="str">
            <v>NWT</v>
          </cell>
          <cell r="E47" t="str">
            <v>NWT20</v>
          </cell>
          <cell r="F47">
            <v>0.96281468935252923</v>
          </cell>
          <cell r="G47">
            <v>8.2168930130796412</v>
          </cell>
          <cell r="H47">
            <v>-7.1372807834657506E-2</v>
          </cell>
          <cell r="I47">
            <v>2.7808135050604763</v>
          </cell>
          <cell r="J47">
            <v>0</v>
          </cell>
          <cell r="K47">
            <v>51.352540391420213</v>
          </cell>
          <cell r="L47">
            <v>0</v>
          </cell>
          <cell r="M47">
            <v>42.261236454899716</v>
          </cell>
          <cell r="N47">
            <v>3.8297609433644603E-2</v>
          </cell>
          <cell r="O47">
            <v>104.5784081660595</v>
          </cell>
          <cell r="P47">
            <v>0.10795056344845641</v>
          </cell>
          <cell r="Q47">
            <v>104.68635872950796</v>
          </cell>
          <cell r="R47">
            <v>0</v>
          </cell>
          <cell r="S47">
            <v>27.391685487409418</v>
          </cell>
          <cell r="T47">
            <v>89.137428575513994</v>
          </cell>
          <cell r="U47">
            <v>22.564190750357138</v>
          </cell>
          <cell r="V47">
            <v>5.7357889732517506</v>
          </cell>
          <cell r="W47">
            <v>144.82909378653267</v>
          </cell>
          <cell r="X47">
            <v>0</v>
          </cell>
          <cell r="Y47">
            <v>144.82909378653267</v>
          </cell>
          <cell r="Z47">
            <v>13.604521417162314</v>
          </cell>
          <cell r="AA47">
            <v>0</v>
          </cell>
          <cell r="AB47">
            <v>13.604521417162314</v>
          </cell>
          <cell r="AC47">
            <v>13.604521417162314</v>
          </cell>
          <cell r="AD47">
            <v>235.91093109887746</v>
          </cell>
          <cell r="AE47">
            <v>8.8380428272446778</v>
          </cell>
          <cell r="AF47">
            <v>0</v>
          </cell>
          <cell r="AG47">
            <v>244.74897392612232</v>
          </cell>
          <cell r="AH47">
            <v>245.17427543386961</v>
          </cell>
          <cell r="AI47">
            <v>41.829018780862221</v>
          </cell>
          <cell r="AJ47">
            <v>-7.3132569063574689E-3</v>
          </cell>
          <cell r="AK47">
            <v>4.6269408946840791</v>
          </cell>
          <cell r="AL47">
            <v>0</v>
          </cell>
          <cell r="AM47">
            <v>0</v>
          </cell>
          <cell r="AN47">
            <v>0</v>
          </cell>
          <cell r="AO47">
            <v>65.227173351013832</v>
          </cell>
          <cell r="AP47">
            <v>14.454880034041713</v>
          </cell>
          <cell r="AQ47">
            <v>126.13069980369514</v>
          </cell>
          <cell r="AR47">
            <v>6.6946430980060062E-2</v>
          </cell>
          <cell r="AS47">
            <v>126.1976462346752</v>
          </cell>
          <cell r="AT47">
            <v>0</v>
          </cell>
          <cell r="AU47">
            <v>94.749086092956432</v>
          </cell>
          <cell r="AV47">
            <v>6.6311890907797055</v>
          </cell>
          <cell r="AW47">
            <v>73.997128618482918</v>
          </cell>
          <cell r="AX47">
            <v>0</v>
          </cell>
          <cell r="AY47">
            <v>175.37740380221945</v>
          </cell>
          <cell r="AZ47">
            <v>0</v>
          </cell>
          <cell r="BA47">
            <v>175.37740380221945</v>
          </cell>
          <cell r="BB47">
            <v>0</v>
          </cell>
          <cell r="BC47">
            <v>0</v>
          </cell>
          <cell r="BD47">
            <v>0</v>
          </cell>
          <cell r="BE47">
            <v>0</v>
          </cell>
          <cell r="BF47">
            <v>301.57505003689465</v>
          </cell>
          <cell r="BG47">
            <v>15.779454384626636</v>
          </cell>
          <cell r="BH47">
            <v>0</v>
          </cell>
          <cell r="BI47">
            <v>317.35450442152143</v>
          </cell>
          <cell r="BJ47">
            <v>317.92053360268108</v>
          </cell>
          <cell r="BK47">
            <v>1.9433334607233631E-2</v>
          </cell>
          <cell r="BL47">
            <v>0</v>
          </cell>
          <cell r="BM47">
            <v>0</v>
          </cell>
          <cell r="BN47">
            <v>0</v>
          </cell>
          <cell r="BO47">
            <v>0</v>
          </cell>
          <cell r="BP47">
            <v>0</v>
          </cell>
          <cell r="BQ47">
            <v>9.0361680008538059</v>
          </cell>
          <cell r="BR47">
            <v>6.5114857541962431E-2</v>
          </cell>
          <cell r="BS47">
            <v>9.1207161930029983</v>
          </cell>
          <cell r="BT47">
            <v>4.5523573066440842E-3</v>
          </cell>
          <cell r="BU47">
            <v>9.1252685503096433</v>
          </cell>
          <cell r="BV47">
            <v>0</v>
          </cell>
          <cell r="BW47">
            <v>0</v>
          </cell>
          <cell r="BX47">
            <v>0</v>
          </cell>
          <cell r="BY47">
            <v>0</v>
          </cell>
          <cell r="BZ47">
            <v>0</v>
          </cell>
          <cell r="CA47">
            <v>0</v>
          </cell>
          <cell r="CB47">
            <v>0</v>
          </cell>
          <cell r="CC47">
            <v>0</v>
          </cell>
          <cell r="CD47">
            <v>0</v>
          </cell>
          <cell r="CE47">
            <v>0</v>
          </cell>
          <cell r="CF47">
            <v>0</v>
          </cell>
          <cell r="CG47">
            <v>0</v>
          </cell>
          <cell r="CH47">
            <v>9.1252685503096433</v>
          </cell>
          <cell r="CI47">
            <v>1.7807616361976113</v>
          </cell>
          <cell r="CJ47">
            <v>0</v>
          </cell>
          <cell r="CK47">
            <v>10.906030186507282</v>
          </cell>
          <cell r="CL47">
            <v>10.95712599080062</v>
          </cell>
          <cell r="CM47">
            <v>-5.2088467380938148</v>
          </cell>
          <cell r="CN47">
            <v>-9.1459048505400755</v>
          </cell>
          <cell r="CO47">
            <v>0.20881922379334686</v>
          </cell>
          <cell r="CP47">
            <v>0</v>
          </cell>
          <cell r="CQ47">
            <v>0.12643646144694745</v>
          </cell>
          <cell r="CR47">
            <v>0</v>
          </cell>
          <cell r="CS47">
            <v>32.323263374385959</v>
          </cell>
          <cell r="CT47">
            <v>4.0870378057138144</v>
          </cell>
          <cell r="CU47">
            <v>22.390805276706207</v>
          </cell>
          <cell r="CV47">
            <v>1.6602714883054898E-2</v>
          </cell>
          <cell r="CW47">
            <v>22.40740799158926</v>
          </cell>
          <cell r="CX47">
            <v>0</v>
          </cell>
          <cell r="CY47">
            <v>21.499282990167607</v>
          </cell>
          <cell r="CZ47">
            <v>0</v>
          </cell>
          <cell r="DA47">
            <v>2.8462374881844674</v>
          </cell>
          <cell r="DB47">
            <v>0</v>
          </cell>
          <cell r="DC47">
            <v>24.345520478352089</v>
          </cell>
          <cell r="DD47">
            <v>0</v>
          </cell>
          <cell r="DE47">
            <v>24.345520478352089</v>
          </cell>
          <cell r="DF47">
            <v>0</v>
          </cell>
          <cell r="DG47">
            <v>0</v>
          </cell>
          <cell r="DH47">
            <v>0</v>
          </cell>
          <cell r="DI47">
            <v>0</v>
          </cell>
          <cell r="DJ47">
            <v>46.752928469941253</v>
          </cell>
          <cell r="DK47">
            <v>8.8385454535327543</v>
          </cell>
          <cell r="DL47">
            <v>0</v>
          </cell>
          <cell r="DM47">
            <v>55.591473923473998</v>
          </cell>
          <cell r="DN47">
            <v>55.697115569978187</v>
          </cell>
          <cell r="DO47">
            <v>4.5529620330999124E-3</v>
          </cell>
          <cell r="DP47">
            <v>0</v>
          </cell>
          <cell r="DQ47">
            <v>0</v>
          </cell>
          <cell r="DR47">
            <v>0</v>
          </cell>
          <cell r="DS47">
            <v>0</v>
          </cell>
          <cell r="DT47">
            <v>0</v>
          </cell>
          <cell r="DU47">
            <v>8.5731789603228243</v>
          </cell>
          <cell r="DV47">
            <v>0.46439825819037012</v>
          </cell>
          <cell r="DW47">
            <v>9.0421301805462946</v>
          </cell>
          <cell r="DX47">
            <v>8.5691431654476881E-3</v>
          </cell>
          <cell r="DY47">
            <v>9.0506993237117417</v>
          </cell>
          <cell r="DZ47">
            <v>0</v>
          </cell>
          <cell r="EA47">
            <v>2.8267541008938757</v>
          </cell>
          <cell r="EB47">
            <v>0</v>
          </cell>
          <cell r="EC47">
            <v>0</v>
          </cell>
          <cell r="ED47">
            <v>0</v>
          </cell>
          <cell r="EE47">
            <v>2.8267541008938757</v>
          </cell>
          <cell r="EF47">
            <v>0</v>
          </cell>
          <cell r="EG47">
            <v>2.8267541008938757</v>
          </cell>
          <cell r="EH47">
            <v>0</v>
          </cell>
          <cell r="EI47">
            <v>0</v>
          </cell>
          <cell r="EJ47">
            <v>0</v>
          </cell>
          <cell r="EK47">
            <v>0</v>
          </cell>
          <cell r="EL47">
            <v>11.877453424605646</v>
          </cell>
          <cell r="EM47">
            <v>0.75617094288163456</v>
          </cell>
          <cell r="EN47">
            <v>0</v>
          </cell>
          <cell r="EO47">
            <v>12.633624367487213</v>
          </cell>
          <cell r="EP47">
            <v>12.965177998508947</v>
          </cell>
          <cell r="EQ47">
            <v>50.045911793941862</v>
          </cell>
          <cell r="ER47">
            <v>-7.8686064741014972E-2</v>
          </cell>
          <cell r="ES47">
            <v>7.4077543997445554</v>
          </cell>
          <cell r="ET47">
            <v>0</v>
          </cell>
          <cell r="EU47">
            <v>51.352540391420213</v>
          </cell>
          <cell r="EV47">
            <v>0</v>
          </cell>
          <cell r="EW47">
            <v>107.48840980591355</v>
          </cell>
          <cell r="EX47">
            <v>14.493177643475358</v>
          </cell>
          <cell r="EY47">
            <v>230.70910796975463</v>
          </cell>
          <cell r="EZ47">
            <v>0.17489699442851644</v>
          </cell>
          <cell r="FA47">
            <v>230.88400496418313</v>
          </cell>
          <cell r="FB47">
            <v>0</v>
          </cell>
          <cell r="FC47">
            <v>122.14077158036586</v>
          </cell>
          <cell r="FD47">
            <v>95.768617666293693</v>
          </cell>
          <cell r="FE47">
            <v>96.56131936884006</v>
          </cell>
          <cell r="FF47">
            <v>5.7357889732517506</v>
          </cell>
          <cell r="FG47">
            <v>320.20649758875214</v>
          </cell>
          <cell r="FH47">
            <v>0</v>
          </cell>
          <cell r="FI47">
            <v>320.20649758875214</v>
          </cell>
          <cell r="FJ47">
            <v>13.604521417162314</v>
          </cell>
          <cell r="FK47" t="e">
            <v>#VALUE!</v>
          </cell>
          <cell r="FL47">
            <v>13.604521417162314</v>
          </cell>
          <cell r="FM47">
            <v>13.604521417162314</v>
          </cell>
          <cell r="FN47">
            <v>537.48598113577214</v>
          </cell>
          <cell r="FO47">
            <v>24.61749721187131</v>
          </cell>
          <cell r="FP47">
            <v>0</v>
          </cell>
          <cell r="FQ47">
            <v>562.10347834764377</v>
          </cell>
          <cell r="FR47">
            <v>563.09480903655071</v>
          </cell>
          <cell r="FS47">
            <v>-5.1848604414534814</v>
          </cell>
          <cell r="FT47">
            <v>-9.1459048505400755</v>
          </cell>
          <cell r="FU47">
            <v>0.20881922379334686</v>
          </cell>
          <cell r="FV47">
            <v>0</v>
          </cell>
          <cell r="FW47">
            <v>0.12643646144694745</v>
          </cell>
          <cell r="FX47">
            <v>0</v>
          </cell>
          <cell r="FY47">
            <v>49.932610335562586</v>
          </cell>
          <cell r="FZ47">
            <v>4.6165509214461471</v>
          </cell>
          <cell r="GA47">
            <v>40.553651650255496</v>
          </cell>
          <cell r="GB47">
            <v>2.9724215355146671E-2</v>
          </cell>
          <cell r="GC47">
            <v>40.583375865610641</v>
          </cell>
          <cell r="GD47">
            <v>0</v>
          </cell>
          <cell r="GE47">
            <v>24.326037091061483</v>
          </cell>
          <cell r="GF47">
            <v>0</v>
          </cell>
          <cell r="GG47">
            <v>2.8462374881844674</v>
          </cell>
          <cell r="GH47">
            <v>0</v>
          </cell>
          <cell r="GI47">
            <v>27.172274579245961</v>
          </cell>
          <cell r="GJ47">
            <v>0</v>
          </cell>
          <cell r="GK47">
            <v>27.172274579245961</v>
          </cell>
          <cell r="GL47">
            <v>0</v>
          </cell>
          <cell r="GM47" t="e">
            <v>#VALUE!</v>
          </cell>
          <cell r="GN47">
            <v>0</v>
          </cell>
          <cell r="GO47">
            <v>0</v>
          </cell>
          <cell r="GP47">
            <v>67.755650444856528</v>
          </cell>
          <cell r="GQ47">
            <v>11.375478032612</v>
          </cell>
          <cell r="GR47">
            <v>0</v>
          </cell>
          <cell r="GS47">
            <v>79.131128477468494</v>
          </cell>
          <cell r="GT47">
            <v>79.619419559287763</v>
          </cell>
          <cell r="GU47">
            <v>44.86105135248841</v>
          </cell>
          <cell r="GV47">
            <v>-9.2245909152810945</v>
          </cell>
          <cell r="GW47">
            <v>7.6165736235379038</v>
          </cell>
          <cell r="GX47">
            <v>0</v>
          </cell>
          <cell r="GY47">
            <v>51.478976852867163</v>
          </cell>
          <cell r="GZ47">
            <v>0</v>
          </cell>
          <cell r="HA47">
            <v>157.42102014147633</v>
          </cell>
          <cell r="HB47">
            <v>19.109728564921461</v>
          </cell>
          <cell r="HC47">
            <v>271.26275962000972</v>
          </cell>
          <cell r="HD47">
            <v>0.20462120978366313</v>
          </cell>
          <cell r="HE47">
            <v>271.46738082979334</v>
          </cell>
          <cell r="HF47">
            <v>0</v>
          </cell>
          <cell r="HG47">
            <v>146.46680867142686</v>
          </cell>
          <cell r="HH47">
            <v>95.768617666293707</v>
          </cell>
          <cell r="HI47">
            <v>99.407556857024446</v>
          </cell>
          <cell r="HJ47">
            <v>5.7357889732517506</v>
          </cell>
          <cell r="HK47">
            <v>347.37877216799683</v>
          </cell>
          <cell r="HL47">
            <v>0</v>
          </cell>
          <cell r="HM47">
            <v>347.37877216799683</v>
          </cell>
          <cell r="HN47">
            <v>13.604521417162314</v>
          </cell>
          <cell r="HO47">
            <v>0</v>
          </cell>
          <cell r="HP47">
            <v>13.604521417162314</v>
          </cell>
          <cell r="HQ47">
            <v>13.604521417162314</v>
          </cell>
          <cell r="HR47">
            <v>605.2416315806289</v>
          </cell>
          <cell r="HS47">
            <v>35.992975244483283</v>
          </cell>
          <cell r="HT47">
            <v>0</v>
          </cell>
          <cell r="HU47">
            <v>641.23460682511222</v>
          </cell>
          <cell r="HV47">
            <v>642.71422859583799</v>
          </cell>
          <cell r="HW47">
            <v>0.44360565122348661</v>
          </cell>
          <cell r="HX47">
            <v>7.3181156757256144E-2</v>
          </cell>
          <cell r="HY47">
            <v>2.6754338346293021E-2</v>
          </cell>
          <cell r="HZ47">
            <v>2.9738419600372619</v>
          </cell>
          <cell r="IA47">
            <v>0</v>
          </cell>
          <cell r="IB47">
            <v>2.529758046500886E-3</v>
          </cell>
          <cell r="IC47">
            <v>0</v>
          </cell>
          <cell r="ID47">
            <v>2.1619839785787978</v>
          </cell>
          <cell r="IE47">
            <v>0</v>
          </cell>
          <cell r="IF47">
            <v>1.0612602672368929</v>
          </cell>
          <cell r="IG47">
            <v>0</v>
          </cell>
          <cell r="IH47">
            <v>15.591696301235491</v>
          </cell>
          <cell r="II47">
            <v>0</v>
          </cell>
          <cell r="IJ47">
            <v>0</v>
          </cell>
          <cell r="IK47">
            <v>0</v>
          </cell>
          <cell r="IL47">
            <v>0</v>
          </cell>
          <cell r="IM47">
            <v>0</v>
          </cell>
          <cell r="IN47">
            <v>3.6049252366453612</v>
          </cell>
          <cell r="IO47">
            <v>0</v>
          </cell>
          <cell r="IP47">
            <v>3.6889496344113137</v>
          </cell>
          <cell r="IQ47">
            <v>22.104541449413905</v>
          </cell>
          <cell r="IR47">
            <v>26.557067938423771</v>
          </cell>
          <cell r="IS47">
            <v>0.50744445655232007</v>
          </cell>
          <cell r="IT47">
            <v>7.5702502691816168E-3</v>
          </cell>
          <cell r="IU47">
            <v>0</v>
          </cell>
          <cell r="IV47">
            <v>0</v>
          </cell>
          <cell r="IW47">
            <v>1.2187708965018575E-4</v>
          </cell>
          <cell r="IX47">
            <v>0.80289671003253738</v>
          </cell>
          <cell r="IY47">
            <v>0</v>
          </cell>
          <cell r="IZ47">
            <v>0</v>
          </cell>
          <cell r="JA47">
            <v>0</v>
          </cell>
          <cell r="JB47">
            <v>38.740961216555206</v>
          </cell>
          <cell r="JC47">
            <v>18.696908436925092</v>
          </cell>
          <cell r="JD47">
            <v>0</v>
          </cell>
          <cell r="JE47">
            <v>24.325862231135041</v>
          </cell>
          <cell r="JF47">
            <v>5.7357889732517506</v>
          </cell>
          <cell r="JG47">
            <v>0</v>
          </cell>
          <cell r="JH47">
            <v>0</v>
          </cell>
          <cell r="JI47">
            <v>0</v>
          </cell>
          <cell r="JJ47">
            <v>0</v>
          </cell>
          <cell r="JK47">
            <v>0</v>
          </cell>
          <cell r="JL47">
            <v>0</v>
          </cell>
          <cell r="JM47">
            <v>0</v>
          </cell>
          <cell r="JN47">
            <v>0</v>
          </cell>
          <cell r="JO47">
            <v>0</v>
          </cell>
          <cell r="JP47">
            <v>0</v>
          </cell>
          <cell r="JQ47">
            <v>0</v>
          </cell>
          <cell r="JR47" t="e">
            <v>#N/A</v>
          </cell>
          <cell r="JS47">
            <v>605.2416315806289</v>
          </cell>
          <cell r="JT47">
            <v>642.71422859583799</v>
          </cell>
          <cell r="JU47">
            <v>79.619419559287763</v>
          </cell>
          <cell r="JV47">
            <v>563.09480903655071</v>
          </cell>
          <cell r="JW47">
            <v>200.91244443156643</v>
          </cell>
          <cell r="JX47">
            <v>18.696908436925092</v>
          </cell>
          <cell r="JY47">
            <v>0</v>
          </cell>
          <cell r="JZ47">
            <v>0</v>
          </cell>
          <cell r="KA47">
            <v>0.51543328314727688</v>
          </cell>
          <cell r="KB47">
            <v>0</v>
          </cell>
          <cell r="KC47">
            <v>0</v>
          </cell>
          <cell r="KD47">
            <v>0.51543328314727688</v>
          </cell>
          <cell r="KE47">
            <v>0</v>
          </cell>
          <cell r="KF47">
            <v>0</v>
          </cell>
          <cell r="KG47">
            <v>1.122120975944698</v>
          </cell>
          <cell r="KH47">
            <v>1.122120975944698</v>
          </cell>
          <cell r="KI47">
            <v>5.4140340897682666</v>
          </cell>
          <cell r="KJ47">
            <v>2.3720075993532994</v>
          </cell>
          <cell r="KK47">
            <v>4.1395639879898383</v>
          </cell>
          <cell r="KL47">
            <v>5.8468481770729097</v>
          </cell>
          <cell r="KM47">
            <v>6.5012020731388107</v>
          </cell>
          <cell r="KN47">
            <v>68.895066931415684</v>
          </cell>
          <cell r="KO47">
            <v>1.2187708965018575E-4</v>
          </cell>
          <cell r="KP47">
            <v>0</v>
          </cell>
          <cell r="KQ47">
            <v>0</v>
          </cell>
          <cell r="KR47">
            <v>1.2187708965018575E-4</v>
          </cell>
          <cell r="KS47">
            <v>0</v>
          </cell>
          <cell r="KT47">
            <v>0.80289671003253738</v>
          </cell>
          <cell r="KU47">
            <v>0</v>
          </cell>
          <cell r="KV47">
            <v>0.80289671003253738</v>
          </cell>
          <cell r="KW47">
            <v>38.740961216555206</v>
          </cell>
          <cell r="KX47">
            <v>0</v>
          </cell>
          <cell r="KY47">
            <v>0</v>
          </cell>
          <cell r="KZ47">
            <v>38.740961216555206</v>
          </cell>
          <cell r="LA47">
            <v>3.8319800688245778</v>
          </cell>
          <cell r="LB47">
            <v>2.729114260287209E-5</v>
          </cell>
          <cell r="LC47">
            <v>0</v>
          </cell>
          <cell r="LD47">
            <v>3.8320073599671804</v>
          </cell>
          <cell r="LE47">
            <v>0.43934470131474357</v>
          </cell>
          <cell r="LF47">
            <v>12.074597161068304</v>
          </cell>
          <cell r="LG47">
            <v>0</v>
          </cell>
          <cell r="LH47">
            <v>12.513941862383046</v>
          </cell>
          <cell r="LI47">
            <v>18.421096475986133</v>
          </cell>
          <cell r="LJ47">
            <v>0</v>
          </cell>
          <cell r="LK47">
            <v>0</v>
          </cell>
          <cell r="LL47">
            <v>18.421096475986133</v>
          </cell>
          <cell r="LM47">
            <v>172.28890563595735</v>
          </cell>
          <cell r="LN47">
            <v>218.49953031482113</v>
          </cell>
          <cell r="LO47">
            <v>59.14101684392611</v>
          </cell>
          <cell r="LP47">
            <v>277.64054715874727</v>
          </cell>
          <cell r="LQ47">
            <v>390.78843595077848</v>
          </cell>
          <cell r="LR47">
            <v>449.92945279470462</v>
          </cell>
          <cell r="LS47">
            <v>3376.857</v>
          </cell>
          <cell r="LT47">
            <v>106566</v>
          </cell>
          <cell r="LU47">
            <v>42090</v>
          </cell>
          <cell r="LV47">
            <v>36565</v>
          </cell>
          <cell r="LW47">
            <v>1757.79234249879</v>
          </cell>
          <cell r="LX47">
            <v>1321.77638302879</v>
          </cell>
          <cell r="LY47">
            <v>4406.2446943703299</v>
          </cell>
          <cell r="LZ47">
            <v>487830.300061238</v>
          </cell>
          <cell r="MA47">
            <v>546253.46396590397</v>
          </cell>
          <cell r="MB47">
            <v>546058.48582740105</v>
          </cell>
          <cell r="MC47">
            <v>93476.792257894296</v>
          </cell>
          <cell r="MD47">
            <v>157983.10703900701</v>
          </cell>
          <cell r="ME47">
            <v>570</v>
          </cell>
          <cell r="MF47">
            <v>570</v>
          </cell>
          <cell r="MG47">
            <v>197.73122404663499</v>
          </cell>
          <cell r="MH47">
            <v>3376857</v>
          </cell>
          <cell r="MI47">
            <v>78655</v>
          </cell>
          <cell r="MJ47">
            <v>546058.48582740105</v>
          </cell>
          <cell r="MK47">
            <v>197.73122404663499</v>
          </cell>
          <cell r="ML47">
            <v>42.932515415421776</v>
          </cell>
          <cell r="MM47">
            <v>1.3548534740321658</v>
          </cell>
          <cell r="MN47">
            <v>1.3708812543321662</v>
          </cell>
          <cell r="MO47">
            <v>46.049993878564706</v>
          </cell>
          <cell r="MP47">
            <v>89.336639338562009</v>
          </cell>
          <cell r="MQ47">
            <v>1813.4001027923616</v>
          </cell>
          <cell r="MR47">
            <v>1.687960135711995E-4</v>
          </cell>
          <cell r="MS47" t="str">
            <v>N/A</v>
          </cell>
          <cell r="MT47" t="str">
            <v>PR14 (£m)</v>
          </cell>
        </row>
        <row r="48">
          <cell r="A48" t="str">
            <v>NWT21</v>
          </cell>
          <cell r="B48" t="str">
            <v>NWT</v>
          </cell>
          <cell r="C48" t="str">
            <v>2020-21</v>
          </cell>
          <cell r="D48" t="str">
            <v>NWT</v>
          </cell>
          <cell r="E48" t="str">
            <v>NWT21</v>
          </cell>
          <cell r="F48">
            <v>1</v>
          </cell>
          <cell r="G48">
            <v>7.8347806222673801</v>
          </cell>
          <cell r="H48">
            <v>-6.5902403947507293E-2</v>
          </cell>
          <cell r="I48">
            <v>2.6412205876210302</v>
          </cell>
          <cell r="J48">
            <v>0</v>
          </cell>
          <cell r="K48">
            <v>55.7704969107292</v>
          </cell>
          <cell r="L48">
            <v>0</v>
          </cell>
          <cell r="M48">
            <v>39.3653023526171</v>
          </cell>
          <cell r="N48">
            <v>6.3263994085857506E-2</v>
          </cell>
          <cell r="O48">
            <v>105.60916206337301</v>
          </cell>
          <cell r="P48">
            <v>0.12710788849039101</v>
          </cell>
          <cell r="Q48">
            <v>105.73626995186299</v>
          </cell>
          <cell r="R48">
            <v>0</v>
          </cell>
          <cell r="S48">
            <v>23.078513935896499</v>
          </cell>
          <cell r="T48">
            <v>32.847331107665298</v>
          </cell>
          <cell r="U48">
            <v>3.8899384916248898E-2</v>
          </cell>
          <cell r="V48">
            <v>5.7966870000000004</v>
          </cell>
          <cell r="W48">
            <v>61.761431428477998</v>
          </cell>
          <cell r="X48">
            <v>0</v>
          </cell>
          <cell r="Y48">
            <v>61.761431428477998</v>
          </cell>
          <cell r="Z48">
            <v>9.8917982955782193</v>
          </cell>
          <cell r="AA48">
            <v>4.7115604802200997</v>
          </cell>
          <cell r="AB48">
            <v>9.8917982955782193</v>
          </cell>
          <cell r="AC48">
            <v>14.60335877579832</v>
          </cell>
          <cell r="AD48">
            <v>157.60590308476301</v>
          </cell>
          <cell r="AE48">
            <v>4.2407396090830201</v>
          </cell>
          <cell r="AF48">
            <v>0</v>
          </cell>
          <cell r="AG48">
            <v>161.84664269384601</v>
          </cell>
          <cell r="AH48">
            <v>161.84664269384601</v>
          </cell>
          <cell r="AI48">
            <v>47.859374258122003</v>
          </cell>
          <cell r="AJ48">
            <v>-0.25578550190278498</v>
          </cell>
          <cell r="AK48">
            <v>5.23355633158355</v>
          </cell>
          <cell r="AL48">
            <v>0</v>
          </cell>
          <cell r="AM48">
            <v>0.66000000000500003</v>
          </cell>
          <cell r="AN48">
            <v>0</v>
          </cell>
          <cell r="AO48">
            <v>58.336701281827402</v>
          </cell>
          <cell r="AP48">
            <v>23.5608307792609</v>
          </cell>
          <cell r="AQ48">
            <v>135.39467714889599</v>
          </cell>
          <cell r="AR48">
            <v>0</v>
          </cell>
          <cell r="AS48">
            <v>135.39467714889599</v>
          </cell>
          <cell r="AT48">
            <v>0</v>
          </cell>
          <cell r="AU48">
            <v>76.764563577463903</v>
          </cell>
          <cell r="AV48">
            <v>0</v>
          </cell>
          <cell r="AW48">
            <v>95.991464950582298</v>
          </cell>
          <cell r="AX48">
            <v>0</v>
          </cell>
          <cell r="AY48">
            <v>172.75602852804599</v>
          </cell>
          <cell r="AZ48">
            <v>0</v>
          </cell>
          <cell r="BA48">
            <v>172.75602852804599</v>
          </cell>
          <cell r="BB48">
            <v>0</v>
          </cell>
          <cell r="BC48">
            <v>0</v>
          </cell>
          <cell r="BD48">
            <v>0</v>
          </cell>
          <cell r="BE48">
            <v>0</v>
          </cell>
          <cell r="BF48">
            <v>308.15070567694198</v>
          </cell>
          <cell r="BG48">
            <v>7.5321141961341</v>
          </cell>
          <cell r="BH48">
            <v>0</v>
          </cell>
          <cell r="BI48">
            <v>315.68281987307603</v>
          </cell>
          <cell r="BJ48">
            <v>315.68281987307603</v>
          </cell>
          <cell r="BK48">
            <v>1.38166305431997E-2</v>
          </cell>
          <cell r="BL48">
            <v>0</v>
          </cell>
          <cell r="BM48">
            <v>0</v>
          </cell>
          <cell r="BN48">
            <v>0</v>
          </cell>
          <cell r="BO48">
            <v>0.98672727429999996</v>
          </cell>
          <cell r="BP48">
            <v>0</v>
          </cell>
          <cell r="BQ48">
            <v>6.6189793868199001</v>
          </cell>
          <cell r="BR48">
            <v>7.0066771072724104E-2</v>
          </cell>
          <cell r="BS48">
            <v>7.6895900627358298</v>
          </cell>
          <cell r="BT48">
            <v>0</v>
          </cell>
          <cell r="BU48">
            <v>7.6895900627358298</v>
          </cell>
          <cell r="BV48">
            <v>0</v>
          </cell>
          <cell r="BW48">
            <v>0</v>
          </cell>
          <cell r="BX48">
            <v>0</v>
          </cell>
          <cell r="BY48">
            <v>0</v>
          </cell>
          <cell r="BZ48">
            <v>0</v>
          </cell>
          <cell r="CA48">
            <v>0</v>
          </cell>
          <cell r="CB48">
            <v>0</v>
          </cell>
          <cell r="CC48">
            <v>0</v>
          </cell>
          <cell r="CD48">
            <v>0</v>
          </cell>
          <cell r="CE48">
            <v>0</v>
          </cell>
          <cell r="CF48">
            <v>0</v>
          </cell>
          <cell r="CG48">
            <v>0</v>
          </cell>
          <cell r="CH48">
            <v>7.6895900627358298</v>
          </cell>
          <cell r="CI48">
            <v>0.70061971707966897</v>
          </cell>
          <cell r="CJ48">
            <v>0</v>
          </cell>
          <cell r="CK48">
            <v>8.3902097798154909</v>
          </cell>
          <cell r="CL48">
            <v>8.3902097798154909</v>
          </cell>
          <cell r="CM48">
            <v>-8.0830949541951291</v>
          </cell>
          <cell r="CN48">
            <v>-8.0458390334910792</v>
          </cell>
          <cell r="CO48">
            <v>0.33729338695703898</v>
          </cell>
          <cell r="CP48">
            <v>0</v>
          </cell>
          <cell r="CQ48">
            <v>0</v>
          </cell>
          <cell r="CR48">
            <v>0</v>
          </cell>
          <cell r="CS48">
            <v>34.531616074116997</v>
          </cell>
          <cell r="CT48">
            <v>6.2943831567192099</v>
          </cell>
          <cell r="CU48">
            <v>25.034358630107</v>
          </cell>
          <cell r="CV48">
            <v>0</v>
          </cell>
          <cell r="CW48">
            <v>25.034358630107</v>
          </cell>
          <cell r="CX48">
            <v>0</v>
          </cell>
          <cell r="CY48">
            <v>33.114005667694101</v>
          </cell>
          <cell r="CZ48">
            <v>0</v>
          </cell>
          <cell r="DA48">
            <v>0</v>
          </cell>
          <cell r="DB48">
            <v>0</v>
          </cell>
          <cell r="DC48">
            <v>33.114005667694101</v>
          </cell>
          <cell r="DD48">
            <v>0</v>
          </cell>
          <cell r="DE48">
            <v>33.114005667694101</v>
          </cell>
          <cell r="DF48">
            <v>0</v>
          </cell>
          <cell r="DG48">
            <v>0</v>
          </cell>
          <cell r="DH48">
            <v>0</v>
          </cell>
          <cell r="DI48">
            <v>0</v>
          </cell>
          <cell r="DJ48">
            <v>58.148364297801102</v>
          </cell>
          <cell r="DK48">
            <v>1.9155986616071701</v>
          </cell>
          <cell r="DL48">
            <v>0</v>
          </cell>
          <cell r="DM48">
            <v>60.0639629594083</v>
          </cell>
          <cell r="DN48">
            <v>60.0639629594083</v>
          </cell>
          <cell r="DO48">
            <v>-4.9808967935511799E-3</v>
          </cell>
          <cell r="DP48">
            <v>0</v>
          </cell>
          <cell r="DQ48">
            <v>0</v>
          </cell>
          <cell r="DR48">
            <v>0</v>
          </cell>
          <cell r="DS48">
            <v>0</v>
          </cell>
          <cell r="DT48">
            <v>0</v>
          </cell>
          <cell r="DU48">
            <v>8.21791632479467</v>
          </cell>
          <cell r="DV48">
            <v>0.78214918170692305</v>
          </cell>
          <cell r="DW48">
            <v>8.9950846097080408</v>
          </cell>
          <cell r="DX48">
            <v>0</v>
          </cell>
          <cell r="DY48">
            <v>8.9950846097080408</v>
          </cell>
          <cell r="DZ48">
            <v>0</v>
          </cell>
          <cell r="EA48">
            <v>2.0401999999943001</v>
          </cell>
          <cell r="EB48">
            <v>0</v>
          </cell>
          <cell r="EC48">
            <v>0</v>
          </cell>
          <cell r="ED48">
            <v>0</v>
          </cell>
          <cell r="EE48">
            <v>2.0401999999943001</v>
          </cell>
          <cell r="EF48">
            <v>0</v>
          </cell>
          <cell r="EG48">
            <v>2.0401999999943001</v>
          </cell>
          <cell r="EH48">
            <v>0</v>
          </cell>
          <cell r="EI48">
            <v>0</v>
          </cell>
          <cell r="EJ48">
            <v>0</v>
          </cell>
          <cell r="EK48">
            <v>0</v>
          </cell>
          <cell r="EL48">
            <v>11.0352846097023</v>
          </cell>
          <cell r="EM48">
            <v>0.38611242744923802</v>
          </cell>
          <cell r="EN48">
            <v>0</v>
          </cell>
          <cell r="EO48">
            <v>11.4213970371516</v>
          </cell>
          <cell r="EP48">
            <v>11.4213970371516</v>
          </cell>
          <cell r="EQ48">
            <v>55.694154880389384</v>
          </cell>
          <cell r="ER48">
            <v>-0.32168790585029228</v>
          </cell>
          <cell r="ES48">
            <v>7.8747769192045798</v>
          </cell>
          <cell r="ET48">
            <v>0</v>
          </cell>
          <cell r="EU48">
            <v>56.430496910734199</v>
          </cell>
          <cell r="EV48">
            <v>0</v>
          </cell>
          <cell r="EW48">
            <v>97.702003634444509</v>
          </cell>
          <cell r="EX48">
            <v>23.624094773346759</v>
          </cell>
          <cell r="EY48">
            <v>241.00383921226899</v>
          </cell>
          <cell r="EZ48">
            <v>0.12710788849039101</v>
          </cell>
          <cell r="FA48">
            <v>241.13094710075899</v>
          </cell>
          <cell r="FB48">
            <v>0</v>
          </cell>
          <cell r="FC48">
            <v>99.843077513360399</v>
          </cell>
          <cell r="FD48">
            <v>32.847331107665298</v>
          </cell>
          <cell r="FE48">
            <v>96.030364335498547</v>
          </cell>
          <cell r="FF48">
            <v>5.7966870000000004</v>
          </cell>
          <cell r="FG48">
            <v>234.51745995652399</v>
          </cell>
          <cell r="FH48">
            <v>0</v>
          </cell>
          <cell r="FI48">
            <v>234.51745995652399</v>
          </cell>
          <cell r="FJ48">
            <v>9.8917982955782193</v>
          </cell>
          <cell r="FK48">
            <v>4.7115604802200997</v>
          </cell>
          <cell r="FL48">
            <v>9.8917982955782193</v>
          </cell>
          <cell r="FM48">
            <v>14.60335877579832</v>
          </cell>
          <cell r="FN48">
            <v>465.75660876170502</v>
          </cell>
          <cell r="FO48">
            <v>11.772853805217121</v>
          </cell>
          <cell r="FP48">
            <v>0</v>
          </cell>
          <cell r="FQ48">
            <v>477.52946256692201</v>
          </cell>
          <cell r="FR48">
            <v>477.52946256692201</v>
          </cell>
          <cell r="FS48">
            <v>-8.0742592204454802</v>
          </cell>
          <cell r="FT48">
            <v>-8.0458390334910792</v>
          </cell>
          <cell r="FU48">
            <v>0.33729338695703898</v>
          </cell>
          <cell r="FV48">
            <v>0</v>
          </cell>
          <cell r="FW48">
            <v>0.98672727429999996</v>
          </cell>
          <cell r="FX48">
            <v>0</v>
          </cell>
          <cell r="FY48">
            <v>49.36851178573157</v>
          </cell>
          <cell r="FZ48">
            <v>7.1465991094988572</v>
          </cell>
          <cell r="GA48">
            <v>41.719033302550869</v>
          </cell>
          <cell r="GB48">
            <v>0</v>
          </cell>
          <cell r="GC48">
            <v>41.719033302550869</v>
          </cell>
          <cell r="GD48">
            <v>0</v>
          </cell>
          <cell r="GE48">
            <v>35.154205667688402</v>
          </cell>
          <cell r="GF48">
            <v>0</v>
          </cell>
          <cell r="GG48">
            <v>0</v>
          </cell>
          <cell r="GH48">
            <v>0</v>
          </cell>
          <cell r="GI48">
            <v>35.154205667688402</v>
          </cell>
          <cell r="GJ48">
            <v>0</v>
          </cell>
          <cell r="GK48">
            <v>35.154205667688402</v>
          </cell>
          <cell r="GL48">
            <v>0</v>
          </cell>
          <cell r="GM48">
            <v>0</v>
          </cell>
          <cell r="GN48">
            <v>0</v>
          </cell>
          <cell r="GO48">
            <v>0</v>
          </cell>
          <cell r="GP48">
            <v>76.873238970239228</v>
          </cell>
          <cell r="GQ48">
            <v>3.0023308061360772</v>
          </cell>
          <cell r="GR48">
            <v>0</v>
          </cell>
          <cell r="GS48">
            <v>79.875569776375386</v>
          </cell>
          <cell r="GT48">
            <v>79.875569776375386</v>
          </cell>
          <cell r="GU48">
            <v>47.6198956599439</v>
          </cell>
          <cell r="GV48">
            <v>-8.3675269393413796</v>
          </cell>
          <cell r="GW48">
            <v>8.21207030616163</v>
          </cell>
          <cell r="GX48">
            <v>0</v>
          </cell>
          <cell r="GY48">
            <v>57.4172241850342</v>
          </cell>
          <cell r="GZ48">
            <v>0</v>
          </cell>
          <cell r="HA48">
            <v>147.07051542017601</v>
          </cell>
          <cell r="HB48">
            <v>30.770693882845599</v>
          </cell>
          <cell r="HC48">
            <v>282.72287251481998</v>
          </cell>
          <cell r="HD48">
            <v>0.12710788849039101</v>
          </cell>
          <cell r="HE48">
            <v>282.84998040330998</v>
          </cell>
          <cell r="HF48">
            <v>0</v>
          </cell>
          <cell r="HG48">
            <v>134.997283181049</v>
          </cell>
          <cell r="HH48">
            <v>32.847331107665298</v>
          </cell>
          <cell r="HI48">
            <v>96.030364335498504</v>
          </cell>
          <cell r="HJ48">
            <v>5.7966870000000004</v>
          </cell>
          <cell r="HK48">
            <v>269.67166562421301</v>
          </cell>
          <cell r="HL48">
            <v>0</v>
          </cell>
          <cell r="HM48">
            <v>269.67166562421301</v>
          </cell>
          <cell r="HN48">
            <v>9.8917982955782193</v>
          </cell>
          <cell r="HO48">
            <v>4.7115604802200997</v>
          </cell>
          <cell r="HP48">
            <v>9.8917982955782193</v>
          </cell>
          <cell r="HQ48">
            <v>14.60335877579832</v>
          </cell>
          <cell r="HR48">
            <v>542.62984773194501</v>
          </cell>
          <cell r="HS48">
            <v>14.7751846113532</v>
          </cell>
          <cell r="HT48">
            <v>0</v>
          </cell>
          <cell r="HU48">
            <v>557.40503234329799</v>
          </cell>
          <cell r="HV48">
            <v>557.40503234329799</v>
          </cell>
          <cell r="HW48">
            <v>4.0330354200482796</v>
          </cell>
          <cell r="HX48">
            <v>0.97977986889642998</v>
          </cell>
          <cell r="HY48">
            <v>0.99999999960079999</v>
          </cell>
          <cell r="HZ48">
            <v>0</v>
          </cell>
          <cell r="IA48">
            <v>0</v>
          </cell>
          <cell r="IB48">
            <v>0</v>
          </cell>
          <cell r="IC48">
            <v>0</v>
          </cell>
          <cell r="ID48">
            <v>1.5437302751260999</v>
          </cell>
          <cell r="IE48">
            <v>1.42111502396904</v>
          </cell>
          <cell r="IF48">
            <v>0</v>
          </cell>
          <cell r="IG48">
            <v>0.39215933672432501</v>
          </cell>
          <cell r="IH48">
            <v>10.0736901960938</v>
          </cell>
          <cell r="II48">
            <v>0.36173679304177098</v>
          </cell>
          <cell r="IJ48">
            <v>0</v>
          </cell>
          <cell r="IK48">
            <v>2.4376360000030002</v>
          </cell>
          <cell r="IL48">
            <v>0</v>
          </cell>
          <cell r="IM48">
            <v>0</v>
          </cell>
          <cell r="IN48">
            <v>14.5301751480548</v>
          </cell>
          <cell r="IO48">
            <v>0</v>
          </cell>
          <cell r="IP48">
            <v>2.0488193972353699</v>
          </cell>
          <cell r="IQ48">
            <v>39.094629015655997</v>
          </cell>
          <cell r="IR48">
            <v>4.8907764527025703</v>
          </cell>
          <cell r="IS48">
            <v>8.9244355349217201</v>
          </cell>
          <cell r="IT48">
            <v>0</v>
          </cell>
          <cell r="IU48">
            <v>0</v>
          </cell>
          <cell r="IV48">
            <v>0</v>
          </cell>
          <cell r="IW48">
            <v>10.8333226999298</v>
          </cell>
          <cell r="IX48">
            <v>3.5154701279234399</v>
          </cell>
          <cell r="IY48">
            <v>0</v>
          </cell>
          <cell r="IZ48">
            <v>0</v>
          </cell>
          <cell r="JA48">
            <v>0</v>
          </cell>
          <cell r="JB48">
            <v>20.467600000000001</v>
          </cell>
          <cell r="JC48">
            <v>6.0202580000091102</v>
          </cell>
          <cell r="JD48">
            <v>0</v>
          </cell>
          <cell r="JE48">
            <v>7.1184459986090403</v>
          </cell>
          <cell r="JF48">
            <v>0</v>
          </cell>
          <cell r="JG48">
            <v>0</v>
          </cell>
          <cell r="JH48">
            <v>0</v>
          </cell>
          <cell r="JI48">
            <v>0</v>
          </cell>
          <cell r="JJ48">
            <v>0</v>
          </cell>
          <cell r="JK48">
            <v>0</v>
          </cell>
          <cell r="JL48">
            <v>0</v>
          </cell>
          <cell r="JM48">
            <v>0</v>
          </cell>
          <cell r="JN48">
            <v>0</v>
          </cell>
          <cell r="JO48">
            <v>0</v>
          </cell>
          <cell r="JP48">
            <v>0</v>
          </cell>
          <cell r="JQ48">
            <v>0</v>
          </cell>
          <cell r="JR48" t="e">
            <v>#N/A</v>
          </cell>
          <cell r="JS48">
            <v>542.62984773194501</v>
          </cell>
          <cell r="JT48">
            <v>557.40503234329799</v>
          </cell>
          <cell r="JU48">
            <v>79.875569776375386</v>
          </cell>
          <cell r="JV48">
            <v>477.52946256692201</v>
          </cell>
          <cell r="JW48">
            <v>134.67399999960099</v>
          </cell>
          <cell r="JX48">
            <v>6.0202580000091102</v>
          </cell>
          <cell r="JY48">
            <v>0</v>
          </cell>
          <cell r="JZ48">
            <v>0</v>
          </cell>
          <cell r="KA48">
            <v>0.78061955545262396</v>
          </cell>
          <cell r="KB48">
            <v>0</v>
          </cell>
          <cell r="KC48">
            <v>0</v>
          </cell>
          <cell r="KD48">
            <v>0.78061955545262396</v>
          </cell>
          <cell r="KE48">
            <v>0</v>
          </cell>
          <cell r="KF48">
            <v>0.17951899996783599</v>
          </cell>
          <cell r="KG48">
            <v>1.6381535417266899</v>
          </cell>
          <cell r="KH48">
            <v>1.8176725416945201</v>
          </cell>
          <cell r="KI48">
            <v>4.7725757806577507</v>
          </cell>
          <cell r="KJ48">
            <v>2.13588678075828</v>
          </cell>
          <cell r="KK48">
            <v>3.5604920756826699</v>
          </cell>
          <cell r="KL48">
            <v>5.0098536276869998</v>
          </cell>
          <cell r="KM48">
            <v>5.3490367505658396</v>
          </cell>
          <cell r="KN48">
            <v>65.886690713124111</v>
          </cell>
          <cell r="KO48">
            <v>10.8333226999298</v>
          </cell>
          <cell r="KP48">
            <v>0</v>
          </cell>
          <cell r="KQ48">
            <v>0</v>
          </cell>
          <cell r="KR48">
            <v>10.8333226999298</v>
          </cell>
          <cell r="KS48">
            <v>0</v>
          </cell>
          <cell r="KT48">
            <v>3.5154701279234399</v>
          </cell>
          <cell r="KU48">
            <v>0</v>
          </cell>
          <cell r="KV48">
            <v>3.5154701279234399</v>
          </cell>
          <cell r="KW48">
            <v>20.467600000000001</v>
          </cell>
          <cell r="KX48">
            <v>0</v>
          </cell>
          <cell r="KY48">
            <v>0</v>
          </cell>
          <cell r="KZ48">
            <v>20.467600000000001</v>
          </cell>
          <cell r="LA48">
            <v>10.8333226999298</v>
          </cell>
          <cell r="LB48">
            <v>0</v>
          </cell>
          <cell r="LC48">
            <v>0</v>
          </cell>
          <cell r="LD48">
            <v>10.8333226999298</v>
          </cell>
          <cell r="LE48">
            <v>0</v>
          </cell>
          <cell r="LF48">
            <v>3.5154701279234399</v>
          </cell>
          <cell r="LG48">
            <v>0</v>
          </cell>
          <cell r="LH48">
            <v>3.5154701279234399</v>
          </cell>
          <cell r="LI48">
            <v>20.467600000000001</v>
          </cell>
          <cell r="LJ48">
            <v>0</v>
          </cell>
          <cell r="LK48">
            <v>0</v>
          </cell>
          <cell r="LL48">
            <v>20.467600000000001</v>
          </cell>
          <cell r="LM48">
            <v>160.15215786072525</v>
          </cell>
          <cell r="LN48">
            <v>191.93436107505468</v>
          </cell>
          <cell r="LO48">
            <v>68.088486319013754</v>
          </cell>
          <cell r="LP48">
            <v>260.02284739406844</v>
          </cell>
          <cell r="LQ48">
            <v>352.08651893577996</v>
          </cell>
          <cell r="LR48">
            <v>420.17500525479375</v>
          </cell>
          <cell r="LS48">
            <v>3380.26739003996</v>
          </cell>
          <cell r="LT48">
            <v>89969</v>
          </cell>
          <cell r="LU48">
            <v>42119</v>
          </cell>
          <cell r="LV48">
            <v>35560</v>
          </cell>
          <cell r="LW48">
            <v>1741.8376695792001</v>
          </cell>
          <cell r="LX48">
            <v>1595.8866491768899</v>
          </cell>
          <cell r="LY48">
            <v>3944.2772496868001</v>
          </cell>
          <cell r="LZ48">
            <v>495880.31609076401</v>
          </cell>
          <cell r="MA48">
            <v>551503.17766065802</v>
          </cell>
          <cell r="MB48">
            <v>551503.17766065896</v>
          </cell>
          <cell r="MC48">
            <v>93749.052045601697</v>
          </cell>
          <cell r="MD48">
            <v>162090.45033676</v>
          </cell>
          <cell r="ME48">
            <v>560</v>
          </cell>
          <cell r="MF48">
            <v>560</v>
          </cell>
          <cell r="MG48">
            <v>195.962014535984</v>
          </cell>
          <cell r="MH48">
            <v>3380267.3900399599</v>
          </cell>
          <cell r="MI48">
            <v>77679</v>
          </cell>
          <cell r="MJ48">
            <v>551503.17766065896</v>
          </cell>
          <cell r="MK48">
            <v>195.962014535984</v>
          </cell>
          <cell r="ML48">
            <v>43.515845853318915</v>
          </cell>
          <cell r="MM48">
            <v>1.1582152190424697</v>
          </cell>
          <cell r="MN48">
            <v>1.3203915885546393</v>
          </cell>
          <cell r="MO48">
            <v>46.389488355728069</v>
          </cell>
          <cell r="MP48">
            <v>89.914317120377547</v>
          </cell>
          <cell r="MQ48" t="str">
            <v/>
          </cell>
          <cell r="MR48">
            <v>1.6566736751360368E-4</v>
          </cell>
          <cell r="MS48" t="str">
            <v>Business plans (£m)</v>
          </cell>
          <cell r="MT48" t="str">
            <v>PR19 (£m)</v>
          </cell>
        </row>
        <row r="49">
          <cell r="A49" t="str">
            <v>NWT22</v>
          </cell>
          <cell r="B49" t="str">
            <v>NWT</v>
          </cell>
          <cell r="C49" t="str">
            <v>2021-22</v>
          </cell>
          <cell r="D49" t="str">
            <v>NWT</v>
          </cell>
          <cell r="E49" t="str">
            <v>NWT22</v>
          </cell>
          <cell r="F49">
            <v>1</v>
          </cell>
          <cell r="G49">
            <v>7.7589386641957798</v>
          </cell>
          <cell r="H49">
            <v>-6.65485059469927E-2</v>
          </cell>
          <cell r="I49">
            <v>2.6412205876210302</v>
          </cell>
          <cell r="J49">
            <v>0</v>
          </cell>
          <cell r="K49">
            <v>55.771063100018999</v>
          </cell>
          <cell r="L49">
            <v>0</v>
          </cell>
          <cell r="M49">
            <v>40.696588820935297</v>
          </cell>
          <cell r="N49">
            <v>6.3263994085857506E-2</v>
          </cell>
          <cell r="O49">
            <v>106.86452666091</v>
          </cell>
          <cell r="P49">
            <v>0.127730966375148</v>
          </cell>
          <cell r="Q49">
            <v>106.992257627285</v>
          </cell>
          <cell r="R49">
            <v>0</v>
          </cell>
          <cell r="S49">
            <v>24.548714974803399</v>
          </cell>
          <cell r="T49">
            <v>34.177524750041897</v>
          </cell>
          <cell r="U49">
            <v>0.26577947549328901</v>
          </cell>
          <cell r="V49">
            <v>5.8535180000000002</v>
          </cell>
          <cell r="W49">
            <v>64.845537200338597</v>
          </cell>
          <cell r="X49">
            <v>0</v>
          </cell>
          <cell r="Y49">
            <v>64.845537200338597</v>
          </cell>
          <cell r="Z49">
            <v>9.9992360342591002</v>
          </cell>
          <cell r="AA49">
            <v>4.7585971179936797</v>
          </cell>
          <cell r="AB49">
            <v>9.9992360342591002</v>
          </cell>
          <cell r="AC49">
            <v>14.757833152252779</v>
          </cell>
          <cell r="AD49">
            <v>161.838558793365</v>
          </cell>
          <cell r="AE49">
            <v>3.1423197016750501</v>
          </cell>
          <cell r="AF49">
            <v>0</v>
          </cell>
          <cell r="AG49">
            <v>164.98087849504</v>
          </cell>
          <cell r="AH49">
            <v>164.98087849504</v>
          </cell>
          <cell r="AI49">
            <v>47.482941713260097</v>
          </cell>
          <cell r="AJ49">
            <v>-0.258293202901832</v>
          </cell>
          <cell r="AK49">
            <v>5.2335563315835598</v>
          </cell>
          <cell r="AL49">
            <v>0</v>
          </cell>
          <cell r="AM49">
            <v>0.66000000000799997</v>
          </cell>
          <cell r="AN49">
            <v>0</v>
          </cell>
          <cell r="AO49">
            <v>60.046510024848303</v>
          </cell>
          <cell r="AP49">
            <v>23.786872236121901</v>
          </cell>
          <cell r="AQ49">
            <v>136.95158710292</v>
          </cell>
          <cell r="AR49">
            <v>0</v>
          </cell>
          <cell r="AS49">
            <v>136.95158710292</v>
          </cell>
          <cell r="AT49">
            <v>0</v>
          </cell>
          <cell r="AU49">
            <v>88.809010652634498</v>
          </cell>
          <cell r="AV49">
            <v>0</v>
          </cell>
          <cell r="AW49">
            <v>106.604756966137</v>
          </cell>
          <cell r="AX49">
            <v>0</v>
          </cell>
          <cell r="AY49">
            <v>195.413767618771</v>
          </cell>
          <cell r="AZ49">
            <v>0</v>
          </cell>
          <cell r="BA49">
            <v>195.413767618771</v>
          </cell>
          <cell r="BB49">
            <v>0</v>
          </cell>
          <cell r="BC49">
            <v>0</v>
          </cell>
          <cell r="BD49">
            <v>0</v>
          </cell>
          <cell r="BE49">
            <v>0</v>
          </cell>
          <cell r="BF49">
            <v>332.36535472169101</v>
          </cell>
          <cell r="BG49">
            <v>5.5811752230871798</v>
          </cell>
          <cell r="BH49">
            <v>0</v>
          </cell>
          <cell r="BI49">
            <v>337.946529944779</v>
          </cell>
          <cell r="BJ49">
            <v>337.946529944779</v>
          </cell>
          <cell r="BK49">
            <v>1.4549355910378099E-2</v>
          </cell>
          <cell r="BL49">
            <v>0</v>
          </cell>
          <cell r="BM49">
            <v>0</v>
          </cell>
          <cell r="BN49">
            <v>0</v>
          </cell>
          <cell r="BO49">
            <v>1.1572727256390001</v>
          </cell>
          <cell r="BP49">
            <v>0</v>
          </cell>
          <cell r="BQ49">
            <v>6.5276403622905397</v>
          </cell>
          <cell r="BR49">
            <v>7.0066771072724104E-2</v>
          </cell>
          <cell r="BS49">
            <v>7.7695292149126498</v>
          </cell>
          <cell r="BT49">
            <v>0</v>
          </cell>
          <cell r="BU49">
            <v>7.7695292149126498</v>
          </cell>
          <cell r="BV49">
            <v>0</v>
          </cell>
          <cell r="BW49">
            <v>0</v>
          </cell>
          <cell r="BX49">
            <v>0</v>
          </cell>
          <cell r="BY49">
            <v>0</v>
          </cell>
          <cell r="BZ49">
            <v>0</v>
          </cell>
          <cell r="CA49">
            <v>0</v>
          </cell>
          <cell r="CB49">
            <v>0</v>
          </cell>
          <cell r="CC49">
            <v>0</v>
          </cell>
          <cell r="CD49">
            <v>0</v>
          </cell>
          <cell r="CE49">
            <v>0</v>
          </cell>
          <cell r="CF49">
            <v>0</v>
          </cell>
          <cell r="CG49">
            <v>0</v>
          </cell>
          <cell r="CH49">
            <v>7.7695292149126498</v>
          </cell>
          <cell r="CI49">
            <v>0.52291292748060503</v>
          </cell>
          <cell r="CJ49">
            <v>0</v>
          </cell>
          <cell r="CK49">
            <v>8.2924421423932504</v>
          </cell>
          <cell r="CL49">
            <v>8.2924421423932504</v>
          </cell>
          <cell r="CM49">
            <v>-8.1862870070927993</v>
          </cell>
          <cell r="CN49">
            <v>-8.2386081393972201</v>
          </cell>
          <cell r="CO49">
            <v>0.33974051607105898</v>
          </cell>
          <cell r="CP49">
            <v>0</v>
          </cell>
          <cell r="CQ49">
            <v>0</v>
          </cell>
          <cell r="CR49">
            <v>0</v>
          </cell>
          <cell r="CS49">
            <v>34.464596992836697</v>
          </cell>
          <cell r="CT49">
            <v>6.2943831567192099</v>
          </cell>
          <cell r="CU49">
            <v>24.673825519137001</v>
          </cell>
          <cell r="CV49">
            <v>0</v>
          </cell>
          <cell r="CW49">
            <v>24.673825519137001</v>
          </cell>
          <cell r="CX49">
            <v>0</v>
          </cell>
          <cell r="CY49">
            <v>35.691933522878102</v>
          </cell>
          <cell r="CZ49">
            <v>0</v>
          </cell>
          <cell r="DA49">
            <v>0</v>
          </cell>
          <cell r="DB49">
            <v>0</v>
          </cell>
          <cell r="DC49">
            <v>35.691933522878102</v>
          </cell>
          <cell r="DD49">
            <v>0</v>
          </cell>
          <cell r="DE49">
            <v>35.691933522878102</v>
          </cell>
          <cell r="DF49">
            <v>0</v>
          </cell>
          <cell r="DG49">
            <v>0</v>
          </cell>
          <cell r="DH49">
            <v>0</v>
          </cell>
          <cell r="DI49">
            <v>0</v>
          </cell>
          <cell r="DJ49">
            <v>60.3657590420151</v>
          </cell>
          <cell r="DK49">
            <v>1.4305281486044701</v>
          </cell>
          <cell r="DL49">
            <v>0</v>
          </cell>
          <cell r="DM49">
            <v>61.796287190619502</v>
          </cell>
          <cell r="DN49">
            <v>61.796287190619502</v>
          </cell>
          <cell r="DO49">
            <v>-2.48793481071763E-3</v>
          </cell>
          <cell r="DP49">
            <v>0</v>
          </cell>
          <cell r="DQ49">
            <v>0</v>
          </cell>
          <cell r="DR49">
            <v>0</v>
          </cell>
          <cell r="DS49">
            <v>0</v>
          </cell>
          <cell r="DT49">
            <v>0</v>
          </cell>
          <cell r="DU49">
            <v>8.2924948200820108</v>
          </cell>
          <cell r="DV49">
            <v>0.78214918170692305</v>
          </cell>
          <cell r="DW49">
            <v>9.0721560669782093</v>
          </cell>
          <cell r="DX49">
            <v>0</v>
          </cell>
          <cell r="DY49">
            <v>9.0721560669782093</v>
          </cell>
          <cell r="DZ49">
            <v>0</v>
          </cell>
          <cell r="EA49">
            <v>2.0401999999945999</v>
          </cell>
          <cell r="EB49">
            <v>0</v>
          </cell>
          <cell r="EC49">
            <v>0</v>
          </cell>
          <cell r="ED49">
            <v>0</v>
          </cell>
          <cell r="EE49">
            <v>2.0401999999945999</v>
          </cell>
          <cell r="EF49">
            <v>0</v>
          </cell>
          <cell r="EG49">
            <v>2.0401999999945999</v>
          </cell>
          <cell r="EH49">
            <v>0</v>
          </cell>
          <cell r="EI49">
            <v>0</v>
          </cell>
          <cell r="EJ49">
            <v>0</v>
          </cell>
          <cell r="EK49">
            <v>0</v>
          </cell>
          <cell r="EL49">
            <v>11.112356066972801</v>
          </cell>
          <cell r="EM49">
            <v>0.28830745700506599</v>
          </cell>
          <cell r="EN49">
            <v>0</v>
          </cell>
          <cell r="EO49">
            <v>11.400663523977901</v>
          </cell>
          <cell r="EP49">
            <v>11.400663523977901</v>
          </cell>
          <cell r="EQ49">
            <v>55.241880377455878</v>
          </cell>
          <cell r="ER49">
            <v>-0.32484170884882468</v>
          </cell>
          <cell r="ES49">
            <v>7.8747769192045904</v>
          </cell>
          <cell r="ET49">
            <v>0</v>
          </cell>
          <cell r="EU49">
            <v>56.431063100026996</v>
          </cell>
          <cell r="EV49">
            <v>0</v>
          </cell>
          <cell r="EW49">
            <v>100.74309884578361</v>
          </cell>
          <cell r="EX49">
            <v>23.85013623020776</v>
          </cell>
          <cell r="EY49">
            <v>243.81611376383</v>
          </cell>
          <cell r="EZ49">
            <v>0.127730966375148</v>
          </cell>
          <cell r="FA49">
            <v>243.943844730205</v>
          </cell>
          <cell r="FB49">
            <v>0</v>
          </cell>
          <cell r="FC49">
            <v>113.3577256274379</v>
          </cell>
          <cell r="FD49">
            <v>34.177524750041897</v>
          </cell>
          <cell r="FE49">
            <v>106.87053644163029</v>
          </cell>
          <cell r="FF49">
            <v>5.8535180000000002</v>
          </cell>
          <cell r="FG49">
            <v>260.25930481910962</v>
          </cell>
          <cell r="FH49">
            <v>0</v>
          </cell>
          <cell r="FI49">
            <v>260.25930481910962</v>
          </cell>
          <cell r="FJ49">
            <v>9.9992360342591002</v>
          </cell>
          <cell r="FK49">
            <v>4.7585971179936797</v>
          </cell>
          <cell r="FL49">
            <v>9.9992360342591002</v>
          </cell>
          <cell r="FM49">
            <v>14.757833152252779</v>
          </cell>
          <cell r="FN49">
            <v>494.203913515056</v>
          </cell>
          <cell r="FO49">
            <v>8.72349492476223</v>
          </cell>
          <cell r="FP49">
            <v>0</v>
          </cell>
          <cell r="FQ49">
            <v>502.92740843981903</v>
          </cell>
          <cell r="FR49">
            <v>502.92740843981903</v>
          </cell>
          <cell r="FS49">
            <v>-8.1742255859931401</v>
          </cell>
          <cell r="FT49">
            <v>-8.2386081393972201</v>
          </cell>
          <cell r="FU49">
            <v>0.33974051607105898</v>
          </cell>
          <cell r="FV49">
            <v>0</v>
          </cell>
          <cell r="FW49">
            <v>1.1572727256390001</v>
          </cell>
          <cell r="FX49">
            <v>0</v>
          </cell>
          <cell r="FY49">
            <v>49.28473217520925</v>
          </cell>
          <cell r="FZ49">
            <v>7.1465991094988572</v>
          </cell>
          <cell r="GA49">
            <v>41.515510801027858</v>
          </cell>
          <cell r="GB49">
            <v>0</v>
          </cell>
          <cell r="GC49">
            <v>41.515510801027858</v>
          </cell>
          <cell r="GD49">
            <v>0</v>
          </cell>
          <cell r="GE49">
            <v>37.732133522872701</v>
          </cell>
          <cell r="GF49">
            <v>0</v>
          </cell>
          <cell r="GG49">
            <v>0</v>
          </cell>
          <cell r="GH49">
            <v>0</v>
          </cell>
          <cell r="GI49">
            <v>37.732133522872701</v>
          </cell>
          <cell r="GJ49">
            <v>0</v>
          </cell>
          <cell r="GK49">
            <v>37.732133522872701</v>
          </cell>
          <cell r="GL49">
            <v>0</v>
          </cell>
          <cell r="GM49">
            <v>0</v>
          </cell>
          <cell r="GN49">
            <v>0</v>
          </cell>
          <cell r="GO49">
            <v>0</v>
          </cell>
          <cell r="GP49">
            <v>79.247644323900545</v>
          </cell>
          <cell r="GQ49">
            <v>2.2417485330901412</v>
          </cell>
          <cell r="GR49">
            <v>0</v>
          </cell>
          <cell r="GS49">
            <v>81.489392856990648</v>
          </cell>
          <cell r="GT49">
            <v>81.489392856990648</v>
          </cell>
          <cell r="GU49">
            <v>47.0676547914628</v>
          </cell>
          <cell r="GV49">
            <v>-8.5634498482460408</v>
          </cell>
          <cell r="GW49">
            <v>8.2145174352756491</v>
          </cell>
          <cell r="GX49">
            <v>0</v>
          </cell>
          <cell r="GY49">
            <v>57.588335825666</v>
          </cell>
          <cell r="GZ49">
            <v>0</v>
          </cell>
          <cell r="HA49">
            <v>150.02783102099301</v>
          </cell>
          <cell r="HB49">
            <v>30.9967353397066</v>
          </cell>
          <cell r="HC49">
            <v>285.33162456485798</v>
          </cell>
          <cell r="HD49">
            <v>0.127730966375148</v>
          </cell>
          <cell r="HE49">
            <v>285.45935553123297</v>
          </cell>
          <cell r="HF49">
            <v>0</v>
          </cell>
          <cell r="HG49">
            <v>151.08985915031101</v>
          </cell>
          <cell r="HH49">
            <v>34.177524750041897</v>
          </cell>
          <cell r="HI49">
            <v>106.87053644162999</v>
          </cell>
          <cell r="HJ49">
            <v>5.8535180000000002</v>
          </cell>
          <cell r="HK49">
            <v>297.99143834198298</v>
          </cell>
          <cell r="HL49">
            <v>0</v>
          </cell>
          <cell r="HM49">
            <v>297.99143834198298</v>
          </cell>
          <cell r="HN49">
            <v>9.9992360342591002</v>
          </cell>
          <cell r="HO49">
            <v>4.7585971179936797</v>
          </cell>
          <cell r="HP49">
            <v>9.9992360342591002</v>
          </cell>
          <cell r="HQ49">
            <v>14.757833152252779</v>
          </cell>
          <cell r="HR49">
            <v>573.451557838957</v>
          </cell>
          <cell r="HS49">
            <v>10.965243457852401</v>
          </cell>
          <cell r="HT49">
            <v>0</v>
          </cell>
          <cell r="HU49">
            <v>584.41680129680901</v>
          </cell>
          <cell r="HV49">
            <v>584.41680129680901</v>
          </cell>
          <cell r="HW49">
            <v>3.10383849954651</v>
          </cell>
          <cell r="HX49">
            <v>1.95812203732903</v>
          </cell>
          <cell r="HY49">
            <v>0.99999999960079999</v>
          </cell>
          <cell r="HZ49">
            <v>0</v>
          </cell>
          <cell r="IA49">
            <v>0</v>
          </cell>
          <cell r="IB49">
            <v>0</v>
          </cell>
          <cell r="IC49">
            <v>0</v>
          </cell>
          <cell r="ID49">
            <v>0.39617013846108501</v>
          </cell>
          <cell r="IE49">
            <v>1.4445257304408701</v>
          </cell>
          <cell r="IF49">
            <v>0</v>
          </cell>
          <cell r="IG49">
            <v>3.88901471392195</v>
          </cell>
          <cell r="IH49">
            <v>17.260742348512402</v>
          </cell>
          <cell r="II49">
            <v>1.8569298299308801</v>
          </cell>
          <cell r="IJ49">
            <v>0</v>
          </cell>
          <cell r="IK49">
            <v>7.4600000001000005E-2</v>
          </cell>
          <cell r="IL49">
            <v>0</v>
          </cell>
          <cell r="IM49">
            <v>0</v>
          </cell>
          <cell r="IN49">
            <v>5.8796022255936</v>
          </cell>
          <cell r="IO49">
            <v>0</v>
          </cell>
          <cell r="IP49">
            <v>20.322286233331798</v>
          </cell>
          <cell r="IQ49">
            <v>36.036694949702301</v>
          </cell>
          <cell r="IR49">
            <v>4.1663229007851204</v>
          </cell>
          <cell r="IS49">
            <v>9.5463531352453401</v>
          </cell>
          <cell r="IT49">
            <v>0</v>
          </cell>
          <cell r="IU49">
            <v>0</v>
          </cell>
          <cell r="IV49">
            <v>0</v>
          </cell>
          <cell r="IW49">
            <v>10.952034395994399</v>
          </cell>
          <cell r="IX49">
            <v>2.8428347323329399</v>
          </cell>
          <cell r="IY49">
            <v>0</v>
          </cell>
          <cell r="IZ49">
            <v>0</v>
          </cell>
          <cell r="JA49">
            <v>0</v>
          </cell>
          <cell r="JB49">
            <v>20.467600000000001</v>
          </cell>
          <cell r="JC49">
            <v>6.0202580000091102</v>
          </cell>
          <cell r="JD49">
            <v>0</v>
          </cell>
          <cell r="JE49">
            <v>4.7456306657371901</v>
          </cell>
          <cell r="JF49">
            <v>0</v>
          </cell>
          <cell r="JG49">
            <v>0</v>
          </cell>
          <cell r="JH49">
            <v>0</v>
          </cell>
          <cell r="JI49">
            <v>0</v>
          </cell>
          <cell r="JJ49">
            <v>0</v>
          </cell>
          <cell r="JK49">
            <v>0</v>
          </cell>
          <cell r="JL49">
            <v>0</v>
          </cell>
          <cell r="JM49">
            <v>0</v>
          </cell>
          <cell r="JN49">
            <v>0</v>
          </cell>
          <cell r="JO49">
            <v>0</v>
          </cell>
          <cell r="JP49">
            <v>0</v>
          </cell>
          <cell r="JQ49">
            <v>0</v>
          </cell>
          <cell r="JR49" t="e">
            <v>#N/A</v>
          </cell>
          <cell r="JS49">
            <v>573.451557838957</v>
          </cell>
          <cell r="JT49">
            <v>584.41680129680901</v>
          </cell>
          <cell r="JU49">
            <v>81.489392856990648</v>
          </cell>
          <cell r="JV49">
            <v>502.92740843981903</v>
          </cell>
          <cell r="JW49">
            <v>146.90159999960099</v>
          </cell>
          <cell r="JX49">
            <v>6.0202580000091102</v>
          </cell>
          <cell r="JY49">
            <v>0</v>
          </cell>
          <cell r="JZ49">
            <v>0</v>
          </cell>
          <cell r="KA49">
            <v>0.78827268834921804</v>
          </cell>
          <cell r="KB49">
            <v>0</v>
          </cell>
          <cell r="KC49">
            <v>0</v>
          </cell>
          <cell r="KD49">
            <v>0.78827268834921804</v>
          </cell>
          <cell r="KE49">
            <v>0</v>
          </cell>
          <cell r="KF49">
            <v>0.177132017915937</v>
          </cell>
          <cell r="KG49">
            <v>1.73462401893211</v>
          </cell>
          <cell r="KH49">
            <v>1.91175603684805</v>
          </cell>
          <cell r="KI49">
            <v>4.7770653529419098</v>
          </cell>
          <cell r="KJ49">
            <v>2.1378960140389398</v>
          </cell>
          <cell r="KK49">
            <v>3.5638414382230699</v>
          </cell>
          <cell r="KL49">
            <v>5.0145664077513201</v>
          </cell>
          <cell r="KM49">
            <v>5.3540686009221199</v>
          </cell>
          <cell r="KN49">
            <v>65.948670464544605</v>
          </cell>
          <cell r="KO49">
            <v>10.952034395994399</v>
          </cell>
          <cell r="KP49">
            <v>0</v>
          </cell>
          <cell r="KQ49">
            <v>0</v>
          </cell>
          <cell r="KR49">
            <v>10.952034395994399</v>
          </cell>
          <cell r="KS49">
            <v>0</v>
          </cell>
          <cell r="KT49">
            <v>2.8428347323329399</v>
          </cell>
          <cell r="KU49">
            <v>0</v>
          </cell>
          <cell r="KV49">
            <v>2.8428347323329399</v>
          </cell>
          <cell r="KW49">
            <v>20.467600000000001</v>
          </cell>
          <cell r="KX49">
            <v>0</v>
          </cell>
          <cell r="KY49">
            <v>0</v>
          </cell>
          <cell r="KZ49">
            <v>20.467600000000001</v>
          </cell>
          <cell r="LA49">
            <v>10.952034395994399</v>
          </cell>
          <cell r="LB49">
            <v>0</v>
          </cell>
          <cell r="LC49">
            <v>0</v>
          </cell>
          <cell r="LD49">
            <v>10.952034395994399</v>
          </cell>
          <cell r="LE49">
            <v>0</v>
          </cell>
          <cell r="LF49">
            <v>2.8428347323329399</v>
          </cell>
          <cell r="LG49">
            <v>0</v>
          </cell>
          <cell r="LH49">
            <v>2.8428347323329399</v>
          </cell>
          <cell r="LI49">
            <v>20.467600000000001</v>
          </cell>
          <cell r="LJ49">
            <v>0</v>
          </cell>
          <cell r="LK49">
            <v>0</v>
          </cell>
          <cell r="LL49">
            <v>20.467600000000001</v>
          </cell>
          <cell r="LM49">
            <v>162.93963681240626</v>
          </cell>
          <cell r="LN49">
            <v>204.6394282338496</v>
          </cell>
          <cell r="LO49">
            <v>70.366421195469542</v>
          </cell>
          <cell r="LP49">
            <v>275.00584942931914</v>
          </cell>
          <cell r="LQ49">
            <v>367.57906504625589</v>
          </cell>
          <cell r="LR49">
            <v>437.94548624172546</v>
          </cell>
          <cell r="LS49">
            <v>3402.9524968089399</v>
          </cell>
          <cell r="LT49">
            <v>90069</v>
          </cell>
          <cell r="LU49">
            <v>42232.333333333299</v>
          </cell>
          <cell r="LV49">
            <v>35560</v>
          </cell>
          <cell r="LW49">
            <v>1726.2502870447499</v>
          </cell>
          <cell r="LX49">
            <v>1612.89485240517</v>
          </cell>
          <cell r="LY49">
            <v>3952.4909172368498</v>
          </cell>
          <cell r="LZ49">
            <v>497254.82148612197</v>
          </cell>
          <cell r="MA49">
            <v>553055.23227713699</v>
          </cell>
          <cell r="MB49">
            <v>553055.23227713699</v>
          </cell>
          <cell r="MC49">
            <v>95528.018109114302</v>
          </cell>
          <cell r="MD49">
            <v>165172.28417790201</v>
          </cell>
          <cell r="ME49">
            <v>559</v>
          </cell>
          <cell r="MF49">
            <v>559</v>
          </cell>
          <cell r="MG49">
            <v>197.39397487372301</v>
          </cell>
          <cell r="MH49">
            <v>3402952.4968089401</v>
          </cell>
          <cell r="MI49">
            <v>77792.333333333299</v>
          </cell>
          <cell r="MJ49">
            <v>553055.23227713699</v>
          </cell>
          <cell r="MK49">
            <v>197.39397487372301</v>
          </cell>
          <cell r="ML49">
            <v>43.744059999172258</v>
          </cell>
          <cell r="MM49">
            <v>1.1578133235066015</v>
          </cell>
          <cell r="MN49">
            <v>1.3184281842275234</v>
          </cell>
          <cell r="MO49">
            <v>47.138203758350649</v>
          </cell>
          <cell r="MP49">
            <v>89.910517515354897</v>
          </cell>
          <cell r="MQ49" t="str">
            <v/>
          </cell>
          <cell r="MR49">
            <v>1.6426911645819111E-4</v>
          </cell>
          <cell r="MS49" t="str">
            <v>Business plans (£m)</v>
          </cell>
          <cell r="MT49" t="str">
            <v>PR19 (£m)</v>
          </cell>
        </row>
        <row r="50">
          <cell r="A50" t="str">
            <v>NWT23</v>
          </cell>
          <cell r="B50" t="str">
            <v>NWT</v>
          </cell>
          <cell r="C50" t="str">
            <v>2022-23</v>
          </cell>
          <cell r="D50" t="str">
            <v>NWT</v>
          </cell>
          <cell r="E50" t="str">
            <v>NWT23</v>
          </cell>
          <cell r="F50">
            <v>1</v>
          </cell>
          <cell r="G50">
            <v>7.8756468556690802</v>
          </cell>
          <cell r="H50">
            <v>-6.7200942279806303E-2</v>
          </cell>
          <cell r="I50">
            <v>2.6412205876210302</v>
          </cell>
          <cell r="J50">
            <v>0</v>
          </cell>
          <cell r="K50">
            <v>55.736552300266197</v>
          </cell>
          <cell r="L50">
            <v>0</v>
          </cell>
          <cell r="M50">
            <v>40.365593522750899</v>
          </cell>
          <cell r="N50">
            <v>6.3263994085857506E-2</v>
          </cell>
          <cell r="O50">
            <v>106.615076318113</v>
          </cell>
          <cell r="P50">
            <v>0.12804403246920501</v>
          </cell>
          <cell r="Q50">
            <v>106.743120350583</v>
          </cell>
          <cell r="R50">
            <v>0</v>
          </cell>
          <cell r="S50">
            <v>23.1908043935188</v>
          </cell>
          <cell r="T50">
            <v>33.5440101338624</v>
          </cell>
          <cell r="U50">
            <v>2.7679525869310502</v>
          </cell>
          <cell r="V50">
            <v>5.9109049999999996</v>
          </cell>
          <cell r="W50">
            <v>65.413672114312206</v>
          </cell>
          <cell r="X50">
            <v>0</v>
          </cell>
          <cell r="Y50">
            <v>65.413672114312206</v>
          </cell>
          <cell r="Z50">
            <v>10.1078204502435</v>
          </cell>
          <cell r="AA50">
            <v>4.8061024410717597</v>
          </cell>
          <cell r="AB50">
            <v>10.1078204502435</v>
          </cell>
          <cell r="AC50">
            <v>14.913922891315259</v>
          </cell>
          <cell r="AD50">
            <v>162.04897201465101</v>
          </cell>
          <cell r="AE50">
            <v>0.19170243906350101</v>
          </cell>
          <cell r="AF50">
            <v>0</v>
          </cell>
          <cell r="AG50">
            <v>162.240674453715</v>
          </cell>
          <cell r="AH50">
            <v>162.240674453715</v>
          </cell>
          <cell r="AI50">
            <v>48.981902315393903</v>
          </cell>
          <cell r="AJ50">
            <v>-0.26082548920479098</v>
          </cell>
          <cell r="AK50">
            <v>5.23355633158355</v>
          </cell>
          <cell r="AL50">
            <v>0</v>
          </cell>
          <cell r="AM50">
            <v>0.66000000000799997</v>
          </cell>
          <cell r="AN50">
            <v>0</v>
          </cell>
          <cell r="AO50">
            <v>59.770517684153198</v>
          </cell>
          <cell r="AP50">
            <v>24.307483938832998</v>
          </cell>
          <cell r="AQ50">
            <v>138.69263478076701</v>
          </cell>
          <cell r="AR50">
            <v>0</v>
          </cell>
          <cell r="AS50">
            <v>138.69263478076701</v>
          </cell>
          <cell r="AT50">
            <v>0</v>
          </cell>
          <cell r="AU50">
            <v>86.185845581786097</v>
          </cell>
          <cell r="AV50">
            <v>0</v>
          </cell>
          <cell r="AW50">
            <v>65.014708099519098</v>
          </cell>
          <cell r="AX50">
            <v>0</v>
          </cell>
          <cell r="AY50">
            <v>151.200553681305</v>
          </cell>
          <cell r="AZ50">
            <v>0</v>
          </cell>
          <cell r="BA50">
            <v>151.200553681305</v>
          </cell>
          <cell r="BB50">
            <v>0</v>
          </cell>
          <cell r="BC50">
            <v>0</v>
          </cell>
          <cell r="BD50">
            <v>0</v>
          </cell>
          <cell r="BE50">
            <v>0</v>
          </cell>
          <cell r="BF50">
            <v>289.89318846207198</v>
          </cell>
          <cell r="BG50">
            <v>0.339986314632099</v>
          </cell>
          <cell r="BH50">
            <v>0</v>
          </cell>
          <cell r="BI50">
            <v>290.233174776704</v>
          </cell>
          <cell r="BJ50">
            <v>290.233174776704</v>
          </cell>
          <cell r="BK50">
            <v>1.46804533260171E-2</v>
          </cell>
          <cell r="BL50">
            <v>0</v>
          </cell>
          <cell r="BM50">
            <v>0</v>
          </cell>
          <cell r="BN50">
            <v>0</v>
          </cell>
          <cell r="BO50">
            <v>1.0719999999759999</v>
          </cell>
          <cell r="BP50">
            <v>0</v>
          </cell>
          <cell r="BQ50">
            <v>6.6696882998914804</v>
          </cell>
          <cell r="BR50">
            <v>7.0066771072724104E-2</v>
          </cell>
          <cell r="BS50">
            <v>7.8264355242662198</v>
          </cell>
          <cell r="BT50">
            <v>0</v>
          </cell>
          <cell r="BU50">
            <v>7.8264355242662198</v>
          </cell>
          <cell r="BV50">
            <v>0</v>
          </cell>
          <cell r="BW50">
            <v>0</v>
          </cell>
          <cell r="BX50">
            <v>0</v>
          </cell>
          <cell r="BY50">
            <v>0</v>
          </cell>
          <cell r="BZ50">
            <v>0</v>
          </cell>
          <cell r="CA50">
            <v>0</v>
          </cell>
          <cell r="CB50">
            <v>0</v>
          </cell>
          <cell r="CC50">
            <v>0</v>
          </cell>
          <cell r="CD50">
            <v>0</v>
          </cell>
          <cell r="CE50">
            <v>0</v>
          </cell>
          <cell r="CF50">
            <v>0</v>
          </cell>
          <cell r="CG50">
            <v>0</v>
          </cell>
          <cell r="CH50">
            <v>7.8264355242662198</v>
          </cell>
          <cell r="CI50">
            <v>3.3164432283010803E-2</v>
          </cell>
          <cell r="CJ50">
            <v>0</v>
          </cell>
          <cell r="CK50">
            <v>7.8595999565492303</v>
          </cell>
          <cell r="CL50">
            <v>7.8595999565492303</v>
          </cell>
          <cell r="CM50">
            <v>-8.6039612148657607</v>
          </cell>
          <cell r="CN50">
            <v>-8.4797239057042102</v>
          </cell>
          <cell r="CO50">
            <v>0.34381906459442502</v>
          </cell>
          <cell r="CP50">
            <v>0</v>
          </cell>
          <cell r="CQ50">
            <v>0</v>
          </cell>
          <cell r="CR50">
            <v>0</v>
          </cell>
          <cell r="CS50">
            <v>34.748929247130803</v>
          </cell>
          <cell r="CT50">
            <v>6.2943831567192099</v>
          </cell>
          <cell r="CU50">
            <v>24.303446347874399</v>
          </cell>
          <cell r="CV50">
            <v>0</v>
          </cell>
          <cell r="CW50">
            <v>24.303446347874399</v>
          </cell>
          <cell r="CX50">
            <v>0</v>
          </cell>
          <cell r="CY50">
            <v>31.247787232112898</v>
          </cell>
          <cell r="CZ50">
            <v>0</v>
          </cell>
          <cell r="DA50">
            <v>0</v>
          </cell>
          <cell r="DB50">
            <v>0</v>
          </cell>
          <cell r="DC50">
            <v>31.247787232112898</v>
          </cell>
          <cell r="DD50">
            <v>0</v>
          </cell>
          <cell r="DE50">
            <v>31.247787232112898</v>
          </cell>
          <cell r="DF50">
            <v>0</v>
          </cell>
          <cell r="DG50">
            <v>0</v>
          </cell>
          <cell r="DH50">
            <v>0</v>
          </cell>
          <cell r="DI50">
            <v>0</v>
          </cell>
          <cell r="DJ50">
            <v>55.551233579987297</v>
          </cell>
          <cell r="DK50">
            <v>9.0811250479362796E-2</v>
          </cell>
          <cell r="DL50">
            <v>0</v>
          </cell>
          <cell r="DM50">
            <v>55.642044830466702</v>
          </cell>
          <cell r="DN50">
            <v>55.642044830466702</v>
          </cell>
          <cell r="DO50">
            <v>-3.0645772149256998E-3</v>
          </cell>
          <cell r="DP50">
            <v>0</v>
          </cell>
          <cell r="DQ50">
            <v>0</v>
          </cell>
          <cell r="DR50">
            <v>0</v>
          </cell>
          <cell r="DS50">
            <v>0</v>
          </cell>
          <cell r="DT50">
            <v>0</v>
          </cell>
          <cell r="DU50">
            <v>8.4248575427541006</v>
          </cell>
          <cell r="DV50">
            <v>0.78214918170692305</v>
          </cell>
          <cell r="DW50">
            <v>9.2039421472460994</v>
          </cell>
          <cell r="DX50">
            <v>0</v>
          </cell>
          <cell r="DY50">
            <v>9.2039421472460994</v>
          </cell>
          <cell r="DZ50">
            <v>0</v>
          </cell>
          <cell r="EA50">
            <v>2.0401999999946998</v>
          </cell>
          <cell r="EB50">
            <v>0</v>
          </cell>
          <cell r="EC50">
            <v>0</v>
          </cell>
          <cell r="ED50">
            <v>0</v>
          </cell>
          <cell r="EE50">
            <v>2.0401999999946998</v>
          </cell>
          <cell r="EF50">
            <v>0</v>
          </cell>
          <cell r="EG50">
            <v>2.0401999999946998</v>
          </cell>
          <cell r="EH50">
            <v>0</v>
          </cell>
          <cell r="EI50">
            <v>0</v>
          </cell>
          <cell r="EJ50">
            <v>0</v>
          </cell>
          <cell r="EK50">
            <v>0</v>
          </cell>
          <cell r="EL50">
            <v>11.244142147240799</v>
          </cell>
          <cell r="EM50">
            <v>1.82985984586755E-2</v>
          </cell>
          <cell r="EN50">
            <v>0</v>
          </cell>
          <cell r="EO50">
            <v>11.2624407456995</v>
          </cell>
          <cell r="EP50">
            <v>11.2624407456995</v>
          </cell>
          <cell r="EQ50">
            <v>56.857549171062985</v>
          </cell>
          <cell r="ER50">
            <v>-0.32802643148459731</v>
          </cell>
          <cell r="ES50">
            <v>7.8747769192045798</v>
          </cell>
          <cell r="ET50">
            <v>0</v>
          </cell>
          <cell r="EU50">
            <v>56.396552300274195</v>
          </cell>
          <cell r="EV50">
            <v>0</v>
          </cell>
          <cell r="EW50">
            <v>100.1361112069041</v>
          </cell>
          <cell r="EX50">
            <v>24.370747932918857</v>
          </cell>
          <cell r="EY50">
            <v>245.30771109888002</v>
          </cell>
          <cell r="EZ50">
            <v>0.12804403246920501</v>
          </cell>
          <cell r="FA50">
            <v>245.43575513134999</v>
          </cell>
          <cell r="FB50">
            <v>0</v>
          </cell>
          <cell r="FC50">
            <v>109.3766499753049</v>
          </cell>
          <cell r="FD50">
            <v>33.5440101338624</v>
          </cell>
          <cell r="FE50">
            <v>67.782660686450143</v>
          </cell>
          <cell r="FF50">
            <v>5.9109049999999996</v>
          </cell>
          <cell r="FG50">
            <v>216.61422579561719</v>
          </cell>
          <cell r="FH50">
            <v>0</v>
          </cell>
          <cell r="FI50">
            <v>216.61422579561719</v>
          </cell>
          <cell r="FJ50">
            <v>10.1078204502435</v>
          </cell>
          <cell r="FK50">
            <v>4.8061024410717597</v>
          </cell>
          <cell r="FL50">
            <v>10.1078204502435</v>
          </cell>
          <cell r="FM50">
            <v>14.913922891315259</v>
          </cell>
          <cell r="FN50">
            <v>451.94216047672296</v>
          </cell>
          <cell r="FO50">
            <v>0.53168875369559998</v>
          </cell>
          <cell r="FP50">
            <v>0</v>
          </cell>
          <cell r="FQ50">
            <v>452.47384923041898</v>
          </cell>
          <cell r="FR50">
            <v>452.47384923041898</v>
          </cell>
          <cell r="FS50">
            <v>-8.5923453387546687</v>
          </cell>
          <cell r="FT50">
            <v>-8.4797239057042102</v>
          </cell>
          <cell r="FU50">
            <v>0.34381906459442502</v>
          </cell>
          <cell r="FV50">
            <v>0</v>
          </cell>
          <cell r="FW50">
            <v>1.0719999999759999</v>
          </cell>
          <cell r="FX50">
            <v>0</v>
          </cell>
          <cell r="FY50">
            <v>49.843475089776391</v>
          </cell>
          <cell r="FZ50">
            <v>7.1465991094988572</v>
          </cell>
          <cell r="GA50">
            <v>41.333824019386711</v>
          </cell>
          <cell r="GB50">
            <v>0</v>
          </cell>
          <cell r="GC50">
            <v>41.333824019386711</v>
          </cell>
          <cell r="GD50">
            <v>0</v>
          </cell>
          <cell r="GE50">
            <v>33.287987232107596</v>
          </cell>
          <cell r="GF50">
            <v>0</v>
          </cell>
          <cell r="GG50">
            <v>0</v>
          </cell>
          <cell r="GH50">
            <v>0</v>
          </cell>
          <cell r="GI50">
            <v>33.287987232107596</v>
          </cell>
          <cell r="GJ50">
            <v>0</v>
          </cell>
          <cell r="GK50">
            <v>33.287987232107596</v>
          </cell>
          <cell r="GL50">
            <v>0</v>
          </cell>
          <cell r="GM50">
            <v>0</v>
          </cell>
          <cell r="GN50">
            <v>0</v>
          </cell>
          <cell r="GO50">
            <v>0</v>
          </cell>
          <cell r="GP50">
            <v>74.621811251494307</v>
          </cell>
          <cell r="GQ50">
            <v>0.1422742812210491</v>
          </cell>
          <cell r="GR50">
            <v>0</v>
          </cell>
          <cell r="GS50">
            <v>74.764085532715427</v>
          </cell>
          <cell r="GT50">
            <v>74.764085532715427</v>
          </cell>
          <cell r="GU50">
            <v>48.265203832308302</v>
          </cell>
          <cell r="GV50">
            <v>-8.8077503371888</v>
          </cell>
          <cell r="GW50">
            <v>8.2185959837990108</v>
          </cell>
          <cell r="GX50">
            <v>0</v>
          </cell>
          <cell r="GY50">
            <v>57.468552300250202</v>
          </cell>
          <cell r="GZ50">
            <v>0</v>
          </cell>
          <cell r="HA50">
            <v>149.97958629668</v>
          </cell>
          <cell r="HB50">
            <v>31.5173470424177</v>
          </cell>
          <cell r="HC50">
            <v>286.64153511826697</v>
          </cell>
          <cell r="HD50">
            <v>0.12804403246920501</v>
          </cell>
          <cell r="HE50">
            <v>286.76957915073598</v>
          </cell>
          <cell r="HF50">
            <v>0</v>
          </cell>
          <cell r="HG50">
            <v>142.664637207412</v>
          </cell>
          <cell r="HH50">
            <v>33.5440101338624</v>
          </cell>
          <cell r="HI50">
            <v>67.7826606864501</v>
          </cell>
          <cell r="HJ50">
            <v>5.9109049999999996</v>
          </cell>
          <cell r="HK50">
            <v>249.902213027725</v>
          </cell>
          <cell r="HL50">
            <v>0</v>
          </cell>
          <cell r="HM50">
            <v>249.902213027725</v>
          </cell>
          <cell r="HN50">
            <v>10.1078204502435</v>
          </cell>
          <cell r="HO50">
            <v>4.8061024410717597</v>
          </cell>
          <cell r="HP50">
            <v>10.1078204502435</v>
          </cell>
          <cell r="HQ50">
            <v>14.913922891315259</v>
          </cell>
          <cell r="HR50">
            <v>526.56397172821801</v>
          </cell>
          <cell r="HS50">
            <v>0.673963034916649</v>
          </cell>
          <cell r="HT50">
            <v>0</v>
          </cell>
          <cell r="HU50">
            <v>527.23793476313404</v>
          </cell>
          <cell r="HV50">
            <v>527.23793476313404</v>
          </cell>
          <cell r="HW50">
            <v>4.2873485071880202</v>
          </cell>
          <cell r="HX50">
            <v>0.82423909377454097</v>
          </cell>
          <cell r="HY50">
            <v>0.99999999960079999</v>
          </cell>
          <cell r="HZ50">
            <v>0</v>
          </cell>
          <cell r="IA50">
            <v>0</v>
          </cell>
          <cell r="IB50">
            <v>2.4303514268366699E-2</v>
          </cell>
          <cell r="IC50">
            <v>0</v>
          </cell>
          <cell r="ID50">
            <v>0.39617013846108501</v>
          </cell>
          <cell r="IE50">
            <v>1.6064856380964401</v>
          </cell>
          <cell r="IF50">
            <v>0</v>
          </cell>
          <cell r="IG50">
            <v>3.46514622958885</v>
          </cell>
          <cell r="IH50">
            <v>13.6013895054895</v>
          </cell>
          <cell r="II50">
            <v>3.66298818288554</v>
          </cell>
          <cell r="IJ50">
            <v>0</v>
          </cell>
          <cell r="IK50">
            <v>0</v>
          </cell>
          <cell r="IL50">
            <v>0</v>
          </cell>
          <cell r="IM50">
            <v>0</v>
          </cell>
          <cell r="IN50">
            <v>0.40791731250820001</v>
          </cell>
          <cell r="IO50">
            <v>0</v>
          </cell>
          <cell r="IP50">
            <v>28.075210374687099</v>
          </cell>
          <cell r="IQ50">
            <v>10.204049300287901</v>
          </cell>
          <cell r="IR50">
            <v>4.75831667712474</v>
          </cell>
          <cell r="IS50">
            <v>0.56369976116420095</v>
          </cell>
          <cell r="IT50">
            <v>0</v>
          </cell>
          <cell r="IU50">
            <v>0</v>
          </cell>
          <cell r="IV50">
            <v>0</v>
          </cell>
          <cell r="IW50">
            <v>11.072021538297999</v>
          </cell>
          <cell r="IX50">
            <v>1.9124438271309401</v>
          </cell>
          <cell r="IY50">
            <v>0</v>
          </cell>
          <cell r="IZ50">
            <v>0</v>
          </cell>
          <cell r="JA50">
            <v>0</v>
          </cell>
          <cell r="JB50">
            <v>20.467600000000001</v>
          </cell>
          <cell r="JC50">
            <v>6.0202580000091102</v>
          </cell>
          <cell r="JD50">
            <v>0</v>
          </cell>
          <cell r="JE50">
            <v>0</v>
          </cell>
          <cell r="JF50">
            <v>0</v>
          </cell>
          <cell r="JG50">
            <v>0</v>
          </cell>
          <cell r="JH50">
            <v>0</v>
          </cell>
          <cell r="JI50">
            <v>0</v>
          </cell>
          <cell r="JJ50">
            <v>0</v>
          </cell>
          <cell r="JK50">
            <v>0</v>
          </cell>
          <cell r="JL50">
            <v>0</v>
          </cell>
          <cell r="JM50">
            <v>0</v>
          </cell>
          <cell r="JN50">
            <v>0</v>
          </cell>
          <cell r="JO50">
            <v>0</v>
          </cell>
          <cell r="JP50">
            <v>0</v>
          </cell>
          <cell r="JQ50">
            <v>0</v>
          </cell>
          <cell r="JR50" t="e">
            <v>#N/A</v>
          </cell>
          <cell r="JS50">
            <v>526.56397172821801</v>
          </cell>
          <cell r="JT50">
            <v>527.23793476313404</v>
          </cell>
          <cell r="JU50">
            <v>74.764085532715427</v>
          </cell>
          <cell r="JV50">
            <v>452.47384923041898</v>
          </cell>
          <cell r="JW50">
            <v>107.237999999601</v>
          </cell>
          <cell r="JX50">
            <v>6.0202580000091102</v>
          </cell>
          <cell r="JY50">
            <v>0</v>
          </cell>
          <cell r="JZ50">
            <v>0</v>
          </cell>
          <cell r="KA50">
            <v>0.79600085196048498</v>
          </cell>
          <cell r="KB50">
            <v>0</v>
          </cell>
          <cell r="KC50">
            <v>0</v>
          </cell>
          <cell r="KD50">
            <v>0.79600085196048498</v>
          </cell>
          <cell r="KE50">
            <v>0</v>
          </cell>
          <cell r="KF50">
            <v>0.177489475737061</v>
          </cell>
          <cell r="KG50">
            <v>1.7579811831254699</v>
          </cell>
          <cell r="KH50">
            <v>1.9354706588625299</v>
          </cell>
          <cell r="KI50">
            <v>4.8634205770129402</v>
          </cell>
          <cell r="KJ50">
            <v>2.1765428559162903</v>
          </cell>
          <cell r="KK50">
            <v>3.6282651593182602</v>
          </cell>
          <cell r="KL50">
            <v>5.1052149490139502</v>
          </cell>
          <cell r="KM50">
            <v>5.4508543385171802</v>
          </cell>
          <cell r="KN50">
            <v>67.140827530523495</v>
          </cell>
          <cell r="KO50">
            <v>11.072021538297999</v>
          </cell>
          <cell r="KP50">
            <v>0</v>
          </cell>
          <cell r="KQ50">
            <v>0</v>
          </cell>
          <cell r="KR50">
            <v>11.072021538297999</v>
          </cell>
          <cell r="KS50">
            <v>0</v>
          </cell>
          <cell r="KT50">
            <v>1.9124438271309401</v>
          </cell>
          <cell r="KU50">
            <v>0</v>
          </cell>
          <cell r="KV50">
            <v>1.9124438271309401</v>
          </cell>
          <cell r="KW50">
            <v>20.467600000000001</v>
          </cell>
          <cell r="KX50">
            <v>0</v>
          </cell>
          <cell r="KY50">
            <v>0</v>
          </cell>
          <cell r="KZ50">
            <v>20.467600000000001</v>
          </cell>
          <cell r="LA50">
            <v>11.072021538297999</v>
          </cell>
          <cell r="LB50">
            <v>0</v>
          </cell>
          <cell r="LC50">
            <v>0</v>
          </cell>
          <cell r="LD50">
            <v>11.072021538297999</v>
          </cell>
          <cell r="LE50">
            <v>0</v>
          </cell>
          <cell r="LF50">
            <v>1.9124438271309401</v>
          </cell>
          <cell r="LG50">
            <v>0</v>
          </cell>
          <cell r="LH50">
            <v>1.9124438271309401</v>
          </cell>
          <cell r="LI50">
            <v>20.467600000000001</v>
          </cell>
          <cell r="LJ50">
            <v>0</v>
          </cell>
          <cell r="LK50">
            <v>0</v>
          </cell>
          <cell r="LL50">
            <v>20.467600000000001</v>
          </cell>
          <cell r="LM50">
            <v>161.39490780293025</v>
          </cell>
          <cell r="LN50">
            <v>202.30595077511387</v>
          </cell>
          <cell r="LO50">
            <v>65.717230958870061</v>
          </cell>
          <cell r="LP50">
            <v>268.02318173398396</v>
          </cell>
          <cell r="LQ50">
            <v>363.70085857804412</v>
          </cell>
          <cell r="LR50">
            <v>429.41808953691418</v>
          </cell>
          <cell r="LS50">
            <v>3426.7097173452298</v>
          </cell>
          <cell r="LT50">
            <v>90136</v>
          </cell>
          <cell r="LU50">
            <v>42345.666666666701</v>
          </cell>
          <cell r="LV50">
            <v>35560</v>
          </cell>
          <cell r="LW50">
            <v>1710.04546946094</v>
          </cell>
          <cell r="LX50">
            <v>1598.5680194296301</v>
          </cell>
          <cell r="LY50">
            <v>3991.1996908010301</v>
          </cell>
          <cell r="LZ50">
            <v>500551.73661190202</v>
          </cell>
          <cell r="MA50">
            <v>554988.97589978401</v>
          </cell>
          <cell r="MB50">
            <v>554988.97589978401</v>
          </cell>
          <cell r="MC50">
            <v>96015.919000831404</v>
          </cell>
          <cell r="MD50">
            <v>165697.75362090199</v>
          </cell>
          <cell r="ME50">
            <v>559</v>
          </cell>
          <cell r="MF50">
            <v>559</v>
          </cell>
          <cell r="MG50">
            <v>199.215599845935</v>
          </cell>
          <cell r="MH50">
            <v>3426709.7173452298</v>
          </cell>
          <cell r="MI50">
            <v>77905.666666666701</v>
          </cell>
          <cell r="MJ50">
            <v>554988.97589978401</v>
          </cell>
          <cell r="MK50">
            <v>199.215599845935</v>
          </cell>
          <cell r="ML50">
            <v>43.98537184730116</v>
          </cell>
          <cell r="MM50">
            <v>1.1569890080738665</v>
          </cell>
          <cell r="MN50">
            <v>1.3153077802773778</v>
          </cell>
          <cell r="MO50">
            <v>47.156553370709084</v>
          </cell>
          <cell r="MP50">
            <v>90.191293583872579</v>
          </cell>
          <cell r="MQ50" t="str">
            <v/>
          </cell>
          <cell r="MR50">
            <v>1.631302462448069E-4</v>
          </cell>
          <cell r="MS50" t="str">
            <v>Business plans (£m)</v>
          </cell>
          <cell r="MT50" t="str">
            <v>PR19 (£m)</v>
          </cell>
        </row>
        <row r="51">
          <cell r="A51" t="str">
            <v>NWT24</v>
          </cell>
          <cell r="B51" t="str">
            <v>NWT</v>
          </cell>
          <cell r="C51" t="str">
            <v>2023-24</v>
          </cell>
          <cell r="D51" t="str">
            <v>NWT</v>
          </cell>
          <cell r="E51" t="str">
            <v>NWT24</v>
          </cell>
          <cell r="F51">
            <v>1</v>
          </cell>
          <cell r="G51">
            <v>7.9867543266782803</v>
          </cell>
          <cell r="H51">
            <v>-6.7859775047255405E-2</v>
          </cell>
          <cell r="I51">
            <v>2.6412205876210302</v>
          </cell>
          <cell r="J51">
            <v>0</v>
          </cell>
          <cell r="K51">
            <v>55.757203057773701</v>
          </cell>
          <cell r="L51">
            <v>0</v>
          </cell>
          <cell r="M51">
            <v>41.176670405695702</v>
          </cell>
          <cell r="N51">
            <v>6.3263994085857395E-2</v>
          </cell>
          <cell r="O51">
            <v>107.557252596807</v>
          </cell>
          <cell r="P51">
            <v>0.127730966375148</v>
          </cell>
          <cell r="Q51">
            <v>107.684983563183</v>
          </cell>
          <cell r="R51">
            <v>0</v>
          </cell>
          <cell r="S51">
            <v>22.749464170027899</v>
          </cell>
          <cell r="T51">
            <v>41.265290862780098</v>
          </cell>
          <cell r="U51">
            <v>12.467783761408899</v>
          </cell>
          <cell r="V51">
            <v>5.9688549999999996</v>
          </cell>
          <cell r="W51">
            <v>82.451393794216898</v>
          </cell>
          <cell r="X51">
            <v>0</v>
          </cell>
          <cell r="Y51">
            <v>82.451393794216898</v>
          </cell>
          <cell r="Z51">
            <v>9.8172362173308407</v>
          </cell>
          <cell r="AA51">
            <v>12.8540818595737</v>
          </cell>
          <cell r="AB51">
            <v>9.8172362173308407</v>
          </cell>
          <cell r="AC51">
            <v>22.671318076904541</v>
          </cell>
          <cell r="AD51">
            <v>180.31914114006901</v>
          </cell>
          <cell r="AE51">
            <v>0.16757242134275899</v>
          </cell>
          <cell r="AF51">
            <v>0</v>
          </cell>
          <cell r="AG51">
            <v>180.48671356141099</v>
          </cell>
          <cell r="AH51">
            <v>180.48671356141099</v>
          </cell>
          <cell r="AI51">
            <v>49.982083377382097</v>
          </cell>
          <cell r="AJ51">
            <v>-0.26338260184405399</v>
          </cell>
          <cell r="AK51">
            <v>5.2335563315835598</v>
          </cell>
          <cell r="AL51">
            <v>0</v>
          </cell>
          <cell r="AM51">
            <v>0.65999999999699999</v>
          </cell>
          <cell r="AN51">
            <v>0</v>
          </cell>
          <cell r="AO51">
            <v>61.694621633943498</v>
          </cell>
          <cell r="AP51">
            <v>24.468390363391201</v>
          </cell>
          <cell r="AQ51">
            <v>141.775269104453</v>
          </cell>
          <cell r="AR51">
            <v>0</v>
          </cell>
          <cell r="AS51">
            <v>141.775269104453</v>
          </cell>
          <cell r="AT51">
            <v>0</v>
          </cell>
          <cell r="AU51">
            <v>111.342078390212</v>
          </cell>
          <cell r="AV51">
            <v>0</v>
          </cell>
          <cell r="AW51">
            <v>203.206011235652</v>
          </cell>
          <cell r="AX51">
            <v>0</v>
          </cell>
          <cell r="AY51">
            <v>314.54808962586401</v>
          </cell>
          <cell r="AZ51">
            <v>0</v>
          </cell>
          <cell r="BA51">
            <v>314.54808962586401</v>
          </cell>
          <cell r="BB51">
            <v>0</v>
          </cell>
          <cell r="BC51">
            <v>0</v>
          </cell>
          <cell r="BD51">
            <v>0</v>
          </cell>
          <cell r="BE51">
            <v>0</v>
          </cell>
          <cell r="BF51">
            <v>456.32335873031798</v>
          </cell>
          <cell r="BG51">
            <v>0.29703966374607199</v>
          </cell>
          <cell r="BH51">
            <v>0</v>
          </cell>
          <cell r="BI51">
            <v>456.62039839406401</v>
          </cell>
          <cell r="BJ51">
            <v>456.62039839406401</v>
          </cell>
          <cell r="BK51">
            <v>1.48543532451847E-2</v>
          </cell>
          <cell r="BL51">
            <v>0</v>
          </cell>
          <cell r="BM51">
            <v>0</v>
          </cell>
          <cell r="BN51">
            <v>0</v>
          </cell>
          <cell r="BO51">
            <v>1.0719999999880001</v>
          </cell>
          <cell r="BP51">
            <v>0</v>
          </cell>
          <cell r="BQ51">
            <v>6.8285185847087897</v>
          </cell>
          <cell r="BR51">
            <v>7.0066771072724104E-2</v>
          </cell>
          <cell r="BS51">
            <v>7.9854397090146998</v>
          </cell>
          <cell r="BT51">
            <v>0</v>
          </cell>
          <cell r="BU51">
            <v>7.9854397090146998</v>
          </cell>
          <cell r="BV51">
            <v>0</v>
          </cell>
          <cell r="BW51">
            <v>0</v>
          </cell>
          <cell r="BX51">
            <v>0</v>
          </cell>
          <cell r="BY51">
            <v>0</v>
          </cell>
          <cell r="BZ51">
            <v>0</v>
          </cell>
          <cell r="CA51">
            <v>0</v>
          </cell>
          <cell r="CB51">
            <v>0</v>
          </cell>
          <cell r="CC51">
            <v>0</v>
          </cell>
          <cell r="CD51">
            <v>0</v>
          </cell>
          <cell r="CE51">
            <v>0</v>
          </cell>
          <cell r="CF51">
            <v>0</v>
          </cell>
          <cell r="CG51">
            <v>0</v>
          </cell>
          <cell r="CH51">
            <v>7.9854397090146998</v>
          </cell>
          <cell r="CI51">
            <v>2.9675995251913001E-2</v>
          </cell>
          <cell r="CJ51">
            <v>0</v>
          </cell>
          <cell r="CK51">
            <v>8.0151157042666092</v>
          </cell>
          <cell r="CL51">
            <v>8.0151157042666092</v>
          </cell>
          <cell r="CM51">
            <v>-8.9557580585448004</v>
          </cell>
          <cell r="CN51">
            <v>-8.7163093509118408</v>
          </cell>
          <cell r="CO51">
            <v>0.34875797219577398</v>
          </cell>
          <cell r="CP51">
            <v>0</v>
          </cell>
          <cell r="CQ51">
            <v>0</v>
          </cell>
          <cell r="CR51">
            <v>0</v>
          </cell>
          <cell r="CS51">
            <v>34.571824990208299</v>
          </cell>
          <cell r="CT51">
            <v>6.2943831567192099</v>
          </cell>
          <cell r="CU51">
            <v>23.542898709666702</v>
          </cell>
          <cell r="CV51">
            <v>0</v>
          </cell>
          <cell r="CW51">
            <v>23.542898709666702</v>
          </cell>
          <cell r="CX51">
            <v>0</v>
          </cell>
          <cell r="CY51">
            <v>26.871139826107299</v>
          </cell>
          <cell r="CZ51">
            <v>0</v>
          </cell>
          <cell r="DA51">
            <v>0</v>
          </cell>
          <cell r="DB51">
            <v>0</v>
          </cell>
          <cell r="DC51">
            <v>26.871139826107299</v>
          </cell>
          <cell r="DD51">
            <v>0</v>
          </cell>
          <cell r="DE51">
            <v>26.871139826107299</v>
          </cell>
          <cell r="DF51">
            <v>0</v>
          </cell>
          <cell r="DG51">
            <v>0</v>
          </cell>
          <cell r="DH51">
            <v>0</v>
          </cell>
          <cell r="DI51">
            <v>0</v>
          </cell>
          <cell r="DJ51">
            <v>50.414038535773997</v>
          </cell>
          <cell r="DK51">
            <v>8.1347430230242906E-2</v>
          </cell>
          <cell r="DL51">
            <v>0</v>
          </cell>
          <cell r="DM51">
            <v>50.4953859660042</v>
          </cell>
          <cell r="DN51">
            <v>50.4953859660042</v>
          </cell>
          <cell r="DO51">
            <v>-3.5570585162831799E-3</v>
          </cell>
          <cell r="DP51">
            <v>0</v>
          </cell>
          <cell r="DQ51">
            <v>0</v>
          </cell>
          <cell r="DR51">
            <v>0</v>
          </cell>
          <cell r="DS51">
            <v>0</v>
          </cell>
          <cell r="DT51">
            <v>0</v>
          </cell>
          <cell r="DU51">
            <v>8.53779257813569</v>
          </cell>
          <cell r="DV51">
            <v>0.78214918170692305</v>
          </cell>
          <cell r="DW51">
            <v>9.3163847013263297</v>
          </cell>
          <cell r="DX51">
            <v>0</v>
          </cell>
          <cell r="DY51">
            <v>9.3163847013263297</v>
          </cell>
          <cell r="DZ51">
            <v>0</v>
          </cell>
          <cell r="EA51">
            <v>2.0401999999977001</v>
          </cell>
          <cell r="EB51">
            <v>0</v>
          </cell>
          <cell r="EC51">
            <v>0</v>
          </cell>
          <cell r="ED51">
            <v>0</v>
          </cell>
          <cell r="EE51">
            <v>2.0401999999977001</v>
          </cell>
          <cell r="EF51">
            <v>0</v>
          </cell>
          <cell r="EG51">
            <v>2.0401999999977001</v>
          </cell>
          <cell r="EH51">
            <v>0</v>
          </cell>
          <cell r="EI51">
            <v>0</v>
          </cell>
          <cell r="EJ51">
            <v>0</v>
          </cell>
          <cell r="EK51">
            <v>0</v>
          </cell>
          <cell r="EL51">
            <v>11.356584701324</v>
          </cell>
          <cell r="EM51">
            <v>1.6388012281613702E-2</v>
          </cell>
          <cell r="EN51">
            <v>0</v>
          </cell>
          <cell r="EO51">
            <v>11.3729727136056</v>
          </cell>
          <cell r="EP51">
            <v>11.3729727136056</v>
          </cell>
          <cell r="EQ51">
            <v>57.968837704060377</v>
          </cell>
          <cell r="ER51">
            <v>-0.33124237689130942</v>
          </cell>
          <cell r="ES51">
            <v>7.8747769192045904</v>
          </cell>
          <cell r="ET51">
            <v>0</v>
          </cell>
          <cell r="EU51">
            <v>56.417203057770699</v>
          </cell>
          <cell r="EV51">
            <v>0</v>
          </cell>
          <cell r="EW51">
            <v>102.8712920396392</v>
          </cell>
          <cell r="EX51">
            <v>24.531654357477059</v>
          </cell>
          <cell r="EY51">
            <v>249.33252170126002</v>
          </cell>
          <cell r="EZ51">
            <v>0.127730966375148</v>
          </cell>
          <cell r="FA51">
            <v>249.46025266763598</v>
          </cell>
          <cell r="FB51">
            <v>0</v>
          </cell>
          <cell r="FC51">
            <v>134.0915425602399</v>
          </cell>
          <cell r="FD51">
            <v>41.265290862780098</v>
          </cell>
          <cell r="FE51">
            <v>215.6737949970609</v>
          </cell>
          <cell r="FF51">
            <v>5.9688549999999996</v>
          </cell>
          <cell r="FG51">
            <v>396.99948342008088</v>
          </cell>
          <cell r="FH51">
            <v>0</v>
          </cell>
          <cell r="FI51">
            <v>396.99948342008088</v>
          </cell>
          <cell r="FJ51">
            <v>9.8172362173308407</v>
          </cell>
          <cell r="FK51">
            <v>12.8540818595737</v>
          </cell>
          <cell r="FL51">
            <v>9.8172362173308407</v>
          </cell>
          <cell r="FM51">
            <v>22.671318076904541</v>
          </cell>
          <cell r="FN51">
            <v>636.64249987038693</v>
          </cell>
          <cell r="FO51">
            <v>0.46461208508883101</v>
          </cell>
          <cell r="FP51">
            <v>0</v>
          </cell>
          <cell r="FQ51">
            <v>637.10711195547503</v>
          </cell>
          <cell r="FR51">
            <v>637.10711195547503</v>
          </cell>
          <cell r="FS51">
            <v>-8.9444607638158988</v>
          </cell>
          <cell r="FT51">
            <v>-8.7163093509118408</v>
          </cell>
          <cell r="FU51">
            <v>0.34875797219577398</v>
          </cell>
          <cell r="FV51">
            <v>0</v>
          </cell>
          <cell r="FW51">
            <v>1.0719999999880001</v>
          </cell>
          <cell r="FX51">
            <v>0</v>
          </cell>
          <cell r="FY51">
            <v>49.938136153052781</v>
          </cell>
          <cell r="FZ51">
            <v>7.1465991094988572</v>
          </cell>
          <cell r="GA51">
            <v>40.844723120007728</v>
          </cell>
          <cell r="GB51">
            <v>0</v>
          </cell>
          <cell r="GC51">
            <v>40.844723120007728</v>
          </cell>
          <cell r="GD51">
            <v>0</v>
          </cell>
          <cell r="GE51">
            <v>28.911339826104999</v>
          </cell>
          <cell r="GF51">
            <v>0</v>
          </cell>
          <cell r="GG51">
            <v>0</v>
          </cell>
          <cell r="GH51">
            <v>0</v>
          </cell>
          <cell r="GI51">
            <v>28.911339826104999</v>
          </cell>
          <cell r="GJ51">
            <v>0</v>
          </cell>
          <cell r="GK51">
            <v>28.911339826104999</v>
          </cell>
          <cell r="GL51">
            <v>0</v>
          </cell>
          <cell r="GM51">
            <v>0</v>
          </cell>
          <cell r="GN51">
            <v>0</v>
          </cell>
          <cell r="GO51">
            <v>0</v>
          </cell>
          <cell r="GP51">
            <v>69.756062946112692</v>
          </cell>
          <cell r="GQ51">
            <v>0.12741143776376962</v>
          </cell>
          <cell r="GR51">
            <v>0</v>
          </cell>
          <cell r="GS51">
            <v>69.883474383876418</v>
          </cell>
          <cell r="GT51">
            <v>69.883474383876418</v>
          </cell>
          <cell r="GU51">
            <v>49.024376940244501</v>
          </cell>
          <cell r="GV51">
            <v>-9.0475517278031496</v>
          </cell>
          <cell r="GW51">
            <v>8.2235348914003605</v>
          </cell>
          <cell r="GX51">
            <v>0</v>
          </cell>
          <cell r="GY51">
            <v>57.489203057758701</v>
          </cell>
          <cell r="GZ51">
            <v>0</v>
          </cell>
          <cell r="HA51">
            <v>152.809428192692</v>
          </cell>
          <cell r="HB51">
            <v>31.678253466975899</v>
          </cell>
          <cell r="HC51">
            <v>290.177244821268</v>
          </cell>
          <cell r="HD51">
            <v>0.127730966375148</v>
          </cell>
          <cell r="HE51">
            <v>290.30497578764403</v>
          </cell>
          <cell r="HF51">
            <v>0</v>
          </cell>
          <cell r="HG51">
            <v>163.00288238634499</v>
          </cell>
          <cell r="HH51">
            <v>41.265290862780098</v>
          </cell>
          <cell r="HI51">
            <v>215.67379499706101</v>
          </cell>
          <cell r="HJ51">
            <v>5.9688549999999996</v>
          </cell>
          <cell r="HK51">
            <v>425.910823246186</v>
          </cell>
          <cell r="HL51">
            <v>0</v>
          </cell>
          <cell r="HM51">
            <v>425.910823246186</v>
          </cell>
          <cell r="HN51">
            <v>9.8172362173308407</v>
          </cell>
          <cell r="HO51">
            <v>12.8540818595737</v>
          </cell>
          <cell r="HP51">
            <v>9.8172362173308407</v>
          </cell>
          <cell r="HQ51">
            <v>22.671318076904541</v>
          </cell>
          <cell r="HR51">
            <v>706.39856281649895</v>
          </cell>
          <cell r="HS51">
            <v>0.59202352285259996</v>
          </cell>
          <cell r="HT51">
            <v>0</v>
          </cell>
          <cell r="HU51">
            <v>706.99058633935101</v>
          </cell>
          <cell r="HV51">
            <v>706.99058633935101</v>
          </cell>
          <cell r="HW51">
            <v>5.1617012048935598</v>
          </cell>
          <cell r="HX51">
            <v>8</v>
          </cell>
          <cell r="HY51">
            <v>0.99999999960079999</v>
          </cell>
          <cell r="HZ51">
            <v>0</v>
          </cell>
          <cell r="IA51">
            <v>0</v>
          </cell>
          <cell r="IB51">
            <v>0.123301289297345</v>
          </cell>
          <cell r="IC51">
            <v>5.5E-2</v>
          </cell>
          <cell r="ID51">
            <v>0.39617013846108501</v>
          </cell>
          <cell r="IE51">
            <v>1.4240128514844299</v>
          </cell>
          <cell r="IF51">
            <v>0</v>
          </cell>
          <cell r="IG51">
            <v>2.84768138783229</v>
          </cell>
          <cell r="IH51">
            <v>20.774429487653801</v>
          </cell>
          <cell r="II51">
            <v>21.4210995900097</v>
          </cell>
          <cell r="IJ51">
            <v>0</v>
          </cell>
          <cell r="IK51">
            <v>0</v>
          </cell>
          <cell r="IL51">
            <v>0</v>
          </cell>
          <cell r="IM51">
            <v>0</v>
          </cell>
          <cell r="IN51">
            <v>0.34584000000019999</v>
          </cell>
          <cell r="IO51">
            <v>0</v>
          </cell>
          <cell r="IP51">
            <v>53.384089515343803</v>
          </cell>
          <cell r="IQ51">
            <v>92.678881314012798</v>
          </cell>
          <cell r="IR51">
            <v>10.890067868266399</v>
          </cell>
          <cell r="IS51">
            <v>6.8397510677865897E-2</v>
          </cell>
          <cell r="IT51">
            <v>0</v>
          </cell>
          <cell r="IU51">
            <v>0</v>
          </cell>
          <cell r="IV51">
            <v>0</v>
          </cell>
          <cell r="IW51">
            <v>10.7929720345695</v>
          </cell>
          <cell r="IX51">
            <v>20.2181990123816</v>
          </cell>
          <cell r="IY51">
            <v>0</v>
          </cell>
          <cell r="IZ51">
            <v>0</v>
          </cell>
          <cell r="JA51">
            <v>0</v>
          </cell>
          <cell r="JB51">
            <v>20.467600000000001</v>
          </cell>
          <cell r="JC51">
            <v>6.0202580000091102</v>
          </cell>
          <cell r="JD51">
            <v>0</v>
          </cell>
          <cell r="JE51">
            <v>0</v>
          </cell>
          <cell r="JF51">
            <v>0</v>
          </cell>
          <cell r="JG51">
            <v>0</v>
          </cell>
          <cell r="JH51">
            <v>0</v>
          </cell>
          <cell r="JI51">
            <v>0</v>
          </cell>
          <cell r="JJ51">
            <v>0</v>
          </cell>
          <cell r="JK51">
            <v>0</v>
          </cell>
          <cell r="JL51">
            <v>0</v>
          </cell>
          <cell r="JM51">
            <v>0</v>
          </cell>
          <cell r="JN51">
            <v>0</v>
          </cell>
          <cell r="JO51">
            <v>0</v>
          </cell>
          <cell r="JP51">
            <v>0</v>
          </cell>
          <cell r="JQ51">
            <v>0</v>
          </cell>
          <cell r="JR51" t="e">
            <v>#N/A</v>
          </cell>
          <cell r="JS51">
            <v>706.39856281649895</v>
          </cell>
          <cell r="JT51">
            <v>706.99058633935101</v>
          </cell>
          <cell r="JU51">
            <v>69.883474383876418</v>
          </cell>
          <cell r="JV51">
            <v>637.10711195547503</v>
          </cell>
          <cell r="JW51">
            <v>262.90799999960097</v>
          </cell>
          <cell r="JX51">
            <v>6.0202580000091102</v>
          </cell>
          <cell r="JY51">
            <v>0</v>
          </cell>
          <cell r="JZ51">
            <v>0</v>
          </cell>
          <cell r="KA51">
            <v>0.80380478188166604</v>
          </cell>
          <cell r="KB51">
            <v>0</v>
          </cell>
          <cell r="KC51">
            <v>0</v>
          </cell>
          <cell r="KD51">
            <v>0.80380478188166604</v>
          </cell>
          <cell r="KE51">
            <v>0</v>
          </cell>
          <cell r="KF51">
            <v>0.178359522186752</v>
          </cell>
          <cell r="KG51">
            <v>1.7665987379447099</v>
          </cell>
          <cell r="KH51">
            <v>1.9449582601314599</v>
          </cell>
          <cell r="KI51">
            <v>4.9631177481146596</v>
          </cell>
          <cell r="KJ51">
            <v>2.2211606639138499</v>
          </cell>
          <cell r="KK51">
            <v>3.70264239374883</v>
          </cell>
          <cell r="KL51">
            <v>5.2098687580405807</v>
          </cell>
          <cell r="KM51">
            <v>5.5625935453228301</v>
          </cell>
          <cell r="KN51">
            <v>68.517173759319704</v>
          </cell>
          <cell r="KO51">
            <v>10.7929720345695</v>
          </cell>
          <cell r="KP51">
            <v>0</v>
          </cell>
          <cell r="KQ51">
            <v>0</v>
          </cell>
          <cell r="KR51">
            <v>10.7929720345695</v>
          </cell>
          <cell r="KS51">
            <v>0</v>
          </cell>
          <cell r="KT51">
            <v>20.2181990123816</v>
          </cell>
          <cell r="KU51">
            <v>0</v>
          </cell>
          <cell r="KV51">
            <v>20.2181990123816</v>
          </cell>
          <cell r="KW51">
            <v>20.467600000000001</v>
          </cell>
          <cell r="KX51">
            <v>0</v>
          </cell>
          <cell r="KY51">
            <v>0</v>
          </cell>
          <cell r="KZ51">
            <v>20.467600000000001</v>
          </cell>
          <cell r="LA51">
            <v>10.7929720345695</v>
          </cell>
          <cell r="LB51">
            <v>0</v>
          </cell>
          <cell r="LC51">
            <v>0</v>
          </cell>
          <cell r="LD51">
            <v>10.7929720345695</v>
          </cell>
          <cell r="LE51">
            <v>0</v>
          </cell>
          <cell r="LF51">
            <v>20.2181990123816</v>
          </cell>
          <cell r="LG51">
            <v>0</v>
          </cell>
          <cell r="LH51">
            <v>20.2181990123816</v>
          </cell>
          <cell r="LI51">
            <v>20.467600000000001</v>
          </cell>
          <cell r="LJ51">
            <v>0</v>
          </cell>
          <cell r="LK51">
            <v>0</v>
          </cell>
          <cell r="LL51">
            <v>20.467600000000001</v>
          </cell>
          <cell r="LM51">
            <v>153.55877682055274</v>
          </cell>
          <cell r="LN51">
            <v>248.68879662146892</v>
          </cell>
          <cell r="LO51">
            <v>60.842865098669108</v>
          </cell>
          <cell r="LP51">
            <v>309.531661720138</v>
          </cell>
          <cell r="LQ51">
            <v>402.24757344202169</v>
          </cell>
          <cell r="LR51">
            <v>463.0904385406908</v>
          </cell>
          <cell r="LS51">
            <v>3451.53986568559</v>
          </cell>
          <cell r="LT51">
            <v>90225</v>
          </cell>
          <cell r="LU51">
            <v>42459</v>
          </cell>
          <cell r="LV51">
            <v>35560</v>
          </cell>
          <cell r="LW51">
            <v>1693.2207628978499</v>
          </cell>
          <cell r="LX51">
            <v>1616.0298208558499</v>
          </cell>
          <cell r="LY51">
            <v>4142.1958432104702</v>
          </cell>
          <cell r="LZ51">
            <v>501581.88350334403</v>
          </cell>
          <cell r="MA51">
            <v>556166.51190411695</v>
          </cell>
          <cell r="MB51">
            <v>556166.511904118</v>
          </cell>
          <cell r="MC51">
            <v>96370.875335971898</v>
          </cell>
          <cell r="MD51">
            <v>165994.489160328</v>
          </cell>
          <cell r="ME51">
            <v>559</v>
          </cell>
          <cell r="MF51">
            <v>559</v>
          </cell>
          <cell r="MG51">
            <v>201.74614203635201</v>
          </cell>
          <cell r="MH51">
            <v>3451539.8656855901</v>
          </cell>
          <cell r="MI51">
            <v>78019</v>
          </cell>
          <cell r="MJ51">
            <v>556166.511904118</v>
          </cell>
          <cell r="MK51">
            <v>201.74614203635201</v>
          </cell>
          <cell r="ML51">
            <v>44.239734752888275</v>
          </cell>
          <cell r="MM51">
            <v>1.1564490700983094</v>
          </cell>
          <cell r="MN51">
            <v>1.3397869644206095</v>
          </cell>
          <cell r="MO51">
            <v>47.173887474463974</v>
          </cell>
          <cell r="MP51">
            <v>90.18556003778518</v>
          </cell>
          <cell r="MQ51" t="str">
            <v/>
          </cell>
          <cell r="MR51">
            <v>1.6195669809798477E-4</v>
          </cell>
          <cell r="MS51" t="str">
            <v>Business plans (£m)</v>
          </cell>
          <cell r="MT51" t="str">
            <v>PR19 (£m)</v>
          </cell>
        </row>
        <row r="52">
          <cell r="A52" t="str">
            <v>NWT25</v>
          </cell>
          <cell r="B52" t="str">
            <v>NWT</v>
          </cell>
          <cell r="C52" t="str">
            <v>2024-25</v>
          </cell>
          <cell r="D52" t="str">
            <v>NWT</v>
          </cell>
          <cell r="E52" t="str">
            <v>NWT25</v>
          </cell>
          <cell r="F52">
            <v>1</v>
          </cell>
          <cell r="G52">
            <v>8.1235790021141394</v>
          </cell>
          <cell r="H52">
            <v>-6.8525066959483405E-2</v>
          </cell>
          <cell r="I52">
            <v>2.6412205876210302</v>
          </cell>
          <cell r="J52">
            <v>0</v>
          </cell>
          <cell r="K52">
            <v>55.868075883527403</v>
          </cell>
          <cell r="L52">
            <v>0</v>
          </cell>
          <cell r="M52">
            <v>41.465791068276801</v>
          </cell>
          <cell r="N52">
            <v>6.3263994085857395E-2</v>
          </cell>
          <cell r="O52">
            <v>108.09340546866601</v>
          </cell>
          <cell r="P52">
            <v>0.127730966375148</v>
          </cell>
          <cell r="Q52">
            <v>108.221136435041</v>
          </cell>
          <cell r="R52">
            <v>0</v>
          </cell>
          <cell r="S52">
            <v>22.501181012670699</v>
          </cell>
          <cell r="T52">
            <v>59.698784810619401</v>
          </cell>
          <cell r="U52">
            <v>10.9156202272972</v>
          </cell>
          <cell r="V52">
            <v>6.0273732618416904</v>
          </cell>
          <cell r="W52">
            <v>99.142959312428999</v>
          </cell>
          <cell r="X52">
            <v>0</v>
          </cell>
          <cell r="Y52">
            <v>99.142959312428999</v>
          </cell>
          <cell r="Z52">
            <v>9.5354792868124392</v>
          </cell>
          <cell r="AA52">
            <v>12.902539347593599</v>
          </cell>
          <cell r="AB52">
            <v>9.5354792868124392</v>
          </cell>
          <cell r="AC52">
            <v>22.438018634406038</v>
          </cell>
          <cell r="AD52">
            <v>197.828616460657</v>
          </cell>
          <cell r="AE52">
            <v>0.10661877402315501</v>
          </cell>
          <cell r="AF52">
            <v>0</v>
          </cell>
          <cell r="AG52">
            <v>197.93523523468099</v>
          </cell>
          <cell r="AH52">
            <v>197.93523523468099</v>
          </cell>
          <cell r="AI52">
            <v>51.185788809325203</v>
          </cell>
          <cell r="AJ52">
            <v>-0.26596478421507402</v>
          </cell>
          <cell r="AK52">
            <v>5.23355633158355</v>
          </cell>
          <cell r="AL52">
            <v>0</v>
          </cell>
          <cell r="AM52">
            <v>0.65999999999000003</v>
          </cell>
          <cell r="AN52">
            <v>0</v>
          </cell>
          <cell r="AO52">
            <v>67.881488256138894</v>
          </cell>
          <cell r="AP52">
            <v>25.519903924203899</v>
          </cell>
          <cell r="AQ52">
            <v>150.21477253702599</v>
          </cell>
          <cell r="AR52">
            <v>0</v>
          </cell>
          <cell r="AS52">
            <v>150.21477253702599</v>
          </cell>
          <cell r="AT52">
            <v>0</v>
          </cell>
          <cell r="AU52">
            <v>80.418950500734397</v>
          </cell>
          <cell r="AV52">
            <v>0</v>
          </cell>
          <cell r="AW52">
            <v>136.21570117822199</v>
          </cell>
          <cell r="AX52">
            <v>0</v>
          </cell>
          <cell r="AY52">
            <v>216.634651678957</v>
          </cell>
          <cell r="AZ52">
            <v>0</v>
          </cell>
          <cell r="BA52">
            <v>216.634651678957</v>
          </cell>
          <cell r="BB52">
            <v>0</v>
          </cell>
          <cell r="BC52">
            <v>0</v>
          </cell>
          <cell r="BD52">
            <v>0</v>
          </cell>
          <cell r="BE52">
            <v>0</v>
          </cell>
          <cell r="BF52">
            <v>366.84942421598299</v>
          </cell>
          <cell r="BG52">
            <v>0.18899294126732999</v>
          </cell>
          <cell r="BH52">
            <v>0</v>
          </cell>
          <cell r="BI52">
            <v>367.03841715725002</v>
          </cell>
          <cell r="BJ52">
            <v>367.03841715725002</v>
          </cell>
          <cell r="BK52">
            <v>1.5100175532112001E-2</v>
          </cell>
          <cell r="BL52">
            <v>0</v>
          </cell>
          <cell r="BM52">
            <v>0</v>
          </cell>
          <cell r="BN52">
            <v>0</v>
          </cell>
          <cell r="BO52">
            <v>1.072000000032</v>
          </cell>
          <cell r="BP52">
            <v>0</v>
          </cell>
          <cell r="BQ52">
            <v>7.0209342484474604</v>
          </cell>
          <cell r="BR52">
            <v>7.0066771072724104E-2</v>
          </cell>
          <cell r="BS52">
            <v>8.1781011950843006</v>
          </cell>
          <cell r="BT52">
            <v>0</v>
          </cell>
          <cell r="BU52">
            <v>8.1781011950843006</v>
          </cell>
          <cell r="BV52">
            <v>0</v>
          </cell>
          <cell r="BW52">
            <v>0</v>
          </cell>
          <cell r="BX52">
            <v>0</v>
          </cell>
          <cell r="BY52">
            <v>0</v>
          </cell>
          <cell r="BZ52">
            <v>0</v>
          </cell>
          <cell r="CA52">
            <v>0</v>
          </cell>
          <cell r="CB52">
            <v>0</v>
          </cell>
          <cell r="CC52">
            <v>0</v>
          </cell>
          <cell r="CD52">
            <v>0</v>
          </cell>
          <cell r="CE52">
            <v>0</v>
          </cell>
          <cell r="CF52">
            <v>0</v>
          </cell>
          <cell r="CG52">
            <v>0</v>
          </cell>
          <cell r="CH52">
            <v>8.1781011950843006</v>
          </cell>
          <cell r="CI52">
            <v>1.9337257514626199E-2</v>
          </cell>
          <cell r="CJ52">
            <v>0</v>
          </cell>
          <cell r="CK52">
            <v>8.1974384525989201</v>
          </cell>
          <cell r="CL52">
            <v>8.1974384525989201</v>
          </cell>
          <cell r="CM52">
            <v>-9.2248103687105107</v>
          </cell>
          <cell r="CN52">
            <v>-8.9807272118926402</v>
          </cell>
          <cell r="CO52">
            <v>0.35717953091518001</v>
          </cell>
          <cell r="CP52">
            <v>0</v>
          </cell>
          <cell r="CQ52">
            <v>0</v>
          </cell>
          <cell r="CR52">
            <v>0</v>
          </cell>
          <cell r="CS52">
            <v>34.732559204317603</v>
          </cell>
          <cell r="CT52">
            <v>6.2943831567192099</v>
          </cell>
          <cell r="CU52">
            <v>23.1785843113488</v>
          </cell>
          <cell r="CV52">
            <v>0</v>
          </cell>
          <cell r="CW52">
            <v>23.1785843113488</v>
          </cell>
          <cell r="CX52">
            <v>0</v>
          </cell>
          <cell r="CY52">
            <v>29.0409033987162</v>
          </cell>
          <cell r="CZ52">
            <v>0</v>
          </cell>
          <cell r="DA52">
            <v>0</v>
          </cell>
          <cell r="DB52">
            <v>0</v>
          </cell>
          <cell r="DC52">
            <v>29.0409033987162</v>
          </cell>
          <cell r="DD52">
            <v>0</v>
          </cell>
          <cell r="DE52">
            <v>29.0409033987162</v>
          </cell>
          <cell r="DF52">
            <v>0</v>
          </cell>
          <cell r="DG52">
            <v>0</v>
          </cell>
          <cell r="DH52">
            <v>0</v>
          </cell>
          <cell r="DI52">
            <v>0</v>
          </cell>
          <cell r="DJ52">
            <v>52.219487710065003</v>
          </cell>
          <cell r="DK52">
            <v>5.3101423258991101E-2</v>
          </cell>
          <cell r="DL52">
            <v>0</v>
          </cell>
          <cell r="DM52">
            <v>52.272589133323997</v>
          </cell>
          <cell r="DN52">
            <v>52.272589133323997</v>
          </cell>
          <cell r="DO52">
            <v>-4.15165006294027E-3</v>
          </cell>
          <cell r="DP52">
            <v>0</v>
          </cell>
          <cell r="DQ52">
            <v>0</v>
          </cell>
          <cell r="DR52">
            <v>0</v>
          </cell>
          <cell r="DS52">
            <v>0</v>
          </cell>
          <cell r="DT52">
            <v>0</v>
          </cell>
          <cell r="DU52">
            <v>8.7359275451730003</v>
          </cell>
          <cell r="DV52">
            <v>0.78214918170692305</v>
          </cell>
          <cell r="DW52">
            <v>9.5139250768169799</v>
          </cell>
          <cell r="DX52">
            <v>0</v>
          </cell>
          <cell r="DY52">
            <v>9.5139250768169799</v>
          </cell>
          <cell r="DZ52">
            <v>0</v>
          </cell>
          <cell r="EA52">
            <v>2.0402000000015001</v>
          </cell>
          <cell r="EB52">
            <v>0</v>
          </cell>
          <cell r="EC52">
            <v>0</v>
          </cell>
          <cell r="ED52">
            <v>0</v>
          </cell>
          <cell r="EE52">
            <v>2.0402000000015001</v>
          </cell>
          <cell r="EF52">
            <v>0</v>
          </cell>
          <cell r="EG52">
            <v>2.0402000000015001</v>
          </cell>
          <cell r="EH52">
            <v>0</v>
          </cell>
          <cell r="EI52">
            <v>0</v>
          </cell>
          <cell r="EJ52">
            <v>0</v>
          </cell>
          <cell r="EK52">
            <v>0</v>
          </cell>
          <cell r="EL52">
            <v>11.554125076818501</v>
          </cell>
          <cell r="EM52">
            <v>1.06937956398807E-2</v>
          </cell>
          <cell r="EN52">
            <v>0</v>
          </cell>
          <cell r="EO52">
            <v>11.5648188724584</v>
          </cell>
          <cell r="EP52">
            <v>11.5648188724584</v>
          </cell>
          <cell r="EQ52">
            <v>59.309367811439344</v>
          </cell>
          <cell r="ER52">
            <v>-0.33448985117455743</v>
          </cell>
          <cell r="ES52">
            <v>7.8747769192045798</v>
          </cell>
          <cell r="ET52">
            <v>0</v>
          </cell>
          <cell r="EU52">
            <v>56.528075883517403</v>
          </cell>
          <cell r="EV52">
            <v>0</v>
          </cell>
          <cell r="EW52">
            <v>109.34727932441569</v>
          </cell>
          <cell r="EX52">
            <v>25.583167918289757</v>
          </cell>
          <cell r="EY52">
            <v>258.30817800569201</v>
          </cell>
          <cell r="EZ52">
            <v>0.127730966375148</v>
          </cell>
          <cell r="FA52">
            <v>258.43590897206701</v>
          </cell>
          <cell r="FB52">
            <v>0</v>
          </cell>
          <cell r="FC52">
            <v>102.9201315134051</v>
          </cell>
          <cell r="FD52">
            <v>59.698784810619401</v>
          </cell>
          <cell r="FE52">
            <v>147.1313214055192</v>
          </cell>
          <cell r="FF52">
            <v>6.0273732618416904</v>
          </cell>
          <cell r="FG52">
            <v>315.77761099138598</v>
          </cell>
          <cell r="FH52">
            <v>0</v>
          </cell>
          <cell r="FI52">
            <v>315.77761099138598</v>
          </cell>
          <cell r="FJ52">
            <v>9.5354792868124392</v>
          </cell>
          <cell r="FK52">
            <v>12.902539347593599</v>
          </cell>
          <cell r="FL52">
            <v>9.5354792868124392</v>
          </cell>
          <cell r="FM52">
            <v>22.438018634406038</v>
          </cell>
          <cell r="FN52">
            <v>564.67804067663997</v>
          </cell>
          <cell r="FO52">
            <v>0.29561171529048502</v>
          </cell>
          <cell r="FP52">
            <v>0</v>
          </cell>
          <cell r="FQ52">
            <v>564.97365239193095</v>
          </cell>
          <cell r="FR52">
            <v>564.97365239193095</v>
          </cell>
          <cell r="FS52">
            <v>-9.2138618432413395</v>
          </cell>
          <cell r="FT52">
            <v>-8.9807272118926402</v>
          </cell>
          <cell r="FU52">
            <v>0.35717953091518001</v>
          </cell>
          <cell r="FV52">
            <v>0</v>
          </cell>
          <cell r="FW52">
            <v>1.072000000032</v>
          </cell>
          <cell r="FX52">
            <v>0</v>
          </cell>
          <cell r="FY52">
            <v>50.489420997938062</v>
          </cell>
          <cell r="FZ52">
            <v>7.1465991094988572</v>
          </cell>
          <cell r="GA52">
            <v>40.870610583250084</v>
          </cell>
          <cell r="GB52">
            <v>0</v>
          </cell>
          <cell r="GC52">
            <v>40.870610583250084</v>
          </cell>
          <cell r="GD52">
            <v>0</v>
          </cell>
          <cell r="GE52">
            <v>31.081103398717701</v>
          </cell>
          <cell r="GF52">
            <v>0</v>
          </cell>
          <cell r="GG52">
            <v>0</v>
          </cell>
          <cell r="GH52">
            <v>0</v>
          </cell>
          <cell r="GI52">
            <v>31.081103398717701</v>
          </cell>
          <cell r="GJ52">
            <v>0</v>
          </cell>
          <cell r="GK52">
            <v>31.081103398717701</v>
          </cell>
          <cell r="GL52">
            <v>0</v>
          </cell>
          <cell r="GM52">
            <v>0</v>
          </cell>
          <cell r="GN52">
            <v>0</v>
          </cell>
          <cell r="GO52">
            <v>0</v>
          </cell>
          <cell r="GP52">
            <v>71.951713981967799</v>
          </cell>
          <cell r="GQ52">
            <v>8.3132476413497997E-2</v>
          </cell>
          <cell r="GR52">
            <v>0</v>
          </cell>
          <cell r="GS52">
            <v>72.034846458381324</v>
          </cell>
          <cell r="GT52">
            <v>72.034846458381324</v>
          </cell>
          <cell r="GU52">
            <v>50.095505968197998</v>
          </cell>
          <cell r="GV52">
            <v>-9.3152170630671893</v>
          </cell>
          <cell r="GW52">
            <v>8.2319564501197693</v>
          </cell>
          <cell r="GX52">
            <v>0</v>
          </cell>
          <cell r="GY52">
            <v>57.600075883549401</v>
          </cell>
          <cell r="GZ52">
            <v>0</v>
          </cell>
          <cell r="HA52">
            <v>159.83670032235401</v>
          </cell>
          <cell r="HB52">
            <v>32.729767027788597</v>
          </cell>
          <cell r="HC52">
            <v>299.17878858894198</v>
          </cell>
          <cell r="HD52">
            <v>0.127730966375148</v>
          </cell>
          <cell r="HE52">
            <v>299.30651955531698</v>
          </cell>
          <cell r="HF52">
            <v>0</v>
          </cell>
          <cell r="HG52">
            <v>134.00123491212301</v>
          </cell>
          <cell r="HH52">
            <v>59.698784810619401</v>
          </cell>
          <cell r="HI52">
            <v>147.131321405519</v>
          </cell>
          <cell r="HJ52">
            <v>6.0273732618416904</v>
          </cell>
          <cell r="HK52">
            <v>346.85871439010299</v>
          </cell>
          <cell r="HL52">
            <v>0</v>
          </cell>
          <cell r="HM52">
            <v>346.85871439010299</v>
          </cell>
          <cell r="HN52">
            <v>9.5354792868124392</v>
          </cell>
          <cell r="HO52">
            <v>12.902539347593599</v>
          </cell>
          <cell r="HP52">
            <v>9.5354792868124392</v>
          </cell>
          <cell r="HQ52">
            <v>22.438018634406038</v>
          </cell>
          <cell r="HR52">
            <v>636.62975465860802</v>
          </cell>
          <cell r="HS52">
            <v>0.37874419170398299</v>
          </cell>
          <cell r="HT52">
            <v>0</v>
          </cell>
          <cell r="HU52">
            <v>637.00849885031198</v>
          </cell>
          <cell r="HV52">
            <v>637.00849885031198</v>
          </cell>
          <cell r="HW52">
            <v>5.2123061186670299</v>
          </cell>
          <cell r="HX52">
            <v>8</v>
          </cell>
          <cell r="HY52">
            <v>0.99999999960079999</v>
          </cell>
          <cell r="HZ52">
            <v>0</v>
          </cell>
          <cell r="IA52">
            <v>0</v>
          </cell>
          <cell r="IB52">
            <v>0.61425322882375699</v>
          </cell>
          <cell r="IC52">
            <v>0.11</v>
          </cell>
          <cell r="ID52">
            <v>0.39617013846108501</v>
          </cell>
          <cell r="IE52">
            <v>1.4184138514904101</v>
          </cell>
          <cell r="IF52">
            <v>0</v>
          </cell>
          <cell r="IG52">
            <v>1.0938061464052999</v>
          </cell>
          <cell r="IH52">
            <v>7.67370671479914</v>
          </cell>
          <cell r="II52">
            <v>38.6310385378981</v>
          </cell>
          <cell r="IJ52">
            <v>0</v>
          </cell>
          <cell r="IK52">
            <v>0</v>
          </cell>
          <cell r="IL52">
            <v>0</v>
          </cell>
          <cell r="IM52">
            <v>0</v>
          </cell>
          <cell r="IN52">
            <v>0.34584000000019999</v>
          </cell>
          <cell r="IO52">
            <v>0</v>
          </cell>
          <cell r="IP52">
            <v>42.924996087599098</v>
          </cell>
          <cell r="IQ52">
            <v>59.288141670071298</v>
          </cell>
          <cell r="IR52">
            <v>4.3093210403255</v>
          </cell>
          <cell r="IS52">
            <v>0</v>
          </cell>
          <cell r="IT52">
            <v>0</v>
          </cell>
          <cell r="IU52">
            <v>0</v>
          </cell>
          <cell r="IV52">
            <v>0</v>
          </cell>
          <cell r="IW52">
            <v>10.5228815004086</v>
          </cell>
          <cell r="IX52">
            <v>18.041052300246498</v>
          </cell>
          <cell r="IY52">
            <v>0</v>
          </cell>
          <cell r="IZ52">
            <v>0</v>
          </cell>
          <cell r="JA52">
            <v>0</v>
          </cell>
          <cell r="JB52">
            <v>20.467600000000001</v>
          </cell>
          <cell r="JC52">
            <v>6.0202580000091102</v>
          </cell>
          <cell r="JD52">
            <v>0</v>
          </cell>
          <cell r="JE52">
            <v>0</v>
          </cell>
          <cell r="JF52">
            <v>0</v>
          </cell>
          <cell r="JG52">
            <v>0</v>
          </cell>
          <cell r="JH52">
            <v>0</v>
          </cell>
          <cell r="JI52">
            <v>0</v>
          </cell>
          <cell r="JJ52">
            <v>0</v>
          </cell>
          <cell r="JK52">
            <v>0</v>
          </cell>
          <cell r="JL52">
            <v>0</v>
          </cell>
          <cell r="JM52">
            <v>0</v>
          </cell>
          <cell r="JN52">
            <v>0</v>
          </cell>
          <cell r="JO52">
            <v>0</v>
          </cell>
          <cell r="JP52">
            <v>0</v>
          </cell>
          <cell r="JQ52">
            <v>0</v>
          </cell>
          <cell r="JR52" t="e">
            <v>#N/A</v>
          </cell>
          <cell r="JS52">
            <v>636.62975465860802</v>
          </cell>
          <cell r="JT52">
            <v>637.00849885031198</v>
          </cell>
          <cell r="JU52">
            <v>72.034846458381324</v>
          </cell>
          <cell r="JV52">
            <v>564.97365239193095</v>
          </cell>
          <cell r="JW52">
            <v>212.85747921613901</v>
          </cell>
          <cell r="JX52">
            <v>6.0202580000091102</v>
          </cell>
          <cell r="JY52">
            <v>0</v>
          </cell>
          <cell r="JZ52">
            <v>0</v>
          </cell>
          <cell r="KA52">
            <v>0.81168522091972195</v>
          </cell>
          <cell r="KB52">
            <v>0</v>
          </cell>
          <cell r="KC52">
            <v>0</v>
          </cell>
          <cell r="KD52">
            <v>0.81168522091972195</v>
          </cell>
          <cell r="KE52">
            <v>0</v>
          </cell>
          <cell r="KF52">
            <v>0.17923383357002001</v>
          </cell>
          <cell r="KG52">
            <v>1.7752585356797299</v>
          </cell>
          <cell r="KH52">
            <v>1.95449236924975</v>
          </cell>
          <cell r="KI52">
            <v>5.3856037023738903</v>
          </cell>
          <cell r="KJ52">
            <v>2.4102372142360999</v>
          </cell>
          <cell r="KK52">
            <v>4.01783024227365</v>
          </cell>
          <cell r="KL52">
            <v>5.6533594196599299</v>
          </cell>
          <cell r="KM52">
            <v>6.0361099439705708</v>
          </cell>
          <cell r="KN52">
            <v>74.349705850634209</v>
          </cell>
          <cell r="KO52">
            <v>10.5228815004086</v>
          </cell>
          <cell r="KP52">
            <v>0</v>
          </cell>
          <cell r="KQ52">
            <v>0</v>
          </cell>
          <cell r="KR52">
            <v>10.5228815004086</v>
          </cell>
          <cell r="KS52">
            <v>0</v>
          </cell>
          <cell r="KT52">
            <v>18.041052300246498</v>
          </cell>
          <cell r="KU52">
            <v>0</v>
          </cell>
          <cell r="KV52">
            <v>18.041052300246498</v>
          </cell>
          <cell r="KW52">
            <v>20.467600000000001</v>
          </cell>
          <cell r="KX52">
            <v>0</v>
          </cell>
          <cell r="KY52">
            <v>0</v>
          </cell>
          <cell r="KZ52">
            <v>20.467600000000001</v>
          </cell>
          <cell r="LA52">
            <v>10.5228815004086</v>
          </cell>
          <cell r="LB52">
            <v>0</v>
          </cell>
          <cell r="LC52">
            <v>0</v>
          </cell>
          <cell r="LD52">
            <v>10.5228815004086</v>
          </cell>
          <cell r="LE52">
            <v>0</v>
          </cell>
          <cell r="LF52">
            <v>18.041052300246498</v>
          </cell>
          <cell r="LG52">
            <v>0</v>
          </cell>
          <cell r="LH52">
            <v>18.041052300246498</v>
          </cell>
          <cell r="LI52">
            <v>20.467600000000001</v>
          </cell>
          <cell r="LJ52">
            <v>0</v>
          </cell>
          <cell r="LK52">
            <v>0</v>
          </cell>
          <cell r="LL52">
            <v>20.467600000000001</v>
          </cell>
          <cell r="LM52">
            <v>153.51807064808153</v>
          </cell>
          <cell r="LN52">
            <v>222.97563758023347</v>
          </cell>
          <cell r="LO52">
            <v>63.02985633678923</v>
          </cell>
          <cell r="LP52">
            <v>286.0054939170227</v>
          </cell>
          <cell r="LQ52">
            <v>376.49370822831497</v>
          </cell>
          <cell r="LR52">
            <v>439.52356456510421</v>
          </cell>
          <cell r="LS52">
            <v>3477.4423916344699</v>
          </cell>
          <cell r="LT52">
            <v>90281</v>
          </cell>
          <cell r="LU52">
            <v>42572.333333333299</v>
          </cell>
          <cell r="LV52">
            <v>35560</v>
          </cell>
          <cell r="LW52">
            <v>1692.5090115610301</v>
          </cell>
          <cell r="LX52">
            <v>1617.2450379888701</v>
          </cell>
          <cell r="LY52">
            <v>4148.5868864412296</v>
          </cell>
          <cell r="LZ52">
            <v>502720.00751475099</v>
          </cell>
          <cell r="MA52">
            <v>557450.77872097702</v>
          </cell>
          <cell r="MB52">
            <v>557450.77872097702</v>
          </cell>
          <cell r="MC52">
            <v>102107.77774781401</v>
          </cell>
          <cell r="MD52">
            <v>178764.70313226699</v>
          </cell>
          <cell r="ME52">
            <v>559</v>
          </cell>
          <cell r="MF52">
            <v>559</v>
          </cell>
          <cell r="MG52">
            <v>205.07856012146701</v>
          </cell>
          <cell r="MH52">
            <v>3477442.3916344699</v>
          </cell>
          <cell r="MI52">
            <v>78132.333333333299</v>
          </cell>
          <cell r="MJ52">
            <v>557450.77872097702</v>
          </cell>
          <cell r="MK52">
            <v>205.07856012146701</v>
          </cell>
          <cell r="ML52">
            <v>44.507084881220386</v>
          </cell>
          <cell r="MM52">
            <v>1.155488338161325</v>
          </cell>
          <cell r="MN52">
            <v>1.3379371274901888</v>
          </cell>
          <cell r="MO52">
            <v>50.38516252941988</v>
          </cell>
          <cell r="MP52">
            <v>90.181954480034804</v>
          </cell>
          <cell r="MQ52" t="str">
            <v/>
          </cell>
          <cell r="MR52">
            <v>1.6075032654595852E-4</v>
          </cell>
          <cell r="MS52" t="str">
            <v>Business plans (£m)</v>
          </cell>
          <cell r="MT52" t="str">
            <v>PR19 (£m)</v>
          </cell>
        </row>
        <row r="53">
          <cell r="A53" t="str">
            <v>SRN12</v>
          </cell>
          <cell r="B53" t="str">
            <v>SRN</v>
          </cell>
          <cell r="C53" t="str">
            <v>2011-12</v>
          </cell>
          <cell r="D53" t="str">
            <v>SRN</v>
          </cell>
          <cell r="E53" t="str">
            <v>SRN12</v>
          </cell>
          <cell r="F53">
            <v>1.1050631792877967</v>
          </cell>
          <cell r="G53">
            <v>8.1454206945303511</v>
          </cell>
          <cell r="H53">
            <v>0</v>
          </cell>
          <cell r="I53">
            <v>0.89289104886453985</v>
          </cell>
          <cell r="J53">
            <v>0</v>
          </cell>
          <cell r="K53">
            <v>0</v>
          </cell>
          <cell r="L53">
            <v>0</v>
          </cell>
          <cell r="M53">
            <v>22.827290094548019</v>
          </cell>
          <cell r="N53">
            <v>8.5089864805160342E-2</v>
          </cell>
          <cell r="O53">
            <v>31.950691702748067</v>
          </cell>
          <cell r="P53">
            <v>0</v>
          </cell>
          <cell r="Q53">
            <v>31.950691702748067</v>
          </cell>
          <cell r="R53">
            <v>37.683759476893158</v>
          </cell>
          <cell r="S53">
            <v>36.45492922152512</v>
          </cell>
          <cell r="T53">
            <v>35.219468587081366</v>
          </cell>
          <cell r="U53">
            <v>3.7406388618891917</v>
          </cell>
          <cell r="V53">
            <v>0.45639109304586001</v>
          </cell>
          <cell r="W53">
            <v>113.55518724043471</v>
          </cell>
          <cell r="X53">
            <v>2.9262072987540857</v>
          </cell>
          <cell r="Y53">
            <v>116.48139453918878</v>
          </cell>
          <cell r="Z53">
            <v>8.3642679472333299</v>
          </cell>
          <cell r="AA53">
            <v>0</v>
          </cell>
          <cell r="AB53">
            <v>0</v>
          </cell>
          <cell r="AC53">
            <v>8.3642679472333299</v>
          </cell>
          <cell r="AD53">
            <v>140.06781829470279</v>
          </cell>
          <cell r="AE53">
            <v>0</v>
          </cell>
          <cell r="AF53">
            <v>0</v>
          </cell>
          <cell r="AG53">
            <v>140.06781829470279</v>
          </cell>
          <cell r="AH53">
            <v>140.06781829470279</v>
          </cell>
          <cell r="AI53">
            <v>13.10052399045683</v>
          </cell>
          <cell r="AJ53">
            <v>0</v>
          </cell>
          <cell r="AK53">
            <v>3.023452858531412</v>
          </cell>
          <cell r="AL53">
            <v>0</v>
          </cell>
          <cell r="AM53">
            <v>0</v>
          </cell>
          <cell r="AN53">
            <v>0</v>
          </cell>
          <cell r="AO53">
            <v>38.692682159582915</v>
          </cell>
          <cell r="AP53">
            <v>11.206445701157547</v>
          </cell>
          <cell r="AQ53">
            <v>66.023104709728713</v>
          </cell>
          <cell r="AR53">
            <v>0</v>
          </cell>
          <cell r="AS53">
            <v>66.023104709728713</v>
          </cell>
          <cell r="AT53">
            <v>0</v>
          </cell>
          <cell r="AU53">
            <v>60.778474860828823</v>
          </cell>
          <cell r="AV53">
            <v>3.3151895378633902E-3</v>
          </cell>
          <cell r="AW53">
            <v>131.48041707166206</v>
          </cell>
          <cell r="AX53">
            <v>0</v>
          </cell>
          <cell r="AY53">
            <v>192.26220712202874</v>
          </cell>
          <cell r="AZ53">
            <v>0</v>
          </cell>
          <cell r="BA53">
            <v>192.26220712202874</v>
          </cell>
          <cell r="BB53">
            <v>1.0355915419286379</v>
          </cell>
          <cell r="BC53">
            <v>0</v>
          </cell>
          <cell r="BD53">
            <v>0</v>
          </cell>
          <cell r="BE53">
            <v>1.0355915419286379</v>
          </cell>
          <cell r="BF53">
            <v>257.24972028982882</v>
          </cell>
          <cell r="BG53">
            <v>0</v>
          </cell>
          <cell r="BH53">
            <v>0</v>
          </cell>
          <cell r="BI53">
            <v>257.24972028982882</v>
          </cell>
          <cell r="BJ53">
            <v>257.24972028982882</v>
          </cell>
          <cell r="BK53">
            <v>9.9455686135901701E-3</v>
          </cell>
          <cell r="BL53">
            <v>0</v>
          </cell>
          <cell r="BM53">
            <v>0</v>
          </cell>
          <cell r="BN53">
            <v>0</v>
          </cell>
          <cell r="BO53">
            <v>0</v>
          </cell>
          <cell r="BP53">
            <v>0</v>
          </cell>
          <cell r="BQ53">
            <v>6.1021588760272136</v>
          </cell>
          <cell r="BR53">
            <v>0</v>
          </cell>
          <cell r="BS53">
            <v>6.1121044446408037</v>
          </cell>
          <cell r="BT53">
            <v>0</v>
          </cell>
          <cell r="BU53">
            <v>6.1121044446408037</v>
          </cell>
          <cell r="BV53">
            <v>0</v>
          </cell>
          <cell r="BW53">
            <v>0</v>
          </cell>
          <cell r="BX53">
            <v>0</v>
          </cell>
          <cell r="BY53">
            <v>0</v>
          </cell>
          <cell r="BZ53">
            <v>0</v>
          </cell>
          <cell r="CA53">
            <v>0</v>
          </cell>
          <cell r="CB53">
            <v>0</v>
          </cell>
          <cell r="CC53">
            <v>0</v>
          </cell>
          <cell r="CD53">
            <v>0</v>
          </cell>
          <cell r="CE53">
            <v>0</v>
          </cell>
          <cell r="CF53">
            <v>0</v>
          </cell>
          <cell r="CG53">
            <v>0</v>
          </cell>
          <cell r="CH53">
            <v>6.1121044446408037</v>
          </cell>
          <cell r="CI53">
            <v>0</v>
          </cell>
          <cell r="CJ53">
            <v>0</v>
          </cell>
          <cell r="CK53">
            <v>6.1121044446408037</v>
          </cell>
          <cell r="CL53">
            <v>6.1121044446408037</v>
          </cell>
          <cell r="CM53">
            <v>-0.86857965892020828</v>
          </cell>
          <cell r="CN53">
            <v>-3.0135072899178215</v>
          </cell>
          <cell r="CO53">
            <v>1.1050631792877967E-3</v>
          </cell>
          <cell r="CP53">
            <v>0</v>
          </cell>
          <cell r="CQ53">
            <v>0</v>
          </cell>
          <cell r="CR53">
            <v>0</v>
          </cell>
          <cell r="CS53">
            <v>25.97672015551824</v>
          </cell>
          <cell r="CT53">
            <v>3.2323097994168051</v>
          </cell>
          <cell r="CU53">
            <v>25.328048069276303</v>
          </cell>
          <cell r="CV53">
            <v>0</v>
          </cell>
          <cell r="CW53">
            <v>25.328048069276303</v>
          </cell>
          <cell r="CX53">
            <v>0</v>
          </cell>
          <cell r="CY53">
            <v>11.133511531324551</v>
          </cell>
          <cell r="CZ53">
            <v>0</v>
          </cell>
          <cell r="DA53">
            <v>0.34367464875850479</v>
          </cell>
          <cell r="DB53">
            <v>0</v>
          </cell>
          <cell r="DC53">
            <v>11.477186180083056</v>
          </cell>
          <cell r="DD53">
            <v>0</v>
          </cell>
          <cell r="DE53">
            <v>11.477186180083056</v>
          </cell>
          <cell r="DF53">
            <v>0</v>
          </cell>
          <cell r="DG53">
            <v>0</v>
          </cell>
          <cell r="DH53">
            <v>0</v>
          </cell>
          <cell r="DI53">
            <v>0</v>
          </cell>
          <cell r="DJ53">
            <v>36.805234249359359</v>
          </cell>
          <cell r="DK53">
            <v>0</v>
          </cell>
          <cell r="DL53">
            <v>0</v>
          </cell>
          <cell r="DM53">
            <v>36.805234249359359</v>
          </cell>
          <cell r="DN53">
            <v>36.805234249359359</v>
          </cell>
          <cell r="DO53">
            <v>9.9455686135901701E-3</v>
          </cell>
          <cell r="DP53">
            <v>0</v>
          </cell>
          <cell r="DQ53">
            <v>0</v>
          </cell>
          <cell r="DR53">
            <v>0</v>
          </cell>
          <cell r="DS53">
            <v>0</v>
          </cell>
          <cell r="DT53">
            <v>0</v>
          </cell>
          <cell r="DU53">
            <v>4.8081298930812038</v>
          </cell>
          <cell r="DV53">
            <v>0</v>
          </cell>
          <cell r="DW53">
            <v>4.8180754616947938</v>
          </cell>
          <cell r="DX53">
            <v>0</v>
          </cell>
          <cell r="DY53">
            <v>4.8180754616947938</v>
          </cell>
          <cell r="DZ53">
            <v>0</v>
          </cell>
          <cell r="EA53">
            <v>0</v>
          </cell>
          <cell r="EB53">
            <v>0</v>
          </cell>
          <cell r="EC53">
            <v>0</v>
          </cell>
          <cell r="ED53">
            <v>0</v>
          </cell>
          <cell r="EE53">
            <v>0</v>
          </cell>
          <cell r="EF53">
            <v>0</v>
          </cell>
          <cell r="EG53">
            <v>0</v>
          </cell>
          <cell r="EH53">
            <v>0</v>
          </cell>
          <cell r="EI53">
            <v>0</v>
          </cell>
          <cell r="EJ53">
            <v>0</v>
          </cell>
          <cell r="EK53">
            <v>0</v>
          </cell>
          <cell r="EL53">
            <v>4.8180754616947938</v>
          </cell>
          <cell r="EM53">
            <v>0</v>
          </cell>
          <cell r="EN53">
            <v>0</v>
          </cell>
          <cell r="EO53">
            <v>4.8180754616947938</v>
          </cell>
          <cell r="EP53">
            <v>4.8180754616947938</v>
          </cell>
          <cell r="EQ53">
            <v>21.24594468498718</v>
          </cell>
          <cell r="ER53">
            <v>0</v>
          </cell>
          <cell r="ES53">
            <v>3.9163439073959521</v>
          </cell>
          <cell r="ET53">
            <v>0</v>
          </cell>
          <cell r="EU53">
            <v>0</v>
          </cell>
          <cell r="EV53">
            <v>0</v>
          </cell>
          <cell r="EW53">
            <v>61.519972254130941</v>
          </cell>
          <cell r="EX53">
            <v>11.291535565962707</v>
          </cell>
          <cell r="EY53">
            <v>97.973796412476773</v>
          </cell>
          <cell r="EZ53">
            <v>0</v>
          </cell>
          <cell r="FA53">
            <v>97.973796412476773</v>
          </cell>
          <cell r="FB53">
            <v>37.683759476893158</v>
          </cell>
          <cell r="FC53">
            <v>97.233404082353957</v>
          </cell>
          <cell r="FD53">
            <v>35.222783776619231</v>
          </cell>
          <cell r="FE53">
            <v>135.22105593355127</v>
          </cell>
          <cell r="FF53">
            <v>0.45639109304586001</v>
          </cell>
          <cell r="FG53">
            <v>305.81739436246346</v>
          </cell>
          <cell r="FH53">
            <v>2.9262072987540857</v>
          </cell>
          <cell r="FI53">
            <v>308.7436016612175</v>
          </cell>
          <cell r="FJ53">
            <v>9.3998594891619689</v>
          </cell>
          <cell r="FK53">
            <v>0</v>
          </cell>
          <cell r="FL53">
            <v>0</v>
          </cell>
          <cell r="FM53">
            <v>9.3998594891619689</v>
          </cell>
          <cell r="FN53">
            <v>397.31753858453163</v>
          </cell>
          <cell r="FO53">
            <v>0</v>
          </cell>
          <cell r="FP53">
            <v>0</v>
          </cell>
          <cell r="FQ53">
            <v>397.31753858453163</v>
          </cell>
          <cell r="FR53">
            <v>397.31753858453163</v>
          </cell>
          <cell r="FS53">
            <v>-0.84868852169302789</v>
          </cell>
          <cell r="FT53">
            <v>-3.0135072899178215</v>
          </cell>
          <cell r="FU53">
            <v>1.1050631792877967E-3</v>
          </cell>
          <cell r="FV53">
            <v>0</v>
          </cell>
          <cell r="FW53">
            <v>0</v>
          </cell>
          <cell r="FX53">
            <v>0</v>
          </cell>
          <cell r="FY53">
            <v>36.887008924626656</v>
          </cell>
          <cell r="FZ53">
            <v>3.2323097994168051</v>
          </cell>
          <cell r="GA53">
            <v>36.258227975611902</v>
          </cell>
          <cell r="GB53">
            <v>0</v>
          </cell>
          <cell r="GC53">
            <v>36.258227975611902</v>
          </cell>
          <cell r="GD53">
            <v>0</v>
          </cell>
          <cell r="GE53">
            <v>11.133511531324551</v>
          </cell>
          <cell r="GF53">
            <v>0</v>
          </cell>
          <cell r="GG53">
            <v>0.34367464875850479</v>
          </cell>
          <cell r="GH53">
            <v>0</v>
          </cell>
          <cell r="GI53">
            <v>11.477186180083056</v>
          </cell>
          <cell r="GJ53">
            <v>0</v>
          </cell>
          <cell r="GK53">
            <v>11.477186180083056</v>
          </cell>
          <cell r="GL53">
            <v>0</v>
          </cell>
          <cell r="GM53">
            <v>0</v>
          </cell>
          <cell r="GN53">
            <v>0</v>
          </cell>
          <cell r="GO53">
            <v>0</v>
          </cell>
          <cell r="GP53">
            <v>47.735414155694954</v>
          </cell>
          <cell r="GQ53">
            <v>0</v>
          </cell>
          <cell r="GR53">
            <v>0</v>
          </cell>
          <cell r="GS53">
            <v>47.735414155694954</v>
          </cell>
          <cell r="GT53">
            <v>47.735414155694954</v>
          </cell>
          <cell r="GU53">
            <v>20.397256163294152</v>
          </cell>
          <cell r="GV53">
            <v>-3.0135072899178215</v>
          </cell>
          <cell r="GW53">
            <v>3.9174489705752396</v>
          </cell>
          <cell r="GX53">
            <v>0</v>
          </cell>
          <cell r="GY53">
            <v>0</v>
          </cell>
          <cell r="GZ53">
            <v>0</v>
          </cell>
          <cell r="HA53">
            <v>98.40698117875759</v>
          </cell>
          <cell r="HB53">
            <v>14.523845365379513</v>
          </cell>
          <cell r="HC53">
            <v>134.23202438808866</v>
          </cell>
          <cell r="HD53">
            <v>0</v>
          </cell>
          <cell r="HE53">
            <v>134.23202438808866</v>
          </cell>
          <cell r="HF53">
            <v>37.683759476893158</v>
          </cell>
          <cell r="HG53">
            <v>108.36691561367849</v>
          </cell>
          <cell r="HH53">
            <v>35.222783776619231</v>
          </cell>
          <cell r="HI53">
            <v>135.56473058230975</v>
          </cell>
          <cell r="HJ53">
            <v>0.45639109304586001</v>
          </cell>
          <cell r="HK53">
            <v>317.2945805425465</v>
          </cell>
          <cell r="HL53">
            <v>2.9262072987540857</v>
          </cell>
          <cell r="HM53">
            <v>320.22078784130059</v>
          </cell>
          <cell r="HN53">
            <v>9.3998594891619689</v>
          </cell>
          <cell r="HO53">
            <v>0</v>
          </cell>
          <cell r="HP53">
            <v>0</v>
          </cell>
          <cell r="HQ53">
            <v>9.3998594891619689</v>
          </cell>
          <cell r="HR53">
            <v>445.05295274022654</v>
          </cell>
          <cell r="HS53">
            <v>0</v>
          </cell>
          <cell r="HT53">
            <v>0</v>
          </cell>
          <cell r="HU53">
            <v>445.05295274022654</v>
          </cell>
          <cell r="HV53">
            <v>445.05295274022654</v>
          </cell>
          <cell r="HW53">
            <v>0</v>
          </cell>
          <cell r="HX53">
            <v>0</v>
          </cell>
          <cell r="HY53">
            <v>1.9371757532915075</v>
          </cell>
          <cell r="HZ53">
            <v>0</v>
          </cell>
          <cell r="IA53">
            <v>0.2320632676504373</v>
          </cell>
          <cell r="IB53">
            <v>0</v>
          </cell>
          <cell r="IC53" t="e">
            <v>#N/A</v>
          </cell>
          <cell r="ID53">
            <v>0.22211769903684717</v>
          </cell>
          <cell r="IE53">
            <v>0</v>
          </cell>
          <cell r="IF53">
            <v>0</v>
          </cell>
          <cell r="IG53" t="e">
            <v>#N/A</v>
          </cell>
          <cell r="IH53" t="e">
            <v>#N/A</v>
          </cell>
          <cell r="II53">
            <v>7.6249359370857986E-2</v>
          </cell>
          <cell r="IJ53">
            <v>0</v>
          </cell>
          <cell r="IK53" t="e">
            <v>#N/A</v>
          </cell>
          <cell r="IL53" t="e">
            <v>#N/A</v>
          </cell>
          <cell r="IM53">
            <v>23.273735618980286</v>
          </cell>
          <cell r="IN53">
            <v>3.5925603958646271</v>
          </cell>
          <cell r="IO53">
            <v>5.128598215074665</v>
          </cell>
          <cell r="IP53">
            <v>7.7254966864009864</v>
          </cell>
          <cell r="IQ53">
            <v>6.5044018732879714</v>
          </cell>
          <cell r="IR53">
            <v>7.5343207563841981</v>
          </cell>
          <cell r="IS53">
            <v>1.8111985508526989</v>
          </cell>
          <cell r="IT53">
            <v>0</v>
          </cell>
          <cell r="IU53">
            <v>7.3751916585667558</v>
          </cell>
          <cell r="IV53">
            <v>0.26742528938764681</v>
          </cell>
          <cell r="IW53">
            <v>4.9915703808429779</v>
          </cell>
          <cell r="IX53">
            <v>3.64118317575329</v>
          </cell>
          <cell r="IY53">
            <v>0</v>
          </cell>
          <cell r="IZ53">
            <v>3.2046832199346106E-2</v>
          </cell>
          <cell r="JA53" t="e">
            <v>#N/A</v>
          </cell>
          <cell r="JB53">
            <v>7.5685777149421201</v>
          </cell>
          <cell r="JC53">
            <v>7.3243587523195171</v>
          </cell>
          <cell r="JD53">
            <v>80.993395599540492</v>
          </cell>
          <cell r="JE53">
            <v>0</v>
          </cell>
          <cell r="JF53">
            <v>1.012237872227622</v>
          </cell>
          <cell r="JG53">
            <v>0</v>
          </cell>
          <cell r="JH53">
            <v>0</v>
          </cell>
          <cell r="JI53">
            <v>0</v>
          </cell>
          <cell r="JJ53">
            <v>0</v>
          </cell>
          <cell r="JK53">
            <v>0</v>
          </cell>
          <cell r="JL53">
            <v>0</v>
          </cell>
          <cell r="JM53">
            <v>0</v>
          </cell>
          <cell r="JN53">
            <v>0</v>
          </cell>
          <cell r="JO53">
            <v>0</v>
          </cell>
          <cell r="JP53">
            <v>0</v>
          </cell>
          <cell r="JQ53">
            <v>0</v>
          </cell>
          <cell r="JR53">
            <v>0</v>
          </cell>
          <cell r="JS53">
            <v>445.05295274022654</v>
          </cell>
          <cell r="JT53">
            <v>445.05295274022654</v>
          </cell>
          <cell r="JU53">
            <v>47.735414155694954</v>
          </cell>
          <cell r="JV53">
            <v>397.31753858453163</v>
          </cell>
          <cell r="JW53">
            <v>171.24390545197483</v>
          </cell>
          <cell r="JX53">
            <v>7.3243587523195171</v>
          </cell>
          <cell r="JY53">
            <v>0</v>
          </cell>
          <cell r="JZ53">
            <v>0</v>
          </cell>
          <cell r="KA53">
            <v>1.8786074047892544E-2</v>
          </cell>
          <cell r="KB53">
            <v>0</v>
          </cell>
          <cell r="KC53">
            <v>0</v>
          </cell>
          <cell r="KD53">
            <v>1.8786074047892544E-2</v>
          </cell>
          <cell r="KE53">
            <v>0</v>
          </cell>
          <cell r="KF53">
            <v>0</v>
          </cell>
          <cell r="KG53">
            <v>0</v>
          </cell>
          <cell r="KH53">
            <v>0</v>
          </cell>
          <cell r="KI53">
            <v>1.0741214102677383</v>
          </cell>
          <cell r="KJ53">
            <v>1.0022923036140317</v>
          </cell>
          <cell r="KK53">
            <v>4.6788375011045318</v>
          </cell>
          <cell r="KL53">
            <v>7.6227258107272222</v>
          </cell>
          <cell r="KM53">
            <v>4.4810311920120158</v>
          </cell>
          <cell r="KN53">
            <v>38.897118847751159</v>
          </cell>
          <cell r="KO53">
            <v>3.3903338340549602</v>
          </cell>
          <cell r="KP53">
            <v>1.4896251656799502</v>
          </cell>
          <cell r="KQ53">
            <v>0.11161138110806748</v>
          </cell>
          <cell r="KR53">
            <v>4.9915703808429779</v>
          </cell>
          <cell r="KS53">
            <v>0</v>
          </cell>
          <cell r="KT53">
            <v>3.64118317575329</v>
          </cell>
          <cell r="KU53">
            <v>0</v>
          </cell>
          <cell r="KV53">
            <v>3.64118317575329</v>
          </cell>
          <cell r="KW53">
            <v>3.7693705045506749</v>
          </cell>
          <cell r="KX53">
            <v>3.7992072103914452</v>
          </cell>
          <cell r="KY53">
            <v>0</v>
          </cell>
          <cell r="KZ53">
            <v>7.5685777149421201</v>
          </cell>
          <cell r="LA53">
            <v>10.484998996151051</v>
          </cell>
          <cell r="LB53">
            <v>0.33636221744138167</v>
          </cell>
          <cell r="LC53">
            <v>1.2401264567563054E-2</v>
          </cell>
          <cell r="LD53">
            <v>10.833762478159993</v>
          </cell>
          <cell r="LE53">
            <v>0.11513794727739551</v>
          </cell>
          <cell r="LF53">
            <v>3.8856522738722816</v>
          </cell>
          <cell r="LG53">
            <v>0</v>
          </cell>
          <cell r="LH53">
            <v>4.0007902211496766</v>
          </cell>
          <cell r="LI53">
            <v>6.5646737283016376</v>
          </cell>
          <cell r="LJ53">
            <v>0.53397526499152992</v>
          </cell>
          <cell r="LK53">
            <v>0</v>
          </cell>
          <cell r="LL53">
            <v>7.0986489932931667</v>
          </cell>
          <cell r="LM53">
            <v>130.47467388636287</v>
          </cell>
          <cell r="LN53">
            <v>120.35112362570516</v>
          </cell>
          <cell r="LO53">
            <v>44.171830972087207</v>
          </cell>
          <cell r="LP53">
            <v>164.52295459779236</v>
          </cell>
          <cell r="LQ53">
            <v>250.82579751206802</v>
          </cell>
          <cell r="LR53">
            <v>294.99762848415526</v>
          </cell>
          <cell r="LS53">
            <v>1892.9167020585901</v>
          </cell>
          <cell r="LT53">
            <v>117737</v>
          </cell>
          <cell r="LU53">
            <v>21417.66</v>
          </cell>
          <cell r="LV53">
            <v>17500</v>
          </cell>
          <cell r="LW53">
            <v>651.12</v>
          </cell>
          <cell r="LX53">
            <v>763.74</v>
          </cell>
          <cell r="LY53">
            <v>6037.38</v>
          </cell>
          <cell r="LZ53">
            <v>212032.33299200001</v>
          </cell>
          <cell r="MA53">
            <v>262533.12186399999</v>
          </cell>
          <cell r="MB53">
            <v>262533.12186399999</v>
          </cell>
          <cell r="MC53">
            <v>0</v>
          </cell>
          <cell r="MD53">
            <v>31011.593455999999</v>
          </cell>
          <cell r="ME53">
            <v>369</v>
          </cell>
          <cell r="MF53">
            <v>369</v>
          </cell>
          <cell r="MG53">
            <v>101.53700000000001</v>
          </cell>
          <cell r="MH53">
            <v>1892916.70205859</v>
          </cell>
          <cell r="MI53">
            <v>38917.660000000003</v>
          </cell>
          <cell r="MJ53">
            <v>262533.12186399999</v>
          </cell>
          <cell r="MK53">
            <v>101.53700000000001</v>
          </cell>
          <cell r="ML53">
            <v>48.639016376076817</v>
          </cell>
          <cell r="MM53">
            <v>3.0252846651109033</v>
          </cell>
          <cell r="MN53">
            <v>2.8385904022656931</v>
          </cell>
          <cell r="MO53">
            <v>11.812449886633706</v>
          </cell>
          <cell r="MP53">
            <v>80.764031405469325</v>
          </cell>
          <cell r="MQ53">
            <v>1405.2834524479917</v>
          </cell>
          <cell r="MR53">
            <v>1.9493726247895858E-4</v>
          </cell>
          <cell r="MS53" t="str">
            <v>N/A</v>
          </cell>
          <cell r="MT53" t="str">
            <v>PR09 (£m)</v>
          </cell>
        </row>
        <row r="54">
          <cell r="A54" t="str">
            <v>SRN13</v>
          </cell>
          <cell r="B54" t="str">
            <v>SRN</v>
          </cell>
          <cell r="C54" t="str">
            <v>2012-13</v>
          </cell>
          <cell r="D54" t="str">
            <v>SRN</v>
          </cell>
          <cell r="E54" t="str">
            <v>SRN13</v>
          </cell>
          <cell r="F54">
            <v>1.0790336496980155</v>
          </cell>
          <cell r="G54">
            <v>10.832418809318378</v>
          </cell>
          <cell r="H54">
            <v>0</v>
          </cell>
          <cell r="I54">
            <v>0.64526212251941328</v>
          </cell>
          <cell r="J54">
            <v>0</v>
          </cell>
          <cell r="K54">
            <v>0</v>
          </cell>
          <cell r="L54">
            <v>0</v>
          </cell>
          <cell r="M54">
            <v>28.972053494391719</v>
          </cell>
          <cell r="N54">
            <v>3.6687144089732532E-2</v>
          </cell>
          <cell r="O54">
            <v>40.486421570319244</v>
          </cell>
          <cell r="P54">
            <v>0</v>
          </cell>
          <cell r="Q54">
            <v>40.486421570319244</v>
          </cell>
          <cell r="R54">
            <v>41.38417756686799</v>
          </cell>
          <cell r="S54">
            <v>35.946927006039687</v>
          </cell>
          <cell r="T54">
            <v>13.160973425366695</v>
          </cell>
          <cell r="U54">
            <v>1.5840213977566868</v>
          </cell>
          <cell r="V54">
            <v>1.6433682484900776</v>
          </cell>
          <cell r="W54">
            <v>93.719467644521146</v>
          </cell>
          <cell r="X54">
            <v>2.291867471958585</v>
          </cell>
          <cell r="Y54">
            <v>96.011335116479728</v>
          </cell>
          <cell r="Z54">
            <v>6.9432112141074294</v>
          </cell>
          <cell r="AA54">
            <v>0</v>
          </cell>
          <cell r="AB54">
            <v>0</v>
          </cell>
          <cell r="AC54">
            <v>6.9432112141074294</v>
          </cell>
          <cell r="AD54">
            <v>129.55454547269071</v>
          </cell>
          <cell r="AE54">
            <v>0</v>
          </cell>
          <cell r="AF54">
            <v>0</v>
          </cell>
          <cell r="AG54">
            <v>129.55454547269071</v>
          </cell>
          <cell r="AH54">
            <v>128.40861173671141</v>
          </cell>
          <cell r="AI54">
            <v>15.094601725625539</v>
          </cell>
          <cell r="AJ54">
            <v>0</v>
          </cell>
          <cell r="AK54">
            <v>2.2983416738567728</v>
          </cell>
          <cell r="AL54">
            <v>0</v>
          </cell>
          <cell r="AM54">
            <v>0</v>
          </cell>
          <cell r="AN54">
            <v>0</v>
          </cell>
          <cell r="AO54">
            <v>34.841996548748924</v>
          </cell>
          <cell r="AP54">
            <v>11.771178084555652</v>
          </cell>
          <cell r="AQ54">
            <v>64.006118032786887</v>
          </cell>
          <cell r="AR54">
            <v>1.0790336496980155E-3</v>
          </cell>
          <cell r="AS54">
            <v>64.007197066436476</v>
          </cell>
          <cell r="AT54">
            <v>0</v>
          </cell>
          <cell r="AU54">
            <v>59.37274754098361</v>
          </cell>
          <cell r="AV54">
            <v>1.5408600517687661</v>
          </cell>
          <cell r="AW54">
            <v>121.42581466781708</v>
          </cell>
          <cell r="AX54">
            <v>0</v>
          </cell>
          <cell r="AY54">
            <v>182.3394222605684</v>
          </cell>
          <cell r="AZ54">
            <v>0</v>
          </cell>
          <cell r="BA54">
            <v>182.3394222605684</v>
          </cell>
          <cell r="BB54">
            <v>1.1400062885241589</v>
          </cell>
          <cell r="BC54">
            <v>0</v>
          </cell>
          <cell r="BD54">
            <v>0</v>
          </cell>
          <cell r="BE54">
            <v>1.1400062885241589</v>
          </cell>
          <cell r="BF54">
            <v>245.20661303848078</v>
          </cell>
          <cell r="BG54">
            <v>0</v>
          </cell>
          <cell r="BH54">
            <v>0</v>
          </cell>
          <cell r="BI54">
            <v>245.20661303848078</v>
          </cell>
          <cell r="BJ54">
            <v>242.97625048455498</v>
          </cell>
          <cell r="BK54">
            <v>1.7264538395168248E-2</v>
          </cell>
          <cell r="BL54">
            <v>0</v>
          </cell>
          <cell r="BM54">
            <v>0</v>
          </cell>
          <cell r="BN54">
            <v>0</v>
          </cell>
          <cell r="BO54">
            <v>0</v>
          </cell>
          <cell r="BP54">
            <v>0</v>
          </cell>
          <cell r="BQ54">
            <v>6.2411306298533216</v>
          </cell>
          <cell r="BR54">
            <v>0</v>
          </cell>
          <cell r="BS54">
            <v>6.25839516824849</v>
          </cell>
          <cell r="BT54">
            <v>0</v>
          </cell>
          <cell r="BU54">
            <v>6.25839516824849</v>
          </cell>
          <cell r="BV54">
            <v>0</v>
          </cell>
          <cell r="BW54">
            <v>0</v>
          </cell>
          <cell r="BX54">
            <v>0</v>
          </cell>
          <cell r="BY54">
            <v>0</v>
          </cell>
          <cell r="BZ54">
            <v>0</v>
          </cell>
          <cell r="CA54">
            <v>0</v>
          </cell>
          <cell r="CB54">
            <v>0</v>
          </cell>
          <cell r="CC54">
            <v>0</v>
          </cell>
          <cell r="CD54">
            <v>0</v>
          </cell>
          <cell r="CE54">
            <v>0</v>
          </cell>
          <cell r="CF54">
            <v>0</v>
          </cell>
          <cell r="CG54">
            <v>0</v>
          </cell>
          <cell r="CH54">
            <v>6.25839516824849</v>
          </cell>
          <cell r="CI54">
            <v>0</v>
          </cell>
          <cell r="CJ54">
            <v>0</v>
          </cell>
          <cell r="CK54">
            <v>6.25839516824849</v>
          </cell>
          <cell r="CL54">
            <v>6.2109176876617775</v>
          </cell>
          <cell r="CM54">
            <v>0.24278257118205349</v>
          </cell>
          <cell r="CN54">
            <v>-2.8961263157894739</v>
          </cell>
          <cell r="CO54">
            <v>0</v>
          </cell>
          <cell r="CP54">
            <v>0</v>
          </cell>
          <cell r="CQ54">
            <v>0</v>
          </cell>
          <cell r="CR54">
            <v>0</v>
          </cell>
          <cell r="CS54">
            <v>18.841006557377046</v>
          </cell>
          <cell r="CT54">
            <v>3.3806124245038824</v>
          </cell>
          <cell r="CU54">
            <v>19.568275237273401</v>
          </cell>
          <cell r="CV54">
            <v>0</v>
          </cell>
          <cell r="CW54">
            <v>19.568275237273401</v>
          </cell>
          <cell r="CX54">
            <v>0</v>
          </cell>
          <cell r="CY54">
            <v>10.728831578947368</v>
          </cell>
          <cell r="CZ54">
            <v>0</v>
          </cell>
          <cell r="DA54">
            <v>3.4388802415875754</v>
          </cell>
          <cell r="DB54">
            <v>0</v>
          </cell>
          <cell r="DC54">
            <v>14.167711820534835</v>
          </cell>
          <cell r="DD54">
            <v>0</v>
          </cell>
          <cell r="DE54">
            <v>14.167711820534835</v>
          </cell>
          <cell r="DF54">
            <v>0</v>
          </cell>
          <cell r="DG54">
            <v>0</v>
          </cell>
          <cell r="DH54">
            <v>0</v>
          </cell>
          <cell r="DI54">
            <v>0</v>
          </cell>
          <cell r="DJ54">
            <v>33.735987057808352</v>
          </cell>
          <cell r="DK54">
            <v>0</v>
          </cell>
          <cell r="DL54">
            <v>0</v>
          </cell>
          <cell r="DM54">
            <v>33.735987057808352</v>
          </cell>
          <cell r="DN54">
            <v>32.804781018118959</v>
          </cell>
          <cell r="DO54">
            <v>0</v>
          </cell>
          <cell r="DP54">
            <v>0</v>
          </cell>
          <cell r="DQ54">
            <v>0</v>
          </cell>
          <cell r="DR54">
            <v>0</v>
          </cell>
          <cell r="DS54">
            <v>0</v>
          </cell>
          <cell r="DT54">
            <v>0</v>
          </cell>
          <cell r="DU54">
            <v>5.052035547886109</v>
          </cell>
          <cell r="DV54">
            <v>0</v>
          </cell>
          <cell r="DW54">
            <v>5.052035547886109</v>
          </cell>
          <cell r="DX54">
            <v>0</v>
          </cell>
          <cell r="DY54">
            <v>5.052035547886109</v>
          </cell>
          <cell r="DZ54">
            <v>0</v>
          </cell>
          <cell r="EA54">
            <v>0</v>
          </cell>
          <cell r="EB54">
            <v>0</v>
          </cell>
          <cell r="EC54">
            <v>0</v>
          </cell>
          <cell r="ED54">
            <v>0</v>
          </cell>
          <cell r="EE54">
            <v>0</v>
          </cell>
          <cell r="EF54">
            <v>0</v>
          </cell>
          <cell r="EG54">
            <v>0</v>
          </cell>
          <cell r="EH54">
            <v>0</v>
          </cell>
          <cell r="EI54">
            <v>0</v>
          </cell>
          <cell r="EJ54">
            <v>0</v>
          </cell>
          <cell r="EK54">
            <v>0</v>
          </cell>
          <cell r="EL54">
            <v>5.052035547886109</v>
          </cell>
          <cell r="EM54">
            <v>0</v>
          </cell>
          <cell r="EN54">
            <v>0</v>
          </cell>
          <cell r="EO54">
            <v>5.052035547886109</v>
          </cell>
          <cell r="EP54">
            <v>5.0423242450388264</v>
          </cell>
          <cell r="EQ54">
            <v>25.927020534943914</v>
          </cell>
          <cell r="ER54">
            <v>0</v>
          </cell>
          <cell r="ES54">
            <v>2.9436037963761859</v>
          </cell>
          <cell r="ET54">
            <v>0</v>
          </cell>
          <cell r="EU54">
            <v>0</v>
          </cell>
          <cell r="EV54">
            <v>0</v>
          </cell>
          <cell r="EW54">
            <v>63.814050043140639</v>
          </cell>
          <cell r="EX54">
            <v>11.807865228645385</v>
          </cell>
          <cell r="EY54">
            <v>104.49253960310612</v>
          </cell>
          <cell r="EZ54">
            <v>1.0790336496980155E-3</v>
          </cell>
          <cell r="FA54">
            <v>104.49361863675571</v>
          </cell>
          <cell r="FB54">
            <v>41.38417756686799</v>
          </cell>
          <cell r="FC54">
            <v>95.319674547023283</v>
          </cell>
          <cell r="FD54">
            <v>14.701833477135461</v>
          </cell>
          <cell r="FE54">
            <v>123.00983606557377</v>
          </cell>
          <cell r="FF54">
            <v>1.6433682484900776</v>
          </cell>
          <cell r="FG54">
            <v>276.05888990508953</v>
          </cell>
          <cell r="FH54">
            <v>2.291867471958585</v>
          </cell>
          <cell r="FI54">
            <v>278.35075737704807</v>
          </cell>
          <cell r="FJ54">
            <v>8.0832175026315891</v>
          </cell>
          <cell r="FK54">
            <v>0</v>
          </cell>
          <cell r="FL54">
            <v>0</v>
          </cell>
          <cell r="FM54">
            <v>8.0832175026315891</v>
          </cell>
          <cell r="FN54">
            <v>374.76115851117152</v>
          </cell>
          <cell r="FO54">
            <v>0</v>
          </cell>
          <cell r="FP54">
            <v>0</v>
          </cell>
          <cell r="FQ54">
            <v>374.76115851117152</v>
          </cell>
          <cell r="FR54">
            <v>371.38486222126636</v>
          </cell>
          <cell r="FS54">
            <v>0.26004710957722171</v>
          </cell>
          <cell r="FT54">
            <v>-2.8961263157894739</v>
          </cell>
          <cell r="FU54">
            <v>0</v>
          </cell>
          <cell r="FV54">
            <v>0</v>
          </cell>
          <cell r="FW54">
            <v>0</v>
          </cell>
          <cell r="FX54">
            <v>0</v>
          </cell>
          <cell r="FY54">
            <v>30.134172735116479</v>
          </cell>
          <cell r="FZ54">
            <v>3.3806124245038824</v>
          </cell>
          <cell r="GA54">
            <v>30.878705953408002</v>
          </cell>
          <cell r="GB54">
            <v>0</v>
          </cell>
          <cell r="GC54">
            <v>30.878705953408002</v>
          </cell>
          <cell r="GD54">
            <v>0</v>
          </cell>
          <cell r="GE54">
            <v>10.728831578947368</v>
          </cell>
          <cell r="GF54">
            <v>0</v>
          </cell>
          <cell r="GG54">
            <v>3.4388802415875754</v>
          </cell>
          <cell r="GH54">
            <v>0</v>
          </cell>
          <cell r="GI54">
            <v>14.167711820534835</v>
          </cell>
          <cell r="GJ54">
            <v>0</v>
          </cell>
          <cell r="GK54">
            <v>14.167711820534835</v>
          </cell>
          <cell r="GL54">
            <v>0</v>
          </cell>
          <cell r="GM54">
            <v>0</v>
          </cell>
          <cell r="GN54">
            <v>0</v>
          </cell>
          <cell r="GO54">
            <v>0</v>
          </cell>
          <cell r="GP54">
            <v>45.046417773942949</v>
          </cell>
          <cell r="GQ54">
            <v>0</v>
          </cell>
          <cell r="GR54">
            <v>0</v>
          </cell>
          <cell r="GS54">
            <v>45.046417773942949</v>
          </cell>
          <cell r="GT54">
            <v>44.05802295081957</v>
          </cell>
          <cell r="GU54">
            <v>26.187067644521136</v>
          </cell>
          <cell r="GV54">
            <v>-2.8961263157894739</v>
          </cell>
          <cell r="GW54">
            <v>2.9436037963761756</v>
          </cell>
          <cell r="GX54">
            <v>0</v>
          </cell>
          <cell r="GY54">
            <v>0</v>
          </cell>
          <cell r="GZ54">
            <v>0</v>
          </cell>
          <cell r="HA54">
            <v>93.948222778257104</v>
          </cell>
          <cell r="HB54">
            <v>15.188477653149267</v>
          </cell>
          <cell r="HC54">
            <v>135.37124555651314</v>
          </cell>
          <cell r="HD54">
            <v>1.0790336496980155E-3</v>
          </cell>
          <cell r="HE54">
            <v>135.37232459016391</v>
          </cell>
          <cell r="HF54">
            <v>41.38417756686799</v>
          </cell>
          <cell r="HG54">
            <v>106.04850612597056</v>
          </cell>
          <cell r="HH54">
            <v>14.701833477135461</v>
          </cell>
          <cell r="HI54">
            <v>126.44871630716135</v>
          </cell>
          <cell r="HJ54">
            <v>1.6433682484900776</v>
          </cell>
          <cell r="HK54">
            <v>290.22660172562553</v>
          </cell>
          <cell r="HL54">
            <v>2.291867471958585</v>
          </cell>
          <cell r="HM54">
            <v>292.51846919758304</v>
          </cell>
          <cell r="HN54">
            <v>8.0832175026315891</v>
          </cell>
          <cell r="HO54">
            <v>0</v>
          </cell>
          <cell r="HP54">
            <v>0</v>
          </cell>
          <cell r="HQ54">
            <v>8.0832175026315891</v>
          </cell>
          <cell r="HR54">
            <v>419.8075762851156</v>
          </cell>
          <cell r="HS54">
            <v>0</v>
          </cell>
          <cell r="HT54">
            <v>0</v>
          </cell>
          <cell r="HU54">
            <v>419.8075762851156</v>
          </cell>
          <cell r="HV54">
            <v>415.44288517208719</v>
          </cell>
          <cell r="HW54">
            <v>0</v>
          </cell>
          <cell r="HX54">
            <v>0</v>
          </cell>
          <cell r="HY54">
            <v>1.38116307161346</v>
          </cell>
          <cell r="HZ54">
            <v>0</v>
          </cell>
          <cell r="IA54">
            <v>2.9878441760138053</v>
          </cell>
          <cell r="IB54">
            <v>2.7709584124245041</v>
          </cell>
          <cell r="IC54" t="e">
            <v>#N/A</v>
          </cell>
          <cell r="ID54">
            <v>0</v>
          </cell>
          <cell r="IE54">
            <v>0</v>
          </cell>
          <cell r="IF54">
            <v>0</v>
          </cell>
          <cell r="IG54" t="e">
            <v>#N/A</v>
          </cell>
          <cell r="IH54" t="e">
            <v>#N/A</v>
          </cell>
          <cell r="II54">
            <v>-0.12193080241587576</v>
          </cell>
          <cell r="IJ54">
            <v>0</v>
          </cell>
          <cell r="IK54" t="e">
            <v>#N/A</v>
          </cell>
          <cell r="IL54" t="e">
            <v>#N/A</v>
          </cell>
          <cell r="IM54">
            <v>18.08460396893874</v>
          </cell>
          <cell r="IN54">
            <v>-4.3161345987920621E-3</v>
          </cell>
          <cell r="IO54">
            <v>16.18226764452114</v>
          </cell>
          <cell r="IP54">
            <v>3.6892160483175149</v>
          </cell>
          <cell r="IQ54">
            <v>2.423509577221743</v>
          </cell>
          <cell r="IR54">
            <v>15.498160310612596</v>
          </cell>
          <cell r="IS54">
            <v>3.9395518550474544</v>
          </cell>
          <cell r="IT54">
            <v>0</v>
          </cell>
          <cell r="IU54">
            <v>14.91440310612597</v>
          </cell>
          <cell r="IV54">
            <v>3.6881370146678174</v>
          </cell>
          <cell r="IW54">
            <v>0.52656842105263157</v>
          </cell>
          <cell r="IX54">
            <v>7.9848490077653142E-2</v>
          </cell>
          <cell r="IY54">
            <v>0</v>
          </cell>
          <cell r="IZ54">
            <v>0</v>
          </cell>
          <cell r="JA54" t="e">
            <v>#N/A</v>
          </cell>
          <cell r="JB54">
            <v>5.0218226056945641</v>
          </cell>
          <cell r="JC54">
            <v>2.4774612597066432</v>
          </cell>
          <cell r="JD54">
            <v>47.875644003451249</v>
          </cell>
          <cell r="JE54">
            <v>0</v>
          </cell>
          <cell r="JF54">
            <v>1.3056307161345988</v>
          </cell>
          <cell r="JG54">
            <v>0</v>
          </cell>
          <cell r="JH54">
            <v>7.3374288179465064E-2</v>
          </cell>
          <cell r="JI54">
            <v>0</v>
          </cell>
          <cell r="JJ54">
            <v>0</v>
          </cell>
          <cell r="JK54">
            <v>0</v>
          </cell>
          <cell r="JL54">
            <v>0</v>
          </cell>
          <cell r="JM54">
            <v>0</v>
          </cell>
          <cell r="JN54">
            <v>0</v>
          </cell>
          <cell r="JO54">
            <v>0</v>
          </cell>
          <cell r="JP54">
            <v>0</v>
          </cell>
          <cell r="JQ54">
            <v>0</v>
          </cell>
          <cell r="JR54">
            <v>0</v>
          </cell>
          <cell r="JS54">
            <v>419.8075762851156</v>
          </cell>
          <cell r="JT54">
            <v>415.44288517208719</v>
          </cell>
          <cell r="JU54">
            <v>44.05802295081957</v>
          </cell>
          <cell r="JV54">
            <v>371.38486222126636</v>
          </cell>
          <cell r="JW54">
            <v>142.79391803278691</v>
          </cell>
          <cell r="JX54">
            <v>2.4774612597066432</v>
          </cell>
          <cell r="JY54">
            <v>0</v>
          </cell>
          <cell r="JZ54">
            <v>0</v>
          </cell>
          <cell r="KA54">
            <v>1.5106471095772218E-2</v>
          </cell>
          <cell r="KB54">
            <v>0</v>
          </cell>
          <cell r="KC54">
            <v>0</v>
          </cell>
          <cell r="KD54">
            <v>1.5106471095772218E-2</v>
          </cell>
          <cell r="KE54">
            <v>0</v>
          </cell>
          <cell r="KF54">
            <v>0</v>
          </cell>
          <cell r="KG54">
            <v>0</v>
          </cell>
          <cell r="KH54">
            <v>0</v>
          </cell>
          <cell r="KI54">
            <v>0.9074672993960311</v>
          </cell>
          <cell r="KJ54">
            <v>0.89775599654874894</v>
          </cell>
          <cell r="KK54">
            <v>4.3657701466781713</v>
          </cell>
          <cell r="KL54">
            <v>7.5694210526315793</v>
          </cell>
          <cell r="KM54">
            <v>4.8729159620362381</v>
          </cell>
          <cell r="KN54">
            <v>39.399834685073337</v>
          </cell>
          <cell r="KO54">
            <v>0.52872648835202762</v>
          </cell>
          <cell r="KP54">
            <v>-2.158067299396031E-3</v>
          </cell>
          <cell r="KQ54">
            <v>0</v>
          </cell>
          <cell r="KR54">
            <v>0.52656842105263157</v>
          </cell>
          <cell r="KS54">
            <v>0</v>
          </cell>
          <cell r="KT54">
            <v>7.9848490077653142E-2</v>
          </cell>
          <cell r="KU54">
            <v>0</v>
          </cell>
          <cell r="KV54">
            <v>7.9848490077653142E-2</v>
          </cell>
          <cell r="KW54">
            <v>4.7542222605694562</v>
          </cell>
          <cell r="KX54">
            <v>0.26760034512510783</v>
          </cell>
          <cell r="KY54">
            <v>0</v>
          </cell>
          <cell r="KZ54">
            <v>5.0218226056945641</v>
          </cell>
          <cell r="LA54">
            <v>10.484998996151051</v>
          </cell>
          <cell r="LB54">
            <v>0.33636221744138167</v>
          </cell>
          <cell r="LC54">
            <v>1.2401264567563054E-2</v>
          </cell>
          <cell r="LD54">
            <v>10.833762478159993</v>
          </cell>
          <cell r="LE54">
            <v>0.11513794727739551</v>
          </cell>
          <cell r="LF54">
            <v>3.8856522738722816</v>
          </cell>
          <cell r="LG54">
            <v>0</v>
          </cell>
          <cell r="LH54">
            <v>4.0007902211496766</v>
          </cell>
          <cell r="LI54">
            <v>6.5646737283016376</v>
          </cell>
          <cell r="LJ54">
            <v>0.53397526499152992</v>
          </cell>
          <cell r="LK54">
            <v>0</v>
          </cell>
          <cell r="LL54">
            <v>7.0986489932931667</v>
          </cell>
          <cell r="LM54">
            <v>137.40800445947815</v>
          </cell>
          <cell r="LN54">
            <v>116.36367724552002</v>
          </cell>
          <cell r="LO54">
            <v>38.239326372419164</v>
          </cell>
          <cell r="LP54">
            <v>154.60300361793918</v>
          </cell>
          <cell r="LQ54">
            <v>253.77168170499817</v>
          </cell>
          <cell r="LR54">
            <v>292.01100807741733</v>
          </cell>
          <cell r="LS54">
            <v>1915.212</v>
          </cell>
          <cell r="LT54">
            <v>117941</v>
          </cell>
          <cell r="LU54">
            <v>21638.6499999999</v>
          </cell>
          <cell r="LV54">
            <v>17500</v>
          </cell>
          <cell r="LW54">
            <v>656.34</v>
          </cell>
          <cell r="LX54">
            <v>691.14</v>
          </cell>
          <cell r="LY54">
            <v>6102.2999999999902</v>
          </cell>
          <cell r="LZ54">
            <v>230215.55755199899</v>
          </cell>
          <cell r="MA54">
            <v>281691.91107199999</v>
          </cell>
          <cell r="MB54">
            <v>281691.91107199999</v>
          </cell>
          <cell r="MC54">
            <v>0</v>
          </cell>
          <cell r="MD54">
            <v>31779.983976</v>
          </cell>
          <cell r="ME54">
            <v>368</v>
          </cell>
          <cell r="MF54">
            <v>368</v>
          </cell>
          <cell r="MG54">
            <v>99.820999999999998</v>
          </cell>
          <cell r="MH54">
            <v>1915212</v>
          </cell>
          <cell r="MI54">
            <v>39138.6499999999</v>
          </cell>
          <cell r="MJ54">
            <v>281691.91107199999</v>
          </cell>
          <cell r="MK54">
            <v>99.820999999999998</v>
          </cell>
          <cell r="ML54">
            <v>48.934033238244162</v>
          </cell>
          <cell r="MM54">
            <v>3.0134151280128543</v>
          </cell>
          <cell r="MN54">
            <v>2.644655280178009</v>
          </cell>
          <cell r="MO54">
            <v>11.281823413053948</v>
          </cell>
          <cell r="MP54">
            <v>81.726009339741495</v>
          </cell>
          <cell r="MQ54">
            <v>1416.817593414155</v>
          </cell>
          <cell r="MR54">
            <v>1.9214583033105474E-4</v>
          </cell>
          <cell r="MS54" t="str">
            <v>N/A</v>
          </cell>
          <cell r="MT54" t="str">
            <v>PR09 (£m)</v>
          </cell>
        </row>
        <row r="55">
          <cell r="A55" t="str">
            <v>SRN14</v>
          </cell>
          <cell r="B55" t="str">
            <v>SRN</v>
          </cell>
          <cell r="C55" t="str">
            <v>2013-14</v>
          </cell>
          <cell r="D55" t="str">
            <v>SRN</v>
          </cell>
          <cell r="E55" t="str">
            <v>SRN14</v>
          </cell>
          <cell r="F55">
            <v>1.0569641649763351</v>
          </cell>
          <cell r="G55">
            <v>10.392071670047327</v>
          </cell>
          <cell r="H55">
            <v>0</v>
          </cell>
          <cell r="I55">
            <v>0.74938759296822155</v>
          </cell>
          <cell r="J55">
            <v>0</v>
          </cell>
          <cell r="K55">
            <v>0</v>
          </cell>
          <cell r="L55">
            <v>0</v>
          </cell>
          <cell r="M55">
            <v>28.696577079107495</v>
          </cell>
          <cell r="N55">
            <v>2.6424104124408376E-2</v>
          </cell>
          <cell r="O55">
            <v>39.864460446247456</v>
          </cell>
          <cell r="P55">
            <v>0</v>
          </cell>
          <cell r="Q55">
            <v>39.864460446247456</v>
          </cell>
          <cell r="R55">
            <v>44.996021467207555</v>
          </cell>
          <cell r="S55">
            <v>46.660740027045286</v>
          </cell>
          <cell r="T55">
            <v>17.908143847194047</v>
          </cell>
          <cell r="U55">
            <v>2.505005070993914</v>
          </cell>
          <cell r="V55">
            <v>14.513174949290056</v>
          </cell>
          <cell r="W55">
            <v>126.58308536173085</v>
          </cell>
          <cell r="X55">
            <v>2.296783130493576</v>
          </cell>
          <cell r="Y55">
            <v>128.87986849222443</v>
          </cell>
          <cell r="Z55">
            <v>6.9086847823148991</v>
          </cell>
          <cell r="AA55">
            <v>0</v>
          </cell>
          <cell r="AB55">
            <v>0</v>
          </cell>
          <cell r="AC55">
            <v>6.9086847823148991</v>
          </cell>
          <cell r="AD55">
            <v>161.83564415615697</v>
          </cell>
          <cell r="AE55">
            <v>0</v>
          </cell>
          <cell r="AF55">
            <v>0</v>
          </cell>
          <cell r="AG55">
            <v>161.83564415615697</v>
          </cell>
          <cell r="AH55">
            <v>177.80742965311435</v>
          </cell>
          <cell r="AI55">
            <v>16.0521147734956</v>
          </cell>
          <cell r="AJ55">
            <v>0</v>
          </cell>
          <cell r="AK55">
            <v>2.6677775524002696</v>
          </cell>
          <cell r="AL55">
            <v>0</v>
          </cell>
          <cell r="AM55">
            <v>0</v>
          </cell>
          <cell r="AN55">
            <v>0</v>
          </cell>
          <cell r="AO55">
            <v>30.023067106152798</v>
          </cell>
          <cell r="AP55">
            <v>11.353909060175791</v>
          </cell>
          <cell r="AQ55">
            <v>60.096868492224452</v>
          </cell>
          <cell r="AR55">
            <v>1.056964164976335E-3</v>
          </cell>
          <cell r="AS55">
            <v>60.09792545638944</v>
          </cell>
          <cell r="AT55">
            <v>-8.4557133198106798E-3</v>
          </cell>
          <cell r="AU55">
            <v>83.039332657200774</v>
          </cell>
          <cell r="AV55">
            <v>0.93858417849898557</v>
          </cell>
          <cell r="AW55">
            <v>88.239596348884348</v>
          </cell>
          <cell r="AX55">
            <v>0</v>
          </cell>
          <cell r="AY55">
            <v>172.20905747126432</v>
          </cell>
          <cell r="AZ55">
            <v>0</v>
          </cell>
          <cell r="BA55">
            <v>172.20905747126432</v>
          </cell>
          <cell r="BB55">
            <v>0.12411651309322173</v>
          </cell>
          <cell r="BC55">
            <v>0</v>
          </cell>
          <cell r="BD55">
            <v>0</v>
          </cell>
          <cell r="BE55">
            <v>0.12411651309322173</v>
          </cell>
          <cell r="BF55">
            <v>232.18286641456052</v>
          </cell>
          <cell r="BG55">
            <v>0</v>
          </cell>
          <cell r="BH55">
            <v>0</v>
          </cell>
          <cell r="BI55">
            <v>232.18286641456052</v>
          </cell>
          <cell r="BJ55">
            <v>234.55363703660245</v>
          </cell>
          <cell r="BK55">
            <v>2.6424104124408376E-2</v>
          </cell>
          <cell r="BL55">
            <v>0</v>
          </cell>
          <cell r="BM55">
            <v>0</v>
          </cell>
          <cell r="BN55">
            <v>0</v>
          </cell>
          <cell r="BO55">
            <v>0</v>
          </cell>
          <cell r="BP55">
            <v>0</v>
          </cell>
          <cell r="BQ55">
            <v>6.6060260311020942</v>
          </cell>
          <cell r="BR55">
            <v>0</v>
          </cell>
          <cell r="BS55">
            <v>6.6324501352265024</v>
          </cell>
          <cell r="BT55">
            <v>0</v>
          </cell>
          <cell r="BU55">
            <v>6.6324501352265024</v>
          </cell>
          <cell r="BV55">
            <v>0</v>
          </cell>
          <cell r="BW55">
            <v>1.2683569979716021E-2</v>
          </cell>
          <cell r="BX55">
            <v>0</v>
          </cell>
          <cell r="BY55">
            <v>0</v>
          </cell>
          <cell r="BZ55">
            <v>0</v>
          </cell>
          <cell r="CA55">
            <v>1.2683569979716021E-2</v>
          </cell>
          <cell r="CB55">
            <v>0</v>
          </cell>
          <cell r="CC55">
            <v>1.2683569979716021E-2</v>
          </cell>
          <cell r="CD55">
            <v>0</v>
          </cell>
          <cell r="CE55">
            <v>0</v>
          </cell>
          <cell r="CF55">
            <v>0</v>
          </cell>
          <cell r="CG55">
            <v>0</v>
          </cell>
          <cell r="CH55">
            <v>6.6451337052062183</v>
          </cell>
          <cell r="CI55">
            <v>0</v>
          </cell>
          <cell r="CJ55">
            <v>0</v>
          </cell>
          <cell r="CK55">
            <v>6.6451337052062183</v>
          </cell>
          <cell r="CL55">
            <v>6.6451337052062183</v>
          </cell>
          <cell r="CM55">
            <v>-0.67751402974983077</v>
          </cell>
          <cell r="CN55">
            <v>-3.6972606490872204</v>
          </cell>
          <cell r="CO55">
            <v>1.056964164976335E-3</v>
          </cell>
          <cell r="CP55">
            <v>0</v>
          </cell>
          <cell r="CQ55">
            <v>0</v>
          </cell>
          <cell r="CR55">
            <v>0</v>
          </cell>
          <cell r="CS55">
            <v>15.48980983772819</v>
          </cell>
          <cell r="CT55">
            <v>3.5778236984448939</v>
          </cell>
          <cell r="CU55">
            <v>14.69391582150101</v>
          </cell>
          <cell r="CV55">
            <v>0</v>
          </cell>
          <cell r="CW55">
            <v>14.69391582150101</v>
          </cell>
          <cell r="CX55">
            <v>0</v>
          </cell>
          <cell r="CY55">
            <v>16.376602772143336</v>
          </cell>
          <cell r="CZ55">
            <v>0</v>
          </cell>
          <cell r="DA55">
            <v>2.630783806626098</v>
          </cell>
          <cell r="DB55">
            <v>0</v>
          </cell>
          <cell r="DC55">
            <v>19.007386578769434</v>
          </cell>
          <cell r="DD55">
            <v>0</v>
          </cell>
          <cell r="DE55">
            <v>19.007386578769434</v>
          </cell>
          <cell r="DF55">
            <v>0</v>
          </cell>
          <cell r="DG55">
            <v>0</v>
          </cell>
          <cell r="DH55">
            <v>0</v>
          </cell>
          <cell r="DI55">
            <v>0</v>
          </cell>
          <cell r="DJ55">
            <v>33.701302400270336</v>
          </cell>
          <cell r="DK55">
            <v>0</v>
          </cell>
          <cell r="DL55">
            <v>0</v>
          </cell>
          <cell r="DM55">
            <v>33.701302400270336</v>
          </cell>
          <cell r="DN55">
            <v>34.422151960784305</v>
          </cell>
          <cell r="DO55">
            <v>0</v>
          </cell>
          <cell r="DP55">
            <v>0</v>
          </cell>
          <cell r="DQ55">
            <v>0</v>
          </cell>
          <cell r="DR55">
            <v>0</v>
          </cell>
          <cell r="DS55">
            <v>0</v>
          </cell>
          <cell r="DT55">
            <v>0</v>
          </cell>
          <cell r="DU55">
            <v>5.694922920892493</v>
          </cell>
          <cell r="DV55">
            <v>0</v>
          </cell>
          <cell r="DW55">
            <v>5.694922920892493</v>
          </cell>
          <cell r="DX55">
            <v>0</v>
          </cell>
          <cell r="DY55">
            <v>5.694922920892493</v>
          </cell>
          <cell r="DZ55">
            <v>0</v>
          </cell>
          <cell r="EA55">
            <v>2.1139283299526699E-3</v>
          </cell>
          <cell r="EB55">
            <v>0</v>
          </cell>
          <cell r="EC55">
            <v>0</v>
          </cell>
          <cell r="ED55">
            <v>0</v>
          </cell>
          <cell r="EE55">
            <v>2.1139283299526699E-3</v>
          </cell>
          <cell r="EF55">
            <v>0</v>
          </cell>
          <cell r="EG55">
            <v>2.1139283299526699E-3</v>
          </cell>
          <cell r="EH55">
            <v>0</v>
          </cell>
          <cell r="EI55">
            <v>0</v>
          </cell>
          <cell r="EJ55">
            <v>0</v>
          </cell>
          <cell r="EK55">
            <v>0</v>
          </cell>
          <cell r="EL55">
            <v>5.6970368492224459</v>
          </cell>
          <cell r="EM55">
            <v>0</v>
          </cell>
          <cell r="EN55">
            <v>0</v>
          </cell>
          <cell r="EO55">
            <v>5.6970368492224459</v>
          </cell>
          <cell r="EP55">
            <v>5.6970368492224459</v>
          </cell>
          <cell r="EQ55">
            <v>26.444186443542925</v>
          </cell>
          <cell r="ER55">
            <v>0</v>
          </cell>
          <cell r="ES55">
            <v>3.4171651453684913</v>
          </cell>
          <cell r="ET55">
            <v>0</v>
          </cell>
          <cell r="EU55">
            <v>0</v>
          </cell>
          <cell r="EV55">
            <v>0</v>
          </cell>
          <cell r="EW55">
            <v>58.719644185260293</v>
          </cell>
          <cell r="EX55">
            <v>11.3803331643002</v>
          </cell>
          <cell r="EY55">
            <v>99.961328938471908</v>
          </cell>
          <cell r="EZ55">
            <v>1.056964164976335E-3</v>
          </cell>
          <cell r="FA55">
            <v>99.962385902636896</v>
          </cell>
          <cell r="FB55">
            <v>44.987565753887743</v>
          </cell>
          <cell r="FC55">
            <v>129.70007268424607</v>
          </cell>
          <cell r="FD55">
            <v>18.846728025693032</v>
          </cell>
          <cell r="FE55">
            <v>90.744601419878265</v>
          </cell>
          <cell r="FF55">
            <v>14.513174949290056</v>
          </cell>
          <cell r="FG55">
            <v>298.79214283299513</v>
          </cell>
          <cell r="FH55">
            <v>2.296783130493576</v>
          </cell>
          <cell r="FI55">
            <v>301.08892596348875</v>
          </cell>
          <cell r="FJ55">
            <v>7.0328012954081212</v>
          </cell>
          <cell r="FK55">
            <v>0</v>
          </cell>
          <cell r="FL55">
            <v>0</v>
          </cell>
          <cell r="FM55">
            <v>7.0328012954081212</v>
          </cell>
          <cell r="FN55">
            <v>394.01851057071752</v>
          </cell>
          <cell r="FO55">
            <v>0</v>
          </cell>
          <cell r="FP55">
            <v>0</v>
          </cell>
          <cell r="FQ55">
            <v>394.01851057071752</v>
          </cell>
          <cell r="FR55">
            <v>412.36106668971678</v>
          </cell>
          <cell r="FS55">
            <v>-0.65108992562542234</v>
          </cell>
          <cell r="FT55">
            <v>-3.6972606490872204</v>
          </cell>
          <cell r="FU55">
            <v>1.056964164976335E-3</v>
          </cell>
          <cell r="FV55">
            <v>0</v>
          </cell>
          <cell r="FW55">
            <v>0</v>
          </cell>
          <cell r="FX55">
            <v>0</v>
          </cell>
          <cell r="FY55">
            <v>27.790758789722776</v>
          </cell>
          <cell r="FZ55">
            <v>3.5778236984448939</v>
          </cell>
          <cell r="GA55">
            <v>27.021288877620002</v>
          </cell>
          <cell r="GB55">
            <v>0</v>
          </cell>
          <cell r="GC55">
            <v>27.021288877620002</v>
          </cell>
          <cell r="GD55">
            <v>0</v>
          </cell>
          <cell r="GE55">
            <v>16.391400270453005</v>
          </cell>
          <cell r="GF55">
            <v>0</v>
          </cell>
          <cell r="GG55">
            <v>2.630783806626098</v>
          </cell>
          <cell r="GH55">
            <v>0</v>
          </cell>
          <cell r="GI55">
            <v>19.022184077079103</v>
          </cell>
          <cell r="GJ55">
            <v>0</v>
          </cell>
          <cell r="GK55">
            <v>19.022184077079103</v>
          </cell>
          <cell r="GL55">
            <v>0</v>
          </cell>
          <cell r="GM55">
            <v>0</v>
          </cell>
          <cell r="GN55">
            <v>0</v>
          </cell>
          <cell r="GO55">
            <v>0</v>
          </cell>
          <cell r="GP55">
            <v>46.043472954698998</v>
          </cell>
          <cell r="GQ55">
            <v>0</v>
          </cell>
          <cell r="GR55">
            <v>0</v>
          </cell>
          <cell r="GS55">
            <v>46.043472954698998</v>
          </cell>
          <cell r="GT55">
            <v>46.764322515212967</v>
          </cell>
          <cell r="GU55">
            <v>25.793096517917501</v>
          </cell>
          <cell r="GV55">
            <v>-3.6972606490872204</v>
          </cell>
          <cell r="GW55">
            <v>3.4182221095334677</v>
          </cell>
          <cell r="GX55">
            <v>0</v>
          </cell>
          <cell r="GY55">
            <v>0</v>
          </cell>
          <cell r="GZ55">
            <v>0</v>
          </cell>
          <cell r="HA55">
            <v>86.510402974983066</v>
          </cell>
          <cell r="HB55">
            <v>14.958156862745092</v>
          </cell>
          <cell r="HC55">
            <v>126.98261781609192</v>
          </cell>
          <cell r="HD55">
            <v>1.056964164976335E-3</v>
          </cell>
          <cell r="HE55">
            <v>126.98367478025689</v>
          </cell>
          <cell r="HF55">
            <v>44.987565753887644</v>
          </cell>
          <cell r="HG55">
            <v>146.09147295469907</v>
          </cell>
          <cell r="HH55">
            <v>18.846728025693029</v>
          </cell>
          <cell r="HI55">
            <v>93.375385226504378</v>
          </cell>
          <cell r="HJ55">
            <v>14.513174949290056</v>
          </cell>
          <cell r="HK55">
            <v>317.81432691007427</v>
          </cell>
          <cell r="HL55">
            <v>2.296783130493576</v>
          </cell>
          <cell r="HM55">
            <v>320.11111004056784</v>
          </cell>
          <cell r="HN55">
            <v>7.0328012954081212</v>
          </cell>
          <cell r="HO55">
            <v>0</v>
          </cell>
          <cell r="HP55">
            <v>0</v>
          </cell>
          <cell r="HQ55">
            <v>7.0328012954081212</v>
          </cell>
          <cell r="HR55">
            <v>440.06198352541662</v>
          </cell>
          <cell r="HS55">
            <v>0</v>
          </cell>
          <cell r="HT55">
            <v>0</v>
          </cell>
          <cell r="HU55">
            <v>440.06198352541662</v>
          </cell>
          <cell r="HV55">
            <v>459.12538920492977</v>
          </cell>
          <cell r="HW55">
            <v>0</v>
          </cell>
          <cell r="HX55">
            <v>0</v>
          </cell>
          <cell r="HY55">
            <v>0.98191970926301531</v>
          </cell>
          <cell r="HZ55">
            <v>0</v>
          </cell>
          <cell r="IA55">
            <v>0.31708924949290052</v>
          </cell>
          <cell r="IB55">
            <v>2.7227396889790283</v>
          </cell>
          <cell r="IC55" t="e">
            <v>#N/A</v>
          </cell>
          <cell r="ID55">
            <v>0</v>
          </cell>
          <cell r="IE55">
            <v>0</v>
          </cell>
          <cell r="IF55">
            <v>0</v>
          </cell>
          <cell r="IG55" t="e">
            <v>#N/A</v>
          </cell>
          <cell r="IH55" t="e">
            <v>#N/A</v>
          </cell>
          <cell r="II55">
            <v>0.10992427315753885</v>
          </cell>
          <cell r="IJ55">
            <v>0</v>
          </cell>
          <cell r="IK55" t="e">
            <v>#N/A</v>
          </cell>
          <cell r="IL55" t="e">
            <v>#N/A</v>
          </cell>
          <cell r="IM55">
            <v>3.5704249492900599</v>
          </cell>
          <cell r="IN55">
            <v>9.512677484787015E-3</v>
          </cell>
          <cell r="IO55">
            <v>23.765839249492892</v>
          </cell>
          <cell r="IP55">
            <v>-4.016463826910073E-2</v>
          </cell>
          <cell r="IQ55">
            <v>0.49888708586883013</v>
          </cell>
          <cell r="IR55">
            <v>30.622365787694271</v>
          </cell>
          <cell r="IS55">
            <v>9.7240703177822824E-2</v>
          </cell>
          <cell r="IT55">
            <v>0</v>
          </cell>
          <cell r="IU55">
            <v>17.605852096010814</v>
          </cell>
          <cell r="IV55">
            <v>2.122384043272481</v>
          </cell>
          <cell r="IW55">
            <v>1.4121041244083732</v>
          </cell>
          <cell r="IX55">
            <v>0.78849526707234596</v>
          </cell>
          <cell r="IY55">
            <v>0</v>
          </cell>
          <cell r="IZ55">
            <v>0</v>
          </cell>
          <cell r="JA55" t="e">
            <v>#N/A</v>
          </cell>
          <cell r="JB55">
            <v>23.088325219743066</v>
          </cell>
          <cell r="JC55">
            <v>3.2036583840432717</v>
          </cell>
          <cell r="JD55">
            <v>15.909424611223795</v>
          </cell>
          <cell r="JE55">
            <v>0</v>
          </cell>
          <cell r="JF55">
            <v>-0.20822194050033802</v>
          </cell>
          <cell r="JG55">
            <v>0.15748766058147393</v>
          </cell>
          <cell r="JH55">
            <v>0</v>
          </cell>
          <cell r="JI55">
            <v>0</v>
          </cell>
          <cell r="JJ55">
            <v>0</v>
          </cell>
          <cell r="JK55">
            <v>0</v>
          </cell>
          <cell r="JL55">
            <v>0</v>
          </cell>
          <cell r="JM55">
            <v>0</v>
          </cell>
          <cell r="JN55">
            <v>0</v>
          </cell>
          <cell r="JO55">
            <v>0</v>
          </cell>
          <cell r="JP55">
            <v>0</v>
          </cell>
          <cell r="JQ55">
            <v>0</v>
          </cell>
          <cell r="JR55">
            <v>0</v>
          </cell>
          <cell r="JS55">
            <v>440.06198352541662</v>
          </cell>
          <cell r="JT55">
            <v>459.12538920492977</v>
          </cell>
          <cell r="JU55">
            <v>46.764322515212967</v>
          </cell>
          <cell r="JV55">
            <v>412.36106668971678</v>
          </cell>
          <cell r="JW55">
            <v>126.7352882014864</v>
          </cell>
          <cell r="JX55">
            <v>3.2036583840432717</v>
          </cell>
          <cell r="JY55">
            <v>0</v>
          </cell>
          <cell r="JZ55">
            <v>0</v>
          </cell>
          <cell r="KA55">
            <v>1.4797498309668691E-2</v>
          </cell>
          <cell r="KB55">
            <v>0</v>
          </cell>
          <cell r="KC55">
            <v>0</v>
          </cell>
          <cell r="KD55">
            <v>1.4797498309668691E-2</v>
          </cell>
          <cell r="KE55">
            <v>0</v>
          </cell>
          <cell r="KF55">
            <v>0</v>
          </cell>
          <cell r="KG55">
            <v>0</v>
          </cell>
          <cell r="KH55">
            <v>0</v>
          </cell>
          <cell r="KI55">
            <v>1.1161541582150099</v>
          </cell>
          <cell r="KJ55">
            <v>0.89524864773495572</v>
          </cell>
          <cell r="KK55">
            <v>4.7891046315077741</v>
          </cell>
          <cell r="KL55">
            <v>8.4472576064908704</v>
          </cell>
          <cell r="KM55">
            <v>4.661211967545638</v>
          </cell>
          <cell r="KN55">
            <v>37.375309837728189</v>
          </cell>
          <cell r="KO55">
            <v>1.3856800202839752</v>
          </cell>
          <cell r="KP55">
            <v>2.6424104124408376E-2</v>
          </cell>
          <cell r="KQ55">
            <v>0</v>
          </cell>
          <cell r="KR55">
            <v>1.4121041244083732</v>
          </cell>
          <cell r="KS55">
            <v>0</v>
          </cell>
          <cell r="KT55">
            <v>0.78849526707234596</v>
          </cell>
          <cell r="KU55">
            <v>0</v>
          </cell>
          <cell r="KV55">
            <v>0.78849526707234596</v>
          </cell>
          <cell r="KW55">
            <v>23.130603786342117</v>
          </cell>
          <cell r="KX55">
            <v>-4.2278566599053401E-2</v>
          </cell>
          <cell r="KY55">
            <v>0</v>
          </cell>
          <cell r="KZ55">
            <v>23.088325219743066</v>
          </cell>
          <cell r="LA55">
            <v>10.484998996151051</v>
          </cell>
          <cell r="LB55">
            <v>0.33636221744138167</v>
          </cell>
          <cell r="LC55">
            <v>1.2401264567563054E-2</v>
          </cell>
          <cell r="LD55">
            <v>10.833762478159993</v>
          </cell>
          <cell r="LE55">
            <v>0.11513794727739551</v>
          </cell>
          <cell r="LF55">
            <v>3.8856522738722816</v>
          </cell>
          <cell r="LG55">
            <v>0</v>
          </cell>
          <cell r="LH55">
            <v>4.0007902211496766</v>
          </cell>
          <cell r="LI55">
            <v>6.5646737283016376</v>
          </cell>
          <cell r="LJ55">
            <v>0.53397526499152992</v>
          </cell>
          <cell r="LK55">
            <v>0</v>
          </cell>
          <cell r="LL55">
            <v>7.0986489932931667</v>
          </cell>
          <cell r="LM55">
            <v>151.84846939383959</v>
          </cell>
          <cell r="LN55">
            <v>136.52982613223483</v>
          </cell>
          <cell r="LO55">
            <v>39.847266714195676</v>
          </cell>
          <cell r="LP55">
            <v>176.37709284643051</v>
          </cell>
          <cell r="LQ55">
            <v>288.37829552607445</v>
          </cell>
          <cell r="LR55">
            <v>328.22556224027011</v>
          </cell>
          <cell r="LS55">
            <v>1927.8119999999999</v>
          </cell>
          <cell r="LT55">
            <v>118904</v>
          </cell>
          <cell r="LU55">
            <v>21771.85</v>
          </cell>
          <cell r="LV55">
            <v>17500</v>
          </cell>
          <cell r="LW55">
            <v>600.72079112799702</v>
          </cell>
          <cell r="LX55">
            <v>709.24039058935602</v>
          </cell>
          <cell r="LY55">
            <v>6107.4629045852998</v>
          </cell>
          <cell r="LZ55">
            <v>231954.38407670899</v>
          </cell>
          <cell r="MA55">
            <v>282099.00201356498</v>
          </cell>
          <cell r="MB55">
            <v>282099.00201356498</v>
          </cell>
          <cell r="MC55">
            <v>0</v>
          </cell>
          <cell r="MD55">
            <v>37405.344220241102</v>
          </cell>
          <cell r="ME55">
            <v>368</v>
          </cell>
          <cell r="MF55">
            <v>368</v>
          </cell>
          <cell r="MG55">
            <v>112.312</v>
          </cell>
          <cell r="MH55">
            <v>1927812</v>
          </cell>
          <cell r="MI55">
            <v>39271.85</v>
          </cell>
          <cell r="MJ55">
            <v>282099.00201356498</v>
          </cell>
          <cell r="MK55">
            <v>112.312</v>
          </cell>
          <cell r="ML55">
            <v>49.088902101632598</v>
          </cell>
          <cell r="MM55">
            <v>3.0277157811511302</v>
          </cell>
          <cell r="MN55">
            <v>2.6293691340127392</v>
          </cell>
          <cell r="MO55">
            <v>13.259651382404547</v>
          </cell>
          <cell r="MP55">
            <v>82.224461065464965</v>
          </cell>
          <cell r="MQ55">
            <v>1423.0690351400897</v>
          </cell>
          <cell r="MR55">
            <v>1.9088998304813955E-4</v>
          </cell>
          <cell r="MS55" t="str">
            <v>N/A</v>
          </cell>
          <cell r="MT55" t="str">
            <v>PR09 (£m)</v>
          </cell>
        </row>
        <row r="56">
          <cell r="A56" t="str">
            <v>SRN15</v>
          </cell>
          <cell r="B56" t="str">
            <v>SRN</v>
          </cell>
          <cell r="C56" t="str">
            <v>2014-15</v>
          </cell>
          <cell r="D56" t="str">
            <v>SRN</v>
          </cell>
          <cell r="E56" t="str">
            <v>SRN15</v>
          </cell>
          <cell r="F56">
            <v>1.0450405281189941</v>
          </cell>
          <cell r="G56">
            <v>11.770291468204229</v>
          </cell>
          <cell r="H56">
            <v>0</v>
          </cell>
          <cell r="I56">
            <v>0.76705974763934159</v>
          </cell>
          <cell r="J56">
            <v>0</v>
          </cell>
          <cell r="K56">
            <v>0</v>
          </cell>
          <cell r="L56">
            <v>0</v>
          </cell>
          <cell r="M56">
            <v>24.135210996908167</v>
          </cell>
          <cell r="N56">
            <v>2.6126013202974852E-2</v>
          </cell>
          <cell r="O56">
            <v>36.698688225954712</v>
          </cell>
          <cell r="P56">
            <v>0</v>
          </cell>
          <cell r="Q56">
            <v>36.698688225954712</v>
          </cell>
          <cell r="R56">
            <v>32.711858611180752</v>
          </cell>
          <cell r="S56">
            <v>40.583103868973019</v>
          </cell>
          <cell r="T56">
            <v>43.139273000752077</v>
          </cell>
          <cell r="U56">
            <v>0.49848433191276015</v>
          </cell>
          <cell r="V56">
            <v>4.5856378373861455</v>
          </cell>
          <cell r="W56">
            <v>121.51835765020475</v>
          </cell>
          <cell r="X56">
            <v>3.3775709868805892</v>
          </cell>
          <cell r="Y56">
            <v>124.89592863708535</v>
          </cell>
          <cell r="Z56">
            <v>9.1325954402642182</v>
          </cell>
          <cell r="AA56">
            <v>0</v>
          </cell>
          <cell r="AB56">
            <v>0</v>
          </cell>
          <cell r="AC56">
            <v>9.1325954402642182</v>
          </cell>
          <cell r="AD56">
            <v>152.46202142277582</v>
          </cell>
          <cell r="AE56">
            <v>4.2449546252193544</v>
          </cell>
          <cell r="AF56">
            <v>0</v>
          </cell>
          <cell r="AG56">
            <v>156.70697604799517</v>
          </cell>
          <cell r="AH56">
            <v>156.70697604799517</v>
          </cell>
          <cell r="AI56">
            <v>17.119853931645363</v>
          </cell>
          <cell r="AJ56">
            <v>0</v>
          </cell>
          <cell r="AK56">
            <v>2.8278796690899979</v>
          </cell>
          <cell r="AL56">
            <v>0</v>
          </cell>
          <cell r="AM56">
            <v>0</v>
          </cell>
          <cell r="AN56">
            <v>0</v>
          </cell>
          <cell r="AO56">
            <v>28.392706108464949</v>
          </cell>
          <cell r="AP56">
            <v>11.462004512409127</v>
          </cell>
          <cell r="AQ56">
            <v>59.802444221609434</v>
          </cell>
          <cell r="AR56">
            <v>0</v>
          </cell>
          <cell r="AS56">
            <v>59.802444221609434</v>
          </cell>
          <cell r="AT56">
            <v>1.1119231219186096</v>
          </cell>
          <cell r="AU56">
            <v>73.714023731929487</v>
          </cell>
          <cell r="AV56">
            <v>9.6143728586947447E-2</v>
          </cell>
          <cell r="AW56">
            <v>17.3915644689563</v>
          </cell>
          <cell r="AX56">
            <v>0</v>
          </cell>
          <cell r="AY56">
            <v>92.313655051391336</v>
          </cell>
          <cell r="AZ56">
            <v>0</v>
          </cell>
          <cell r="BA56">
            <v>92.313655051391336</v>
          </cell>
          <cell r="BB56">
            <v>0.19687182703457079</v>
          </cell>
          <cell r="BC56">
            <v>0</v>
          </cell>
          <cell r="BD56">
            <v>0</v>
          </cell>
          <cell r="BE56">
            <v>0.19687182703457079</v>
          </cell>
          <cell r="BF56">
            <v>151.91922744596539</v>
          </cell>
          <cell r="BG56">
            <v>5.5334895963900737</v>
          </cell>
          <cell r="BH56">
            <v>0</v>
          </cell>
          <cell r="BI56">
            <v>157.45271704235546</v>
          </cell>
          <cell r="BJ56">
            <v>157.45271704235546</v>
          </cell>
          <cell r="BK56">
            <v>3.5531377956045801E-2</v>
          </cell>
          <cell r="BL56">
            <v>0</v>
          </cell>
          <cell r="BM56">
            <v>0</v>
          </cell>
          <cell r="BN56">
            <v>0</v>
          </cell>
          <cell r="BO56">
            <v>0</v>
          </cell>
          <cell r="BP56">
            <v>0</v>
          </cell>
          <cell r="BQ56">
            <v>5.3934541656221278</v>
          </cell>
          <cell r="BR56">
            <v>0</v>
          </cell>
          <cell r="BS56">
            <v>5.4289855435781629</v>
          </cell>
          <cell r="BT56">
            <v>0</v>
          </cell>
          <cell r="BU56">
            <v>5.4289855435781629</v>
          </cell>
          <cell r="BV56">
            <v>0</v>
          </cell>
          <cell r="BW56">
            <v>1.3585526865546923E-2</v>
          </cell>
          <cell r="BX56">
            <v>0</v>
          </cell>
          <cell r="BY56">
            <v>0</v>
          </cell>
          <cell r="BZ56">
            <v>0</v>
          </cell>
          <cell r="CA56">
            <v>1.3585526865546923E-2</v>
          </cell>
          <cell r="CB56">
            <v>0</v>
          </cell>
          <cell r="CC56">
            <v>1.3585526865546923E-2</v>
          </cell>
          <cell r="CD56">
            <v>0</v>
          </cell>
          <cell r="CE56">
            <v>0</v>
          </cell>
          <cell r="CF56">
            <v>0</v>
          </cell>
          <cell r="CG56">
            <v>0</v>
          </cell>
          <cell r="CH56">
            <v>5.4425710704437114</v>
          </cell>
          <cell r="CI56">
            <v>0</v>
          </cell>
          <cell r="CJ56">
            <v>0</v>
          </cell>
          <cell r="CK56">
            <v>5.4425710704437114</v>
          </cell>
          <cell r="CL56">
            <v>5.4425710704437114</v>
          </cell>
          <cell r="CM56">
            <v>-0.46817815659730933</v>
          </cell>
          <cell r="CN56">
            <v>-3.6555517673602416</v>
          </cell>
          <cell r="CO56">
            <v>1.0450405281189942E-3</v>
          </cell>
          <cell r="CP56">
            <v>0</v>
          </cell>
          <cell r="CQ56">
            <v>0</v>
          </cell>
          <cell r="CR56">
            <v>0</v>
          </cell>
          <cell r="CS56">
            <v>16.406091250940086</v>
          </cell>
          <cell r="CT56">
            <v>3.5729935656388405</v>
          </cell>
          <cell r="CU56">
            <v>15.856399933149497</v>
          </cell>
          <cell r="CV56">
            <v>0</v>
          </cell>
          <cell r="CW56">
            <v>15.856399933149497</v>
          </cell>
          <cell r="CX56">
            <v>0</v>
          </cell>
          <cell r="CY56">
            <v>10.361576836299825</v>
          </cell>
          <cell r="CZ56">
            <v>0</v>
          </cell>
          <cell r="DA56">
            <v>0.22468371354558372</v>
          </cell>
          <cell r="DB56">
            <v>0</v>
          </cell>
          <cell r="DC56">
            <v>10.586260549845305</v>
          </cell>
          <cell r="DD56">
            <v>0</v>
          </cell>
          <cell r="DE56">
            <v>10.586260549845305</v>
          </cell>
          <cell r="DF56">
            <v>0</v>
          </cell>
          <cell r="DG56">
            <v>0</v>
          </cell>
          <cell r="DH56">
            <v>0</v>
          </cell>
          <cell r="DI56">
            <v>0</v>
          </cell>
          <cell r="DJ56">
            <v>26.442660482994803</v>
          </cell>
          <cell r="DK56">
            <v>0.79214072031419747</v>
          </cell>
          <cell r="DL56">
            <v>0</v>
          </cell>
          <cell r="DM56">
            <v>27.234801203309001</v>
          </cell>
          <cell r="DN56">
            <v>27.234801203309001</v>
          </cell>
          <cell r="DO56">
            <v>0</v>
          </cell>
          <cell r="DP56">
            <v>0</v>
          </cell>
          <cell r="DQ56">
            <v>0</v>
          </cell>
          <cell r="DR56">
            <v>0</v>
          </cell>
          <cell r="DS56">
            <v>0</v>
          </cell>
          <cell r="DT56">
            <v>0</v>
          </cell>
          <cell r="DU56">
            <v>5.6306783655051396</v>
          </cell>
          <cell r="DV56">
            <v>0</v>
          </cell>
          <cell r="DW56">
            <v>5.6306783655051396</v>
          </cell>
          <cell r="DX56">
            <v>0</v>
          </cell>
          <cell r="DY56">
            <v>5.6306783655051396</v>
          </cell>
          <cell r="DZ56">
            <v>0</v>
          </cell>
          <cell r="EA56">
            <v>0</v>
          </cell>
          <cell r="EB56">
            <v>0</v>
          </cell>
          <cell r="EC56">
            <v>0</v>
          </cell>
          <cell r="ED56">
            <v>0</v>
          </cell>
          <cell r="EE56">
            <v>0</v>
          </cell>
          <cell r="EF56">
            <v>0</v>
          </cell>
          <cell r="EG56">
            <v>0</v>
          </cell>
          <cell r="EH56">
            <v>0</v>
          </cell>
          <cell r="EI56">
            <v>0</v>
          </cell>
          <cell r="EJ56">
            <v>0</v>
          </cell>
          <cell r="EK56">
            <v>0</v>
          </cell>
          <cell r="EL56">
            <v>5.6306783655051396</v>
          </cell>
          <cell r="EM56">
            <v>0</v>
          </cell>
          <cell r="EN56">
            <v>0</v>
          </cell>
          <cell r="EO56">
            <v>5.6306783655051396</v>
          </cell>
          <cell r="EP56">
            <v>5.6306783655051396</v>
          </cell>
          <cell r="EQ56">
            <v>28.890145399849594</v>
          </cell>
          <cell r="ER56">
            <v>0</v>
          </cell>
          <cell r="ES56">
            <v>3.5949394167293396</v>
          </cell>
          <cell r="ET56">
            <v>0</v>
          </cell>
          <cell r="EU56">
            <v>0</v>
          </cell>
          <cell r="EV56">
            <v>0</v>
          </cell>
          <cell r="EW56">
            <v>52.527917105373113</v>
          </cell>
          <cell r="EX56">
            <v>11.488130525612101</v>
          </cell>
          <cell r="EY56">
            <v>96.501132447564146</v>
          </cell>
          <cell r="EZ56">
            <v>0</v>
          </cell>
          <cell r="FA56">
            <v>96.501132447564146</v>
          </cell>
          <cell r="FB56">
            <v>33.823781733099359</v>
          </cell>
          <cell r="FC56">
            <v>114.29712760090251</v>
          </cell>
          <cell r="FD56">
            <v>43.235416729339022</v>
          </cell>
          <cell r="FE56">
            <v>17.89004880086906</v>
          </cell>
          <cell r="FF56">
            <v>4.5856378373861455</v>
          </cell>
          <cell r="FG56">
            <v>213.83201270159608</v>
          </cell>
          <cell r="FH56">
            <v>3.3775709868805892</v>
          </cell>
          <cell r="FI56">
            <v>217.2095836884767</v>
          </cell>
          <cell r="FJ56">
            <v>9.3294672672987886</v>
          </cell>
          <cell r="FK56">
            <v>0</v>
          </cell>
          <cell r="FL56">
            <v>0</v>
          </cell>
          <cell r="FM56">
            <v>9.3294672672987886</v>
          </cell>
          <cell r="FN56">
            <v>304.38124886874124</v>
          </cell>
          <cell r="FO56">
            <v>9.7784442216094263</v>
          </cell>
          <cell r="FP56">
            <v>0</v>
          </cell>
          <cell r="FQ56">
            <v>314.15969309035063</v>
          </cell>
          <cell r="FR56">
            <v>314.15969309035063</v>
          </cell>
          <cell r="FS56">
            <v>-0.43264677864126355</v>
          </cell>
          <cell r="FT56">
            <v>-3.6555517673602416</v>
          </cell>
          <cell r="FU56">
            <v>1.0450405281189942E-3</v>
          </cell>
          <cell r="FV56">
            <v>0</v>
          </cell>
          <cell r="FW56">
            <v>0</v>
          </cell>
          <cell r="FX56">
            <v>0</v>
          </cell>
          <cell r="FY56">
            <v>27.430223782067355</v>
          </cell>
          <cell r="FZ56">
            <v>3.5729935656388405</v>
          </cell>
          <cell r="GA56">
            <v>26.916063842232795</v>
          </cell>
          <cell r="GB56">
            <v>0</v>
          </cell>
          <cell r="GC56">
            <v>26.916063842232795</v>
          </cell>
          <cell r="GD56">
            <v>0</v>
          </cell>
          <cell r="GE56">
            <v>10.375162363165373</v>
          </cell>
          <cell r="GF56">
            <v>0</v>
          </cell>
          <cell r="GG56">
            <v>0.22468371354558372</v>
          </cell>
          <cell r="GH56">
            <v>0</v>
          </cell>
          <cell r="GI56">
            <v>10.599846076710852</v>
          </cell>
          <cell r="GJ56">
            <v>0</v>
          </cell>
          <cell r="GK56">
            <v>10.599846076710852</v>
          </cell>
          <cell r="GL56">
            <v>0</v>
          </cell>
          <cell r="GM56">
            <v>0</v>
          </cell>
          <cell r="GN56">
            <v>0</v>
          </cell>
          <cell r="GO56">
            <v>0</v>
          </cell>
          <cell r="GP56">
            <v>37.515909918943656</v>
          </cell>
          <cell r="GQ56">
            <v>0.79214072031419747</v>
          </cell>
          <cell r="GR56">
            <v>0</v>
          </cell>
          <cell r="GS56">
            <v>38.30805063925785</v>
          </cell>
          <cell r="GT56">
            <v>38.30805063925785</v>
          </cell>
          <cell r="GU56">
            <v>28.45749862120833</v>
          </cell>
          <cell r="GV56">
            <v>-3.6555517673602416</v>
          </cell>
          <cell r="GW56">
            <v>3.5959844572574582</v>
          </cell>
          <cell r="GX56">
            <v>0</v>
          </cell>
          <cell r="GY56">
            <v>0</v>
          </cell>
          <cell r="GZ56">
            <v>0</v>
          </cell>
          <cell r="HA56">
            <v>79.958140887440479</v>
          </cell>
          <cell r="HB56">
            <v>15.061124091250944</v>
          </cell>
          <cell r="HC56">
            <v>123.41719628979696</v>
          </cell>
          <cell r="HD56">
            <v>0</v>
          </cell>
          <cell r="HE56">
            <v>123.41719628979696</v>
          </cell>
          <cell r="HF56">
            <v>33.823781733099359</v>
          </cell>
          <cell r="HG56">
            <v>124.67228996406789</v>
          </cell>
          <cell r="HH56">
            <v>43.235416729339022</v>
          </cell>
          <cell r="HI56">
            <v>18.114732514414644</v>
          </cell>
          <cell r="HJ56">
            <v>4.5856378373861455</v>
          </cell>
          <cell r="HK56">
            <v>224.43185877830703</v>
          </cell>
          <cell r="HL56">
            <v>3.3775709868805892</v>
          </cell>
          <cell r="HM56">
            <v>227.80942976518764</v>
          </cell>
          <cell r="HN56">
            <v>9.3294672672987833</v>
          </cell>
          <cell r="HO56">
            <v>0</v>
          </cell>
          <cell r="HP56">
            <v>0</v>
          </cell>
          <cell r="HQ56">
            <v>9.3294672672987833</v>
          </cell>
          <cell r="HR56">
            <v>341.89715878768499</v>
          </cell>
          <cell r="HS56">
            <v>10.570584941923521</v>
          </cell>
          <cell r="HT56">
            <v>0</v>
          </cell>
          <cell r="HU56">
            <v>352.46774372960857</v>
          </cell>
          <cell r="HV56">
            <v>352.46774372960857</v>
          </cell>
          <cell r="HW56">
            <v>0</v>
          </cell>
          <cell r="HX56">
            <v>0</v>
          </cell>
          <cell r="HY56">
            <v>0.66360073535556119</v>
          </cell>
          <cell r="HZ56">
            <v>0</v>
          </cell>
          <cell r="IA56">
            <v>9.4053647530709453E-3</v>
          </cell>
          <cell r="IB56">
            <v>3.3368144062839376</v>
          </cell>
          <cell r="IC56" t="e">
            <v>#N/A</v>
          </cell>
          <cell r="ID56">
            <v>-2.5080972674855859E-2</v>
          </cell>
          <cell r="IE56">
            <v>0</v>
          </cell>
          <cell r="IF56">
            <v>0</v>
          </cell>
          <cell r="IG56" t="e">
            <v>#N/A</v>
          </cell>
          <cell r="IH56" t="e">
            <v>#N/A</v>
          </cell>
          <cell r="II56">
            <v>0</v>
          </cell>
          <cell r="IJ56">
            <v>5.2252026405949703E-3</v>
          </cell>
          <cell r="IK56" t="e">
            <v>#N/A</v>
          </cell>
          <cell r="IL56" t="e">
            <v>#N/A</v>
          </cell>
          <cell r="IM56">
            <v>23.245881507478902</v>
          </cell>
          <cell r="IN56">
            <v>-7.0017715383972612E-2</v>
          </cell>
          <cell r="IO56">
            <v>0.36367410378540993</v>
          </cell>
          <cell r="IP56">
            <v>0.35217865797610104</v>
          </cell>
          <cell r="IQ56">
            <v>3.135121584356982E-2</v>
          </cell>
          <cell r="IR56">
            <v>4.3128822595470879</v>
          </cell>
          <cell r="IS56">
            <v>-0.48071864293473726</v>
          </cell>
          <cell r="IT56">
            <v>8.3603242249519535E-3</v>
          </cell>
          <cell r="IU56">
            <v>2.9073027492270413</v>
          </cell>
          <cell r="IV56">
            <v>-1.0199595554441381</v>
          </cell>
          <cell r="IW56">
            <v>5.6756151082142567</v>
          </cell>
          <cell r="IX56">
            <v>4.9837982785994832</v>
          </cell>
          <cell r="IY56">
            <v>0</v>
          </cell>
          <cell r="IZ56">
            <v>0</v>
          </cell>
          <cell r="JA56" t="e">
            <v>#N/A</v>
          </cell>
          <cell r="JB56">
            <v>14.891827525695666</v>
          </cell>
          <cell r="JC56">
            <v>0</v>
          </cell>
          <cell r="JD56">
            <v>1.580101278515919</v>
          </cell>
          <cell r="JE56">
            <v>4.2846661652878759E-2</v>
          </cell>
          <cell r="JF56">
            <v>5.1206985877830711</v>
          </cell>
          <cell r="JG56">
            <v>0</v>
          </cell>
          <cell r="JH56">
            <v>0</v>
          </cell>
          <cell r="JI56">
            <v>0</v>
          </cell>
          <cell r="JJ56">
            <v>0</v>
          </cell>
          <cell r="JK56">
            <v>0</v>
          </cell>
          <cell r="JL56">
            <v>0</v>
          </cell>
          <cell r="JM56">
            <v>0</v>
          </cell>
          <cell r="JN56">
            <v>0</v>
          </cell>
          <cell r="JO56">
            <v>0</v>
          </cell>
          <cell r="JP56">
            <v>0</v>
          </cell>
          <cell r="JQ56">
            <v>0</v>
          </cell>
          <cell r="JR56">
            <v>0</v>
          </cell>
          <cell r="JS56">
            <v>341.89715878768499</v>
          </cell>
          <cell r="JT56">
            <v>352.46774372960857</v>
          </cell>
          <cell r="JU56">
            <v>38.30805063925785</v>
          </cell>
          <cell r="JV56">
            <v>314.15969309035063</v>
          </cell>
          <cell r="JW56">
            <v>65.935787081139807</v>
          </cell>
          <cell r="JX56">
            <v>0</v>
          </cell>
          <cell r="JY56">
            <v>0</v>
          </cell>
          <cell r="JZ56">
            <v>0</v>
          </cell>
          <cell r="KA56">
            <v>1.4630567393665916E-2</v>
          </cell>
          <cell r="KB56">
            <v>0</v>
          </cell>
          <cell r="KC56">
            <v>0</v>
          </cell>
          <cell r="KD56">
            <v>1.4630567393665916E-2</v>
          </cell>
          <cell r="KE56">
            <v>0</v>
          </cell>
          <cell r="KF56">
            <v>0</v>
          </cell>
          <cell r="KG56">
            <v>0</v>
          </cell>
          <cell r="KH56">
            <v>0</v>
          </cell>
          <cell r="KI56">
            <v>0.90500509735104895</v>
          </cell>
          <cell r="KJ56">
            <v>0.84334770619202826</v>
          </cell>
          <cell r="KK56">
            <v>4.2783959221191621</v>
          </cell>
          <cell r="KL56">
            <v>7.6747776385058923</v>
          </cell>
          <cell r="KM56">
            <v>4.5668271078800045</v>
          </cell>
          <cell r="KN56">
            <v>36.4719144313529</v>
          </cell>
          <cell r="KO56">
            <v>5.4498863541405536</v>
          </cell>
          <cell r="KP56">
            <v>0.22572875407370271</v>
          </cell>
          <cell r="KQ56">
            <v>0</v>
          </cell>
          <cell r="KR56">
            <v>5.6756151082142567</v>
          </cell>
          <cell r="KS56">
            <v>0</v>
          </cell>
          <cell r="KT56">
            <v>4.9837982785994832</v>
          </cell>
          <cell r="KU56">
            <v>0</v>
          </cell>
          <cell r="KV56">
            <v>4.9837982785994832</v>
          </cell>
          <cell r="KW56">
            <v>14.300334586780314</v>
          </cell>
          <cell r="KX56">
            <v>0.5914929389153506</v>
          </cell>
          <cell r="KY56">
            <v>0</v>
          </cell>
          <cell r="KZ56">
            <v>14.891827525695666</v>
          </cell>
          <cell r="LA56">
            <v>10.484998996151051</v>
          </cell>
          <cell r="LB56">
            <v>0.33636221744138167</v>
          </cell>
          <cell r="LC56">
            <v>1.2401264567563054E-2</v>
          </cell>
          <cell r="LD56">
            <v>10.833762478159993</v>
          </cell>
          <cell r="LE56">
            <v>0.11513794727739551</v>
          </cell>
          <cell r="LF56">
            <v>3.8856522738722816</v>
          </cell>
          <cell r="LG56">
            <v>0</v>
          </cell>
          <cell r="LH56">
            <v>4.0007902211496766</v>
          </cell>
          <cell r="LI56">
            <v>6.5646737283016376</v>
          </cell>
          <cell r="LJ56">
            <v>0.53397526499152992</v>
          </cell>
          <cell r="LK56">
            <v>0</v>
          </cell>
          <cell r="LL56">
            <v>7.0986489932931667</v>
          </cell>
          <cell r="LM56">
            <v>127.11770479724191</v>
          </cell>
          <cell r="LN56">
            <v>127.92237631935359</v>
          </cell>
          <cell r="LO56">
            <v>33.730633904326908</v>
          </cell>
          <cell r="LP56">
            <v>161.6530102236805</v>
          </cell>
          <cell r="LQ56">
            <v>255.0400811165955</v>
          </cell>
          <cell r="LR56">
            <v>288.77071502092241</v>
          </cell>
          <cell r="LS56">
            <v>1937.2839999999901</v>
          </cell>
          <cell r="LT56">
            <v>118960</v>
          </cell>
          <cell r="LU56">
            <v>21912.7</v>
          </cell>
          <cell r="LV56">
            <v>17500</v>
          </cell>
          <cell r="LW56">
            <v>603.74472083182502</v>
          </cell>
          <cell r="LX56">
            <v>717.20855675726</v>
          </cell>
          <cell r="LY56">
            <v>6088.5527870284604</v>
          </cell>
          <cell r="LZ56">
            <v>235727.06139369699</v>
          </cell>
          <cell r="MA56">
            <v>285740.26520263398</v>
          </cell>
          <cell r="MB56">
            <v>285740.26520263398</v>
          </cell>
          <cell r="MC56">
            <v>0</v>
          </cell>
          <cell r="MD56">
            <v>37540.0673256277</v>
          </cell>
          <cell r="ME56">
            <v>366</v>
          </cell>
          <cell r="MF56">
            <v>366</v>
          </cell>
          <cell r="MG56">
            <v>115.61799999999999</v>
          </cell>
          <cell r="MH56">
            <v>1937283.99999999</v>
          </cell>
          <cell r="MI56">
            <v>39412.699999999997</v>
          </cell>
          <cell r="MJ56">
            <v>285740.26520263398</v>
          </cell>
          <cell r="MK56">
            <v>115.61799999999999</v>
          </cell>
          <cell r="ML56">
            <v>49.153800678461259</v>
          </cell>
          <cell r="MM56">
            <v>3.0183164309981301</v>
          </cell>
          <cell r="MN56">
            <v>2.5930913374644837</v>
          </cell>
          <cell r="MO56">
            <v>13.137828964708909</v>
          </cell>
          <cell r="MP56">
            <v>82.496970186028946</v>
          </cell>
          <cell r="MQ56">
            <v>1434.8893920857392</v>
          </cell>
          <cell r="MR56">
            <v>1.8892428781737828E-4</v>
          </cell>
          <cell r="MS56" t="str">
            <v>Historical (£m)</v>
          </cell>
          <cell r="MT56" t="str">
            <v>PR09 (£m)</v>
          </cell>
        </row>
        <row r="57">
          <cell r="A57" t="str">
            <v>SRN16</v>
          </cell>
          <cell r="B57" t="str">
            <v>SRN</v>
          </cell>
          <cell r="C57" t="str">
            <v>2015-16</v>
          </cell>
          <cell r="D57" t="str">
            <v>SRN</v>
          </cell>
          <cell r="E57" t="str">
            <v>SRN16</v>
          </cell>
          <cell r="F57">
            <v>1.0404326123128118</v>
          </cell>
          <cell r="G57">
            <v>11.993066722129781</v>
          </cell>
          <cell r="H57">
            <v>0</v>
          </cell>
          <cell r="I57">
            <v>0.78344575707154729</v>
          </cell>
          <cell r="J57">
            <v>0</v>
          </cell>
          <cell r="K57">
            <v>30.587678369384356</v>
          </cell>
          <cell r="L57">
            <v>0</v>
          </cell>
          <cell r="M57">
            <v>20.613050915141429</v>
          </cell>
          <cell r="N57">
            <v>5.9304658901830273E-2</v>
          </cell>
          <cell r="O57">
            <v>64.036546422628945</v>
          </cell>
          <cell r="P57">
            <v>0</v>
          </cell>
          <cell r="Q57">
            <v>64.036546422628945</v>
          </cell>
          <cell r="R57">
            <v>15.395281364392677</v>
          </cell>
          <cell r="S57">
            <v>11.435394841930114</v>
          </cell>
          <cell r="T57">
            <v>17.002749750415969</v>
          </cell>
          <cell r="U57">
            <v>1.9008703826955071</v>
          </cell>
          <cell r="V57">
            <v>0.65339168053244578</v>
          </cell>
          <cell r="W57">
            <v>46.38768801996661</v>
          </cell>
          <cell r="X57">
            <v>3.035982362728785</v>
          </cell>
          <cell r="Y57">
            <v>49.423670382695398</v>
          </cell>
          <cell r="Z57">
            <v>11.493182175527451</v>
          </cell>
          <cell r="AA57">
            <v>0</v>
          </cell>
          <cell r="AB57">
            <v>0</v>
          </cell>
          <cell r="AC57">
            <v>11.493182175527451</v>
          </cell>
          <cell r="AD57">
            <v>101.96703462979688</v>
          </cell>
          <cell r="AE57">
            <v>8.0924848585690494</v>
          </cell>
          <cell r="AF57">
            <v>0</v>
          </cell>
          <cell r="AG57">
            <v>110.059519488365</v>
          </cell>
          <cell r="AH57">
            <v>110.72539636024624</v>
          </cell>
          <cell r="AI57">
            <v>18.812062063227948</v>
          </cell>
          <cell r="AJ57">
            <v>0</v>
          </cell>
          <cell r="AK57">
            <v>2.8174915141430947</v>
          </cell>
          <cell r="AL57">
            <v>0</v>
          </cell>
          <cell r="AM57">
            <v>0</v>
          </cell>
          <cell r="AN57">
            <v>0</v>
          </cell>
          <cell r="AO57">
            <v>32.866225790349411</v>
          </cell>
          <cell r="AP57">
            <v>13.915786189683859</v>
          </cell>
          <cell r="AQ57">
            <v>68.411565557404316</v>
          </cell>
          <cell r="AR57">
            <v>0</v>
          </cell>
          <cell r="AS57">
            <v>68.411565557404316</v>
          </cell>
          <cell r="AT57">
            <v>0</v>
          </cell>
          <cell r="AU57">
            <v>93.716967554076533</v>
          </cell>
          <cell r="AV57">
            <v>0.80945657237936763</v>
          </cell>
          <cell r="AW57">
            <v>14.591026955074872</v>
          </cell>
          <cell r="AX57">
            <v>0</v>
          </cell>
          <cell r="AY57">
            <v>109.11745108153076</v>
          </cell>
          <cell r="AZ57">
            <v>0</v>
          </cell>
          <cell r="BA57">
            <v>109.11745108153076</v>
          </cell>
          <cell r="BB57">
            <v>0</v>
          </cell>
          <cell r="BC57">
            <v>0</v>
          </cell>
          <cell r="BD57">
            <v>0</v>
          </cell>
          <cell r="BE57">
            <v>0</v>
          </cell>
          <cell r="BF57">
            <v>177.52901663893508</v>
          </cell>
          <cell r="BG57">
            <v>10.549986688851913</v>
          </cell>
          <cell r="BH57">
            <v>0</v>
          </cell>
          <cell r="BI57">
            <v>188.07900332778593</v>
          </cell>
          <cell r="BJ57">
            <v>190.86216056572377</v>
          </cell>
          <cell r="BK57">
            <v>2.184908485856905E-2</v>
          </cell>
          <cell r="BL57">
            <v>0</v>
          </cell>
          <cell r="BM57">
            <v>0</v>
          </cell>
          <cell r="BN57">
            <v>0</v>
          </cell>
          <cell r="BO57">
            <v>0</v>
          </cell>
          <cell r="BP57">
            <v>0</v>
          </cell>
          <cell r="BQ57">
            <v>4.0368785357737096</v>
          </cell>
          <cell r="BR57">
            <v>0</v>
          </cell>
          <cell r="BS57">
            <v>4.0587276206322791</v>
          </cell>
          <cell r="BT57">
            <v>0</v>
          </cell>
          <cell r="BU57">
            <v>4.0587276206322791</v>
          </cell>
          <cell r="BV57">
            <v>0</v>
          </cell>
          <cell r="BW57">
            <v>0</v>
          </cell>
          <cell r="BX57">
            <v>0</v>
          </cell>
          <cell r="BY57">
            <v>0</v>
          </cell>
          <cell r="BZ57">
            <v>0</v>
          </cell>
          <cell r="CA57">
            <v>0</v>
          </cell>
          <cell r="CB57">
            <v>0</v>
          </cell>
          <cell r="CC57">
            <v>0</v>
          </cell>
          <cell r="CD57">
            <v>0</v>
          </cell>
          <cell r="CE57">
            <v>0</v>
          </cell>
          <cell r="CF57">
            <v>0</v>
          </cell>
          <cell r="CG57">
            <v>0</v>
          </cell>
          <cell r="CH57">
            <v>4.0587276206322791</v>
          </cell>
          <cell r="CI57">
            <v>0</v>
          </cell>
          <cell r="CJ57">
            <v>0</v>
          </cell>
          <cell r="CK57">
            <v>4.0587276206322791</v>
          </cell>
          <cell r="CL57">
            <v>4.0587276206322791</v>
          </cell>
          <cell r="CM57">
            <v>-2.3992376039933441</v>
          </cell>
          <cell r="CN57">
            <v>-3.8329537437603989</v>
          </cell>
          <cell r="CO57">
            <v>0</v>
          </cell>
          <cell r="CP57">
            <v>0</v>
          </cell>
          <cell r="CQ57">
            <v>0</v>
          </cell>
          <cell r="CR57">
            <v>0</v>
          </cell>
          <cell r="CS57">
            <v>14.190460399334439</v>
          </cell>
          <cell r="CT57">
            <v>1.531516805324459</v>
          </cell>
          <cell r="CU57">
            <v>9.4897858569051454</v>
          </cell>
          <cell r="CV57">
            <v>0</v>
          </cell>
          <cell r="CW57">
            <v>9.4897858569051454</v>
          </cell>
          <cell r="CX57">
            <v>0</v>
          </cell>
          <cell r="CY57">
            <v>12.047169217970049</v>
          </cell>
          <cell r="CZ57">
            <v>1.9768219633943426E-2</v>
          </cell>
          <cell r="DA57">
            <v>0</v>
          </cell>
          <cell r="DB57">
            <v>0</v>
          </cell>
          <cell r="DC57">
            <v>12.066937437603992</v>
          </cell>
          <cell r="DD57">
            <v>0</v>
          </cell>
          <cell r="DE57">
            <v>12.066937437603992</v>
          </cell>
          <cell r="DF57">
            <v>0</v>
          </cell>
          <cell r="DG57">
            <v>0</v>
          </cell>
          <cell r="DH57">
            <v>0</v>
          </cell>
          <cell r="DI57">
            <v>0</v>
          </cell>
          <cell r="DJ57">
            <v>21.556723294509148</v>
          </cell>
          <cell r="DK57">
            <v>1.5107081530782027</v>
          </cell>
          <cell r="DL57">
            <v>0</v>
          </cell>
          <cell r="DM57">
            <v>23.067431447587349</v>
          </cell>
          <cell r="DN57">
            <v>23.192283361064888</v>
          </cell>
          <cell r="DO57">
            <v>0</v>
          </cell>
          <cell r="DP57">
            <v>-2.913211314475873E-2</v>
          </cell>
          <cell r="DQ57">
            <v>0</v>
          </cell>
          <cell r="DR57">
            <v>0</v>
          </cell>
          <cell r="DS57">
            <v>0</v>
          </cell>
          <cell r="DT57">
            <v>0</v>
          </cell>
          <cell r="DU57">
            <v>5.5923252911813632</v>
          </cell>
          <cell r="DV57">
            <v>0</v>
          </cell>
          <cell r="DW57">
            <v>5.5631931780366051</v>
          </cell>
          <cell r="DX57">
            <v>0</v>
          </cell>
          <cell r="DY57">
            <v>5.5631931780366051</v>
          </cell>
          <cell r="DZ57">
            <v>0</v>
          </cell>
          <cell r="EA57">
            <v>0</v>
          </cell>
          <cell r="EB57">
            <v>0</v>
          </cell>
          <cell r="EC57">
            <v>0</v>
          </cell>
          <cell r="ED57">
            <v>0</v>
          </cell>
          <cell r="EE57">
            <v>0</v>
          </cell>
          <cell r="EF57">
            <v>0</v>
          </cell>
          <cell r="EG57">
            <v>0</v>
          </cell>
          <cell r="EH57">
            <v>0</v>
          </cell>
          <cell r="EI57">
            <v>0</v>
          </cell>
          <cell r="EJ57">
            <v>0</v>
          </cell>
          <cell r="EK57">
            <v>0</v>
          </cell>
          <cell r="EL57">
            <v>5.5631931780366051</v>
          </cell>
          <cell r="EM57">
            <v>0</v>
          </cell>
          <cell r="EN57">
            <v>0</v>
          </cell>
          <cell r="EO57">
            <v>5.5631931780366051</v>
          </cell>
          <cell r="EP57">
            <v>5.5631931780366051</v>
          </cell>
          <cell r="EQ57">
            <v>30.805128785357731</v>
          </cell>
          <cell r="ER57">
            <v>0</v>
          </cell>
          <cell r="ES57">
            <v>3.6009372712146419</v>
          </cell>
          <cell r="ET57">
            <v>0</v>
          </cell>
          <cell r="EU57">
            <v>30.587678369384356</v>
          </cell>
          <cell r="EV57">
            <v>0</v>
          </cell>
          <cell r="EW57">
            <v>53.479276705490832</v>
          </cell>
          <cell r="EX57">
            <v>13.975090848585689</v>
          </cell>
          <cell r="EY57">
            <v>132.44811198003325</v>
          </cell>
          <cell r="EZ57">
            <v>0</v>
          </cell>
          <cell r="FA57">
            <v>132.44811198003325</v>
          </cell>
          <cell r="FB57">
            <v>15.395281364392677</v>
          </cell>
          <cell r="FC57">
            <v>105.15236239600664</v>
          </cell>
          <cell r="FD57">
            <v>17.812206322795337</v>
          </cell>
          <cell r="FE57">
            <v>16.491897337770379</v>
          </cell>
          <cell r="FF57">
            <v>0.65339168053244578</v>
          </cell>
          <cell r="FG57">
            <v>155.50513910149738</v>
          </cell>
          <cell r="FH57">
            <v>3.035982362728785</v>
          </cell>
          <cell r="FI57">
            <v>158.54112146422614</v>
          </cell>
          <cell r="FJ57">
            <v>11.493182175527451</v>
          </cell>
          <cell r="FK57">
            <v>0</v>
          </cell>
          <cell r="FL57">
            <v>0</v>
          </cell>
          <cell r="FM57">
            <v>11.493182175527451</v>
          </cell>
          <cell r="FN57">
            <v>279.49605126873195</v>
          </cell>
          <cell r="FO57">
            <v>18.642471547420961</v>
          </cell>
          <cell r="FP57">
            <v>0</v>
          </cell>
          <cell r="FQ57">
            <v>298.13852281615095</v>
          </cell>
          <cell r="FR57">
            <v>301.58755692596998</v>
          </cell>
          <cell r="FS57">
            <v>-2.377388519134775</v>
          </cell>
          <cell r="FT57">
            <v>-3.8620858569051575</v>
          </cell>
          <cell r="FU57">
            <v>0</v>
          </cell>
          <cell r="FV57">
            <v>0</v>
          </cell>
          <cell r="FW57">
            <v>0</v>
          </cell>
          <cell r="FX57">
            <v>0</v>
          </cell>
          <cell r="FY57">
            <v>23.819664226289511</v>
          </cell>
          <cell r="FZ57">
            <v>1.531516805324459</v>
          </cell>
          <cell r="GA57">
            <v>19.111706655574029</v>
          </cell>
          <cell r="GB57">
            <v>0</v>
          </cell>
          <cell r="GC57">
            <v>19.111706655574029</v>
          </cell>
          <cell r="GD57">
            <v>0</v>
          </cell>
          <cell r="GE57">
            <v>12.047169217970049</v>
          </cell>
          <cell r="GF57">
            <v>1.9768219633943426E-2</v>
          </cell>
          <cell r="GG57">
            <v>0</v>
          </cell>
          <cell r="GH57">
            <v>0</v>
          </cell>
          <cell r="GI57">
            <v>12.066937437603992</v>
          </cell>
          <cell r="GJ57">
            <v>0</v>
          </cell>
          <cell r="GK57">
            <v>12.066937437603992</v>
          </cell>
          <cell r="GL57">
            <v>0</v>
          </cell>
          <cell r="GM57">
            <v>0</v>
          </cell>
          <cell r="GN57">
            <v>0</v>
          </cell>
          <cell r="GO57">
            <v>0</v>
          </cell>
          <cell r="GP57">
            <v>31.178644093178033</v>
          </cell>
          <cell r="GQ57">
            <v>1.5107081530782027</v>
          </cell>
          <cell r="GR57">
            <v>0</v>
          </cell>
          <cell r="GS57">
            <v>32.689352246256234</v>
          </cell>
          <cell r="GT57">
            <v>32.814204159733777</v>
          </cell>
          <cell r="GU57">
            <v>28.427740266222855</v>
          </cell>
          <cell r="GV57">
            <v>-3.8620858569051575</v>
          </cell>
          <cell r="GW57">
            <v>3.6009372712146415</v>
          </cell>
          <cell r="GX57">
            <v>0</v>
          </cell>
          <cell r="GY57">
            <v>30.587678369384356</v>
          </cell>
          <cell r="GZ57">
            <v>0</v>
          </cell>
          <cell r="HA57">
            <v>77.298940931780351</v>
          </cell>
          <cell r="HB57">
            <v>15.506607653910146</v>
          </cell>
          <cell r="HC57">
            <v>151.55981863560729</v>
          </cell>
          <cell r="HD57">
            <v>0</v>
          </cell>
          <cell r="HE57">
            <v>151.55981863560729</v>
          </cell>
          <cell r="HF57">
            <v>15.395281364392677</v>
          </cell>
          <cell r="HG57">
            <v>117.19953161397669</v>
          </cell>
          <cell r="HH57">
            <v>17.831974542429176</v>
          </cell>
          <cell r="HI57">
            <v>16.491897337770276</v>
          </cell>
          <cell r="HJ57">
            <v>0.65339168053244578</v>
          </cell>
          <cell r="HK57">
            <v>167.57207653910146</v>
          </cell>
          <cell r="HL57">
            <v>3.035982362728785</v>
          </cell>
          <cell r="HM57">
            <v>170.60805890183028</v>
          </cell>
          <cell r="HN57">
            <v>11.493182175527451</v>
          </cell>
          <cell r="HO57">
            <v>0</v>
          </cell>
          <cell r="HP57">
            <v>0</v>
          </cell>
          <cell r="HQ57">
            <v>11.493182175527451</v>
          </cell>
          <cell r="HR57">
            <v>310.6746953619101</v>
          </cell>
          <cell r="HS57">
            <v>20.153179700499063</v>
          </cell>
          <cell r="HT57">
            <v>0</v>
          </cell>
          <cell r="HU57">
            <v>330.82787506240822</v>
          </cell>
          <cell r="HV57">
            <v>334.40176108570375</v>
          </cell>
          <cell r="HW57">
            <v>0</v>
          </cell>
          <cell r="HX57">
            <v>0</v>
          </cell>
          <cell r="HY57">
            <v>0.98320881863560716</v>
          </cell>
          <cell r="HZ57">
            <v>0</v>
          </cell>
          <cell r="IA57">
            <v>1.9768219633943426E-2</v>
          </cell>
          <cell r="IB57">
            <v>0.10716455906821962</v>
          </cell>
          <cell r="IC57" t="e">
            <v>#N/A</v>
          </cell>
          <cell r="ID57">
            <v>0.76887970049916787</v>
          </cell>
          <cell r="IE57">
            <v>0</v>
          </cell>
          <cell r="IF57">
            <v>0</v>
          </cell>
          <cell r="IG57" t="e">
            <v>#N/A</v>
          </cell>
          <cell r="IH57" t="e">
            <v>#N/A</v>
          </cell>
          <cell r="II57">
            <v>0</v>
          </cell>
          <cell r="IJ57">
            <v>0</v>
          </cell>
          <cell r="IK57" t="e">
            <v>#N/A</v>
          </cell>
          <cell r="IL57" t="e">
            <v>#N/A</v>
          </cell>
          <cell r="IM57">
            <v>5.3769557404326118</v>
          </cell>
          <cell r="IN57">
            <v>0.40368785357737097</v>
          </cell>
          <cell r="IO57">
            <v>8.6876123128119787</v>
          </cell>
          <cell r="IP57">
            <v>5.7223793677204648E-2</v>
          </cell>
          <cell r="IQ57">
            <v>0</v>
          </cell>
          <cell r="IR57">
            <v>0.18831830282861894</v>
          </cell>
          <cell r="IS57">
            <v>0</v>
          </cell>
          <cell r="IT57">
            <v>1.0404326123128118E-3</v>
          </cell>
          <cell r="IU57">
            <v>4.6819467554076531E-2</v>
          </cell>
          <cell r="IV57">
            <v>0</v>
          </cell>
          <cell r="IW57">
            <v>7.1706615640598992</v>
          </cell>
          <cell r="IX57">
            <v>1.4846973377703825</v>
          </cell>
          <cell r="IY57">
            <v>0</v>
          </cell>
          <cell r="IZ57">
            <v>0.31004891846921789</v>
          </cell>
          <cell r="JA57" t="e">
            <v>#N/A</v>
          </cell>
          <cell r="JB57">
            <v>3.4469532445923456</v>
          </cell>
          <cell r="JC57">
            <v>1.198578369384359</v>
          </cell>
          <cell r="JD57">
            <v>0</v>
          </cell>
          <cell r="JE57">
            <v>0</v>
          </cell>
          <cell r="JF57">
            <v>0</v>
          </cell>
          <cell r="JG57">
            <v>0</v>
          </cell>
          <cell r="JH57">
            <v>0</v>
          </cell>
          <cell r="JI57">
            <v>4.0576871880199664E-2</v>
          </cell>
          <cell r="JJ57">
            <v>0.56183361064891846</v>
          </cell>
          <cell r="JK57">
            <v>0.74286888519134764</v>
          </cell>
          <cell r="JL57">
            <v>3.3803655574043256</v>
          </cell>
          <cell r="JM57">
            <v>0</v>
          </cell>
          <cell r="JN57">
            <v>0</v>
          </cell>
          <cell r="JO57">
            <v>0</v>
          </cell>
          <cell r="JP57">
            <v>0</v>
          </cell>
          <cell r="JQ57">
            <v>0</v>
          </cell>
          <cell r="JR57">
            <v>0</v>
          </cell>
          <cell r="JS57">
            <v>310.6746953619101</v>
          </cell>
          <cell r="JT57">
            <v>334.40176108570375</v>
          </cell>
          <cell r="JU57">
            <v>32.814204159733777</v>
          </cell>
          <cell r="JV57">
            <v>301.58755692596998</v>
          </cell>
          <cell r="JW57">
            <v>34.977263560732005</v>
          </cell>
          <cell r="JX57">
            <v>1.198578369384359</v>
          </cell>
          <cell r="JY57">
            <v>0</v>
          </cell>
          <cell r="JZ57">
            <v>0</v>
          </cell>
          <cell r="KA57">
            <v>9.7800665557404312E-2</v>
          </cell>
          <cell r="KB57">
            <v>0</v>
          </cell>
          <cell r="KC57">
            <v>0</v>
          </cell>
          <cell r="KD57">
            <v>9.7800665557404312E-2</v>
          </cell>
          <cell r="KE57">
            <v>0</v>
          </cell>
          <cell r="KF57">
            <v>0</v>
          </cell>
          <cell r="KG57">
            <v>0</v>
          </cell>
          <cell r="KH57">
            <v>0</v>
          </cell>
          <cell r="KI57">
            <v>1.0102600665557404</v>
          </cell>
          <cell r="KJ57">
            <v>0.96135973377703809</v>
          </cell>
          <cell r="KK57">
            <v>4.6434507487520795</v>
          </cell>
          <cell r="KL57">
            <v>8.0331801996672212</v>
          </cell>
          <cell r="KM57">
            <v>4.9711870216306151</v>
          </cell>
          <cell r="KN57">
            <v>36.467163061564051</v>
          </cell>
          <cell r="KO57">
            <v>7.1706615640598992</v>
          </cell>
          <cell r="KP57">
            <v>0</v>
          </cell>
          <cell r="KQ57">
            <v>0</v>
          </cell>
          <cell r="KR57">
            <v>7.1706615640598992</v>
          </cell>
          <cell r="KS57">
            <v>7.8032445923460883E-2</v>
          </cell>
          <cell r="KT57">
            <v>1.4066648918469216</v>
          </cell>
          <cell r="KU57">
            <v>0</v>
          </cell>
          <cell r="KV57">
            <v>1.4846973377703825</v>
          </cell>
          <cell r="KW57">
            <v>3.4469532445923456</v>
          </cell>
          <cell r="KX57">
            <v>0</v>
          </cell>
          <cell r="KY57">
            <v>0</v>
          </cell>
          <cell r="KZ57">
            <v>3.4469532445923456</v>
          </cell>
          <cell r="LA57">
            <v>10.484998996151051</v>
          </cell>
          <cell r="LB57">
            <v>0.33636221744138167</v>
          </cell>
          <cell r="LC57">
            <v>1.2401264567563054E-2</v>
          </cell>
          <cell r="LD57">
            <v>10.833762478159993</v>
          </cell>
          <cell r="LE57">
            <v>0.11513794727739551</v>
          </cell>
          <cell r="LF57">
            <v>3.8856522738722816</v>
          </cell>
          <cell r="LG57">
            <v>0</v>
          </cell>
          <cell r="LH57">
            <v>4.0007902211496766</v>
          </cell>
          <cell r="LI57">
            <v>6.5646737283016376</v>
          </cell>
          <cell r="LJ57">
            <v>0.53397526499152992</v>
          </cell>
          <cell r="LK57">
            <v>0</v>
          </cell>
          <cell r="LL57">
            <v>7.0986489932931667</v>
          </cell>
          <cell r="LM57">
            <v>109.07350634560696</v>
          </cell>
          <cell r="LN57">
            <v>152.9687366781022</v>
          </cell>
          <cell r="LO57">
            <v>29.639760332787187</v>
          </cell>
          <cell r="LP57">
            <v>182.60849701088938</v>
          </cell>
          <cell r="LQ57">
            <v>262.04224302370915</v>
          </cell>
          <cell r="LR57">
            <v>291.68200335649635</v>
          </cell>
          <cell r="LS57">
            <v>1948.0515</v>
          </cell>
          <cell r="LT57">
            <v>119298.79</v>
          </cell>
          <cell r="LU57">
            <v>21907.17</v>
          </cell>
          <cell r="LV57">
            <v>17500</v>
          </cell>
          <cell r="LW57">
            <v>608.166353868236</v>
          </cell>
          <cell r="LX57">
            <v>729.20069413639897</v>
          </cell>
          <cell r="LY57">
            <v>6070.3088599359298</v>
          </cell>
          <cell r="LZ57">
            <v>237837.21394078399</v>
          </cell>
          <cell r="MA57">
            <v>288944.13839263999</v>
          </cell>
          <cell r="MB57">
            <v>288944.13839263999</v>
          </cell>
          <cell r="MC57">
            <v>0</v>
          </cell>
          <cell r="MD57">
            <v>38232.046062889203</v>
          </cell>
          <cell r="ME57">
            <v>365</v>
          </cell>
          <cell r="MF57">
            <v>365</v>
          </cell>
          <cell r="MG57">
            <v>121.611</v>
          </cell>
          <cell r="MH57">
            <v>1948051.5</v>
          </cell>
          <cell r="MI57">
            <v>39407.17</v>
          </cell>
          <cell r="MJ57">
            <v>288944.13839263999</v>
          </cell>
          <cell r="MK57">
            <v>121.611</v>
          </cell>
          <cell r="ML57">
            <v>49.433935499555034</v>
          </cell>
          <cell r="MM57">
            <v>3.0273371571721595</v>
          </cell>
          <cell r="MN57">
            <v>2.5637052023787494</v>
          </cell>
          <cell r="MO57">
            <v>13.231639262720222</v>
          </cell>
          <cell r="MP57">
            <v>82.312524235252738</v>
          </cell>
          <cell r="MQ57">
            <v>1451.5443932369533</v>
          </cell>
          <cell r="MR57">
            <v>1.873667097610099E-4</v>
          </cell>
          <cell r="MS57" t="str">
            <v>Historical (£m)</v>
          </cell>
          <cell r="MT57" t="str">
            <v>PR14 (£m)</v>
          </cell>
        </row>
        <row r="58">
          <cell r="A58" t="str">
            <v>SRN17</v>
          </cell>
          <cell r="B58" t="str">
            <v>SRN</v>
          </cell>
          <cell r="C58" t="str">
            <v>2016-17</v>
          </cell>
          <cell r="D58" t="str">
            <v>SRN</v>
          </cell>
          <cell r="E58" t="str">
            <v>SRN17</v>
          </cell>
          <cell r="F58">
            <v>1.0263438654082888</v>
          </cell>
          <cell r="G58">
            <v>10.685265982765694</v>
          </cell>
          <cell r="H58">
            <v>0</v>
          </cell>
          <cell r="I58">
            <v>0.67020254411161262</v>
          </cell>
          <cell r="J58">
            <v>0</v>
          </cell>
          <cell r="K58">
            <v>25.043816659827655</v>
          </cell>
          <cell r="L58">
            <v>0</v>
          </cell>
          <cell r="M58">
            <v>25.795100369306521</v>
          </cell>
          <cell r="N58">
            <v>9.0318260155929406E-2</v>
          </cell>
          <cell r="O58">
            <v>62.284703816167415</v>
          </cell>
          <cell r="P58">
            <v>0</v>
          </cell>
          <cell r="Q58">
            <v>62.284703816167415</v>
          </cell>
          <cell r="R58">
            <v>23.411929913828477</v>
          </cell>
          <cell r="S58">
            <v>19.797146819860483</v>
          </cell>
          <cell r="T58">
            <v>27.832392942141976</v>
          </cell>
          <cell r="U58">
            <v>18.156022979072631</v>
          </cell>
          <cell r="V58">
            <v>0.64454394747640542</v>
          </cell>
          <cell r="W58">
            <v>89.842036602379977</v>
          </cell>
          <cell r="X58">
            <v>1.4861459171112021</v>
          </cell>
          <cell r="Y58">
            <v>91.328182519491165</v>
          </cell>
          <cell r="Z58">
            <v>11.899391415256463</v>
          </cell>
          <cell r="AA58">
            <v>0</v>
          </cell>
          <cell r="AB58">
            <v>0</v>
          </cell>
          <cell r="AC58">
            <v>11.899391415256463</v>
          </cell>
          <cell r="AD58">
            <v>141.7134949204011</v>
          </cell>
          <cell r="AE58">
            <v>0</v>
          </cell>
          <cell r="AF58">
            <v>0</v>
          </cell>
          <cell r="AG58">
            <v>141.7134949204011</v>
          </cell>
          <cell r="AH58">
            <v>142.32109048872383</v>
          </cell>
          <cell r="AI58">
            <v>17.837856380796058</v>
          </cell>
          <cell r="AJ58">
            <v>0</v>
          </cell>
          <cell r="AK58">
            <v>2.3646962659006974</v>
          </cell>
          <cell r="AL58">
            <v>0</v>
          </cell>
          <cell r="AM58">
            <v>0</v>
          </cell>
          <cell r="AN58">
            <v>0</v>
          </cell>
          <cell r="AO58">
            <v>30.572731062782108</v>
          </cell>
          <cell r="AP58">
            <v>13.727349199835864</v>
          </cell>
          <cell r="AQ58">
            <v>64.502632909314627</v>
          </cell>
          <cell r="AR58">
            <v>0</v>
          </cell>
          <cell r="AS58">
            <v>64.502632909314627</v>
          </cell>
          <cell r="AT58">
            <v>0.62504341403364783</v>
          </cell>
          <cell r="AU58">
            <v>101.52182979072629</v>
          </cell>
          <cell r="AV58">
            <v>2.8234719737382026</v>
          </cell>
          <cell r="AW58">
            <v>27.844709068526875</v>
          </cell>
          <cell r="AX58">
            <v>0</v>
          </cell>
          <cell r="AY58">
            <v>132.81505424702502</v>
          </cell>
          <cell r="AZ58">
            <v>0</v>
          </cell>
          <cell r="BA58">
            <v>132.81505424702502</v>
          </cell>
          <cell r="BB58">
            <v>0</v>
          </cell>
          <cell r="BC58">
            <v>0</v>
          </cell>
          <cell r="BD58">
            <v>0</v>
          </cell>
          <cell r="BE58">
            <v>0</v>
          </cell>
          <cell r="BF58">
            <v>197.31768715633973</v>
          </cell>
          <cell r="BG58">
            <v>0</v>
          </cell>
          <cell r="BH58">
            <v>0</v>
          </cell>
          <cell r="BI58">
            <v>197.31768715633973</v>
          </cell>
          <cell r="BJ58">
            <v>201.53185506770518</v>
          </cell>
          <cell r="BK58">
            <v>2.3605908904390641E-2</v>
          </cell>
          <cell r="BL58">
            <v>0</v>
          </cell>
          <cell r="BM58">
            <v>0</v>
          </cell>
          <cell r="BN58">
            <v>0</v>
          </cell>
          <cell r="BO58">
            <v>0</v>
          </cell>
          <cell r="BP58">
            <v>0</v>
          </cell>
          <cell r="BQ58">
            <v>4.6862860894542466</v>
          </cell>
          <cell r="BR58">
            <v>0</v>
          </cell>
          <cell r="BS58">
            <v>4.7098919983586267</v>
          </cell>
          <cell r="BT58">
            <v>0</v>
          </cell>
          <cell r="BU58">
            <v>4.7098919983586267</v>
          </cell>
          <cell r="BV58">
            <v>0</v>
          </cell>
          <cell r="BW58">
            <v>0</v>
          </cell>
          <cell r="BX58">
            <v>0</v>
          </cell>
          <cell r="BY58">
            <v>0</v>
          </cell>
          <cell r="BZ58">
            <v>0</v>
          </cell>
          <cell r="CA58">
            <v>0</v>
          </cell>
          <cell r="CB58">
            <v>0</v>
          </cell>
          <cell r="CC58">
            <v>0</v>
          </cell>
          <cell r="CD58">
            <v>0</v>
          </cell>
          <cell r="CE58">
            <v>0</v>
          </cell>
          <cell r="CF58">
            <v>0</v>
          </cell>
          <cell r="CG58">
            <v>0</v>
          </cell>
          <cell r="CH58">
            <v>4.7098919983586267</v>
          </cell>
          <cell r="CI58">
            <v>0</v>
          </cell>
          <cell r="CJ58">
            <v>0</v>
          </cell>
          <cell r="CK58">
            <v>4.7098919983586267</v>
          </cell>
          <cell r="CL58">
            <v>4.7098919983586267</v>
          </cell>
          <cell r="CM58">
            <v>-2.4970946245383665</v>
          </cell>
          <cell r="CN58">
            <v>-3.5275438654082887</v>
          </cell>
          <cell r="CO58">
            <v>0</v>
          </cell>
          <cell r="CP58">
            <v>0</v>
          </cell>
          <cell r="CQ58">
            <v>0</v>
          </cell>
          <cell r="CR58">
            <v>0</v>
          </cell>
          <cell r="CS58">
            <v>14.079385145670907</v>
          </cell>
          <cell r="CT58">
            <v>1.7540216659827657</v>
          </cell>
          <cell r="CU58">
            <v>9.8087683217070172</v>
          </cell>
          <cell r="CV58">
            <v>0</v>
          </cell>
          <cell r="CW58">
            <v>9.8087683217070172</v>
          </cell>
          <cell r="CX58">
            <v>0</v>
          </cell>
          <cell r="CY58">
            <v>17.84401444398851</v>
          </cell>
          <cell r="CZ58">
            <v>0</v>
          </cell>
          <cell r="DA58">
            <v>0.4074585145670907</v>
          </cell>
          <cell r="DB58">
            <v>0</v>
          </cell>
          <cell r="DC58">
            <v>18.2514729585555</v>
          </cell>
          <cell r="DD58">
            <v>0</v>
          </cell>
          <cell r="DE58">
            <v>18.2514729585555</v>
          </cell>
          <cell r="DF58">
            <v>0</v>
          </cell>
          <cell r="DG58">
            <v>0</v>
          </cell>
          <cell r="DH58">
            <v>0</v>
          </cell>
          <cell r="DI58">
            <v>0</v>
          </cell>
          <cell r="DJ58">
            <v>28.060241280262513</v>
          </cell>
          <cell r="DK58">
            <v>0</v>
          </cell>
          <cell r="DL58">
            <v>0</v>
          </cell>
          <cell r="DM58">
            <v>28.060241280262513</v>
          </cell>
          <cell r="DN58">
            <v>28.21316651620835</v>
          </cell>
          <cell r="DO58">
            <v>0</v>
          </cell>
          <cell r="DP58">
            <v>0</v>
          </cell>
          <cell r="DQ58">
            <v>0</v>
          </cell>
          <cell r="DR58">
            <v>0</v>
          </cell>
          <cell r="DS58">
            <v>0</v>
          </cell>
          <cell r="DT58">
            <v>0</v>
          </cell>
          <cell r="DU58">
            <v>4.8043156339762003</v>
          </cell>
          <cell r="DV58">
            <v>0</v>
          </cell>
          <cell r="DW58">
            <v>4.8043156339762003</v>
          </cell>
          <cell r="DX58">
            <v>0</v>
          </cell>
          <cell r="DY58">
            <v>4.8043156339762003</v>
          </cell>
          <cell r="DZ58">
            <v>0</v>
          </cell>
          <cell r="EA58">
            <v>0</v>
          </cell>
          <cell r="EB58">
            <v>0</v>
          </cell>
          <cell r="EC58">
            <v>0</v>
          </cell>
          <cell r="ED58">
            <v>0</v>
          </cell>
          <cell r="EE58">
            <v>0</v>
          </cell>
          <cell r="EF58">
            <v>0</v>
          </cell>
          <cell r="EG58">
            <v>0</v>
          </cell>
          <cell r="EH58">
            <v>0</v>
          </cell>
          <cell r="EI58">
            <v>0</v>
          </cell>
          <cell r="EJ58">
            <v>0</v>
          </cell>
          <cell r="EK58">
            <v>0</v>
          </cell>
          <cell r="EL58">
            <v>4.8043156339762003</v>
          </cell>
          <cell r="EM58">
            <v>0</v>
          </cell>
          <cell r="EN58">
            <v>0</v>
          </cell>
          <cell r="EO58">
            <v>4.8043156339762003</v>
          </cell>
          <cell r="EP58">
            <v>4.8043156339762003</v>
          </cell>
          <cell r="EQ58">
            <v>28.52312236356175</v>
          </cell>
          <cell r="ER58">
            <v>0</v>
          </cell>
          <cell r="ES58">
            <v>3.0348988100123098</v>
          </cell>
          <cell r="ET58">
            <v>0</v>
          </cell>
          <cell r="EU58">
            <v>25.043816659827655</v>
          </cell>
          <cell r="EV58">
            <v>0</v>
          </cell>
          <cell r="EW58">
            <v>56.367831432088629</v>
          </cell>
          <cell r="EX58">
            <v>13.817667459991791</v>
          </cell>
          <cell r="EY58">
            <v>126.78733672548204</v>
          </cell>
          <cell r="EZ58">
            <v>0</v>
          </cell>
          <cell r="FA58">
            <v>126.78733672548204</v>
          </cell>
          <cell r="FB58">
            <v>24.036973327862125</v>
          </cell>
          <cell r="FC58">
            <v>121.31897661058677</v>
          </cell>
          <cell r="FD58">
            <v>30.65586491588018</v>
          </cell>
          <cell r="FE58">
            <v>46.000732047599506</v>
          </cell>
          <cell r="FF58">
            <v>0.64454394747640542</v>
          </cell>
          <cell r="FG58">
            <v>222.65709084940499</v>
          </cell>
          <cell r="FH58">
            <v>1.4861459171112021</v>
          </cell>
          <cell r="FI58">
            <v>224.14323676651617</v>
          </cell>
          <cell r="FJ58">
            <v>11.899391415256463</v>
          </cell>
          <cell r="FK58">
            <v>0</v>
          </cell>
          <cell r="FL58">
            <v>0</v>
          </cell>
          <cell r="FM58">
            <v>11.899391415256463</v>
          </cell>
          <cell r="FN58">
            <v>339.03118207674083</v>
          </cell>
          <cell r="FO58">
            <v>0</v>
          </cell>
          <cell r="FP58">
            <v>0</v>
          </cell>
          <cell r="FQ58">
            <v>339.03118207674083</v>
          </cell>
          <cell r="FR58">
            <v>343.85294555642895</v>
          </cell>
          <cell r="FS58">
            <v>-2.4734887156339758</v>
          </cell>
          <cell r="FT58">
            <v>-3.5275438654082887</v>
          </cell>
          <cell r="FU58">
            <v>0</v>
          </cell>
          <cell r="FV58">
            <v>0</v>
          </cell>
          <cell r="FW58">
            <v>0</v>
          </cell>
          <cell r="FX58">
            <v>0</v>
          </cell>
          <cell r="FY58">
            <v>23.569986869101353</v>
          </cell>
          <cell r="FZ58">
            <v>1.7540216659827657</v>
          </cell>
          <cell r="GA58">
            <v>19.322975954041844</v>
          </cell>
          <cell r="GB58">
            <v>0</v>
          </cell>
          <cell r="GC58">
            <v>19.322975954041844</v>
          </cell>
          <cell r="GD58">
            <v>0</v>
          </cell>
          <cell r="GE58">
            <v>17.84401444398851</v>
          </cell>
          <cell r="GF58">
            <v>0</v>
          </cell>
          <cell r="GG58">
            <v>0.4074585145670907</v>
          </cell>
          <cell r="GH58">
            <v>0</v>
          </cell>
          <cell r="GI58">
            <v>18.2514729585555</v>
          </cell>
          <cell r="GJ58">
            <v>0</v>
          </cell>
          <cell r="GK58">
            <v>18.2514729585555</v>
          </cell>
          <cell r="GL58">
            <v>0</v>
          </cell>
          <cell r="GM58">
            <v>0</v>
          </cell>
          <cell r="GN58">
            <v>0</v>
          </cell>
          <cell r="GO58">
            <v>0</v>
          </cell>
          <cell r="GP58">
            <v>37.574448912597333</v>
          </cell>
          <cell r="GQ58">
            <v>0</v>
          </cell>
          <cell r="GR58">
            <v>0</v>
          </cell>
          <cell r="GS58">
            <v>37.574448912597333</v>
          </cell>
          <cell r="GT58">
            <v>37.72737414854317</v>
          </cell>
          <cell r="GU58">
            <v>26.049633647927678</v>
          </cell>
          <cell r="GV58">
            <v>-3.5275438654082887</v>
          </cell>
          <cell r="GW58">
            <v>3.0348988100123098</v>
          </cell>
          <cell r="GX58">
            <v>0</v>
          </cell>
          <cell r="GY58">
            <v>25.043816659827655</v>
          </cell>
          <cell r="GZ58">
            <v>0</v>
          </cell>
          <cell r="HA58">
            <v>79.937818301189978</v>
          </cell>
          <cell r="HB58">
            <v>15.571689125974455</v>
          </cell>
          <cell r="HC58">
            <v>146.11031267952296</v>
          </cell>
          <cell r="HD58">
            <v>0</v>
          </cell>
          <cell r="HE58">
            <v>146.11031267952296</v>
          </cell>
          <cell r="HF58">
            <v>24.036973327862125</v>
          </cell>
          <cell r="HG58">
            <v>139.16299105457529</v>
          </cell>
          <cell r="HH58">
            <v>30.65586491588018</v>
          </cell>
          <cell r="HI58">
            <v>46.408190562166595</v>
          </cell>
          <cell r="HJ58">
            <v>0.64454394747640542</v>
          </cell>
          <cell r="HK58">
            <v>240.90856380796058</v>
          </cell>
          <cell r="HL58">
            <v>1.4861459171112021</v>
          </cell>
          <cell r="HM58">
            <v>242.39470972507078</v>
          </cell>
          <cell r="HN58">
            <v>11.899391415256463</v>
          </cell>
          <cell r="HO58">
            <v>0</v>
          </cell>
          <cell r="HP58">
            <v>0</v>
          </cell>
          <cell r="HQ58">
            <v>11.899391415256463</v>
          </cell>
          <cell r="HR58">
            <v>376.60563098933829</v>
          </cell>
          <cell r="HS58">
            <v>0</v>
          </cell>
          <cell r="HT58">
            <v>0</v>
          </cell>
          <cell r="HU58">
            <v>376.60563098933829</v>
          </cell>
          <cell r="HV58">
            <v>381.58031970497228</v>
          </cell>
          <cell r="HW58">
            <v>0</v>
          </cell>
          <cell r="HX58">
            <v>0</v>
          </cell>
          <cell r="HY58">
            <v>3.3756449733278622</v>
          </cell>
          <cell r="HZ58">
            <v>0</v>
          </cell>
          <cell r="IA58">
            <v>0.4074585145670907</v>
          </cell>
          <cell r="IB58">
            <v>0.18884727123512512</v>
          </cell>
          <cell r="IC58" t="e">
            <v>#N/A</v>
          </cell>
          <cell r="ID58">
            <v>1.1484787853918752</v>
          </cell>
          <cell r="IE58">
            <v>0</v>
          </cell>
          <cell r="IF58">
            <v>0</v>
          </cell>
          <cell r="IG58" t="e">
            <v>#N/A</v>
          </cell>
          <cell r="IH58" t="e">
            <v>#N/A</v>
          </cell>
          <cell r="II58">
            <v>0</v>
          </cell>
          <cell r="IJ58">
            <v>0</v>
          </cell>
          <cell r="IK58" t="e">
            <v>#N/A</v>
          </cell>
          <cell r="IL58" t="e">
            <v>#N/A</v>
          </cell>
          <cell r="IM58">
            <v>2.3164581042264976</v>
          </cell>
          <cell r="IN58">
            <v>0.22271661879359866</v>
          </cell>
          <cell r="IO58">
            <v>9.4300474353713586</v>
          </cell>
          <cell r="IP58">
            <v>0.8580234714813294</v>
          </cell>
          <cell r="IQ58">
            <v>1.013001395157981</v>
          </cell>
          <cell r="IR58">
            <v>5.4960713992613872</v>
          </cell>
          <cell r="IS58">
            <v>0</v>
          </cell>
          <cell r="IT58">
            <v>0</v>
          </cell>
          <cell r="IU58">
            <v>0.10879244973327862</v>
          </cell>
          <cell r="IV58">
            <v>9.2370947886745991E-3</v>
          </cell>
          <cell r="IW58">
            <v>22.248055970455475</v>
          </cell>
          <cell r="IX58">
            <v>3.4772530160032824</v>
          </cell>
          <cell r="IY58">
            <v>0</v>
          </cell>
          <cell r="IZ58">
            <v>0.95244710709889202</v>
          </cell>
          <cell r="JA58" t="e">
            <v>#N/A</v>
          </cell>
          <cell r="JB58">
            <v>2.3051683217070167</v>
          </cell>
          <cell r="JC58">
            <v>16.070492244562985</v>
          </cell>
          <cell r="JD58">
            <v>0</v>
          </cell>
          <cell r="JE58">
            <v>0</v>
          </cell>
          <cell r="JF58">
            <v>0</v>
          </cell>
          <cell r="JG58">
            <v>0</v>
          </cell>
          <cell r="JH58">
            <v>0</v>
          </cell>
          <cell r="JI58">
            <v>0.8836820681165366</v>
          </cell>
          <cell r="JJ58">
            <v>2.6582306114074679</v>
          </cell>
          <cell r="JK58">
            <v>0.92268313500205168</v>
          </cell>
          <cell r="JL58">
            <v>3.6158094378334016</v>
          </cell>
          <cell r="JM58">
            <v>0</v>
          </cell>
          <cell r="JN58">
            <v>0</v>
          </cell>
          <cell r="JO58">
            <v>0</v>
          </cell>
          <cell r="JP58">
            <v>0</v>
          </cell>
          <cell r="JQ58">
            <v>0</v>
          </cell>
          <cell r="JR58">
            <v>0</v>
          </cell>
          <cell r="JS58">
            <v>376.60563098933829</v>
          </cell>
          <cell r="JT58">
            <v>381.58031970497228</v>
          </cell>
          <cell r="JU58">
            <v>37.72737414854317</v>
          </cell>
          <cell r="JV58">
            <v>343.85294555642895</v>
          </cell>
          <cell r="JW58">
            <v>77.708599425523175</v>
          </cell>
          <cell r="JX58">
            <v>16.070492244562985</v>
          </cell>
          <cell r="JY58">
            <v>0</v>
          </cell>
          <cell r="JZ58">
            <v>0</v>
          </cell>
          <cell r="KA58">
            <v>0.17653114485022567</v>
          </cell>
          <cell r="KB58">
            <v>0</v>
          </cell>
          <cell r="KC58">
            <v>0</v>
          </cell>
          <cell r="KD58">
            <v>0.17653114485022567</v>
          </cell>
          <cell r="KE58">
            <v>0</v>
          </cell>
          <cell r="KF58">
            <v>0</v>
          </cell>
          <cell r="KG58">
            <v>0</v>
          </cell>
          <cell r="KH58">
            <v>0</v>
          </cell>
          <cell r="KI58">
            <v>1.0345546163315551</v>
          </cell>
          <cell r="KJ58">
            <v>0.87855034878949534</v>
          </cell>
          <cell r="KK58">
            <v>4.9418457119409105</v>
          </cell>
          <cell r="KL58">
            <v>8.9250862535904805</v>
          </cell>
          <cell r="KM58">
            <v>5.9599788264259335</v>
          </cell>
          <cell r="KN58">
            <v>33.439309478867457</v>
          </cell>
          <cell r="KO58">
            <v>21.015416988100121</v>
          </cell>
          <cell r="KP58">
            <v>1.232638982355355</v>
          </cell>
          <cell r="KQ58">
            <v>0</v>
          </cell>
          <cell r="KR58">
            <v>22.248055970455475</v>
          </cell>
          <cell r="KS58">
            <v>0.86315519080837089</v>
          </cell>
          <cell r="KT58">
            <v>2.6140978251949116</v>
          </cell>
          <cell r="KU58">
            <v>0</v>
          </cell>
          <cell r="KV58">
            <v>3.4772530160032824</v>
          </cell>
          <cell r="KW58">
            <v>2.193296840377513</v>
          </cell>
          <cell r="KX58">
            <v>0.11187148132950347</v>
          </cell>
          <cell r="KY58">
            <v>0</v>
          </cell>
          <cell r="KZ58">
            <v>2.3051683217070167</v>
          </cell>
          <cell r="LA58">
            <v>10.484998996151051</v>
          </cell>
          <cell r="LB58">
            <v>0.33636221744138167</v>
          </cell>
          <cell r="LC58">
            <v>1.2401264567563054E-2</v>
          </cell>
          <cell r="LD58">
            <v>10.833762478159993</v>
          </cell>
          <cell r="LE58">
            <v>0.11513794727739551</v>
          </cell>
          <cell r="LF58">
            <v>3.8856522738722816</v>
          </cell>
          <cell r="LG58">
            <v>0</v>
          </cell>
          <cell r="LH58">
            <v>4.0007902211496766</v>
          </cell>
          <cell r="LI58">
            <v>6.5646737283016376</v>
          </cell>
          <cell r="LJ58">
            <v>0.53397526499152992</v>
          </cell>
          <cell r="LK58">
            <v>0</v>
          </cell>
          <cell r="LL58">
            <v>7.0986489932931667</v>
          </cell>
          <cell r="LM58">
            <v>138.46223406114328</v>
          </cell>
          <cell r="LN58">
            <v>157.67814667054401</v>
          </cell>
          <cell r="LO58">
            <v>35.425369996615167</v>
          </cell>
          <cell r="LP58">
            <v>193.10351666715917</v>
          </cell>
          <cell r="LQ58">
            <v>296.14038073168729</v>
          </cell>
          <cell r="LR58">
            <v>331.56575072830248</v>
          </cell>
          <cell r="LS58">
            <v>1962.9179999999999</v>
          </cell>
          <cell r="LT58">
            <v>124815</v>
          </cell>
          <cell r="LU58">
            <v>21942</v>
          </cell>
          <cell r="LV58">
            <v>17500</v>
          </cell>
          <cell r="LW58">
            <v>603.33460852112103</v>
          </cell>
          <cell r="LX58">
            <v>728.03420911204296</v>
          </cell>
          <cell r="LY58">
            <v>6336.7052590776202</v>
          </cell>
          <cell r="LZ58">
            <v>241365.459303757</v>
          </cell>
          <cell r="MA58">
            <v>292432.48565337801</v>
          </cell>
          <cell r="MB58">
            <v>292432.48565337801</v>
          </cell>
          <cell r="MC58">
            <v>0</v>
          </cell>
          <cell r="MD58">
            <v>40718.861032348999</v>
          </cell>
          <cell r="ME58">
            <v>365</v>
          </cell>
          <cell r="MF58">
            <v>365</v>
          </cell>
          <cell r="MG58">
            <v>119.261</v>
          </cell>
          <cell r="MH58">
            <v>1962918</v>
          </cell>
          <cell r="MI58">
            <v>39442</v>
          </cell>
          <cell r="MJ58">
            <v>292432.48565337801</v>
          </cell>
          <cell r="MK58">
            <v>119.261</v>
          </cell>
          <cell r="ML58">
            <v>49.76720247451955</v>
          </cell>
          <cell r="MM58">
            <v>3.1645200547639574</v>
          </cell>
          <cell r="MN58">
            <v>2.6221690314528869</v>
          </cell>
          <cell r="MO58">
            <v>13.924192088772692</v>
          </cell>
          <cell r="MP58">
            <v>82.537156829371185</v>
          </cell>
          <cell r="MQ58">
            <v>1469.33869533656</v>
          </cell>
          <cell r="MR58">
            <v>1.8594765548025948E-4</v>
          </cell>
          <cell r="MS58" t="str">
            <v>Historical (£m)</v>
          </cell>
          <cell r="MT58" t="str">
            <v>PR14 (£m)</v>
          </cell>
        </row>
        <row r="59">
          <cell r="A59" t="str">
            <v>SRN18</v>
          </cell>
          <cell r="B59" t="str">
            <v>SRN</v>
          </cell>
          <cell r="C59" t="str">
            <v>2017-18</v>
          </cell>
          <cell r="D59" t="str">
            <v>SRN</v>
          </cell>
          <cell r="E59" t="str">
            <v>SRN18</v>
          </cell>
          <cell r="F59">
            <v>1</v>
          </cell>
          <cell r="G59">
            <v>11.653</v>
          </cell>
          <cell r="H59">
            <v>0</v>
          </cell>
          <cell r="I59">
            <v>0.78200000000000003</v>
          </cell>
          <cell r="J59">
            <v>0</v>
          </cell>
          <cell r="K59">
            <v>22.18</v>
          </cell>
          <cell r="L59">
            <v>0</v>
          </cell>
          <cell r="M59">
            <v>30.507999999999999</v>
          </cell>
          <cell r="N59">
            <v>0.113</v>
          </cell>
          <cell r="O59">
            <v>65.236000000000004</v>
          </cell>
          <cell r="P59">
            <v>0</v>
          </cell>
          <cell r="Q59">
            <v>65.236000000000004</v>
          </cell>
          <cell r="R59">
            <v>14.505000000000001</v>
          </cell>
          <cell r="S59">
            <v>13.612</v>
          </cell>
          <cell r="T59">
            <v>39.753999999999998</v>
          </cell>
          <cell r="U59">
            <v>7.2270000000000003</v>
          </cell>
          <cell r="V59">
            <v>15.045</v>
          </cell>
          <cell r="W59">
            <v>90.143000000000001</v>
          </cell>
          <cell r="X59">
            <v>1.913</v>
          </cell>
          <cell r="Y59">
            <v>92.055999999999997</v>
          </cell>
          <cell r="Z59">
            <v>10.715</v>
          </cell>
          <cell r="AA59">
            <v>0</v>
          </cell>
          <cell r="AB59">
            <v>10.715</v>
          </cell>
          <cell r="AC59">
            <v>10.715</v>
          </cell>
          <cell r="AD59">
            <v>146.577</v>
          </cell>
          <cell r="AE59">
            <v>0.47099999999999997</v>
          </cell>
          <cell r="AF59">
            <v>0</v>
          </cell>
          <cell r="AG59">
            <v>147.048</v>
          </cell>
          <cell r="AH59">
            <v>147.048</v>
          </cell>
          <cell r="AI59">
            <v>18.081</v>
          </cell>
          <cell r="AJ59">
            <v>0</v>
          </cell>
          <cell r="AK59">
            <v>2.4009999999999998</v>
          </cell>
          <cell r="AL59">
            <v>0</v>
          </cell>
          <cell r="AM59">
            <v>0</v>
          </cell>
          <cell r="AN59">
            <v>0</v>
          </cell>
          <cell r="AO59">
            <v>36.372</v>
          </cell>
          <cell r="AP59">
            <v>13.651</v>
          </cell>
          <cell r="AQ59">
            <v>70.504999999999995</v>
          </cell>
          <cell r="AR59">
            <v>0</v>
          </cell>
          <cell r="AS59">
            <v>70.504999999999995</v>
          </cell>
          <cell r="AT59">
            <v>0</v>
          </cell>
          <cell r="AU59">
            <v>116.63</v>
          </cell>
          <cell r="AV59">
            <v>0.30399999999999999</v>
          </cell>
          <cell r="AW59">
            <v>50.302</v>
          </cell>
          <cell r="AX59">
            <v>0</v>
          </cell>
          <cell r="AY59">
            <v>167.23599999999999</v>
          </cell>
          <cell r="AZ59">
            <v>0</v>
          </cell>
          <cell r="BA59">
            <v>167.23599999999999</v>
          </cell>
          <cell r="BB59">
            <v>0</v>
          </cell>
          <cell r="BC59">
            <v>0</v>
          </cell>
          <cell r="BD59">
            <v>0</v>
          </cell>
          <cell r="BE59">
            <v>0</v>
          </cell>
          <cell r="BF59">
            <v>237.74100000000001</v>
          </cell>
          <cell r="BG59">
            <v>0.61299999999999999</v>
          </cell>
          <cell r="BH59">
            <v>0</v>
          </cell>
          <cell r="BI59">
            <v>238.35400000000001</v>
          </cell>
          <cell r="BJ59">
            <v>241.66300000000001</v>
          </cell>
          <cell r="BK59">
            <v>2.3E-2</v>
          </cell>
          <cell r="BL59">
            <v>0</v>
          </cell>
          <cell r="BM59">
            <v>0</v>
          </cell>
          <cell r="BN59">
            <v>0</v>
          </cell>
          <cell r="BO59">
            <v>0</v>
          </cell>
          <cell r="BP59">
            <v>0</v>
          </cell>
          <cell r="BQ59">
            <v>4.3380000000000001</v>
          </cell>
          <cell r="BR59">
            <v>0</v>
          </cell>
          <cell r="BS59">
            <v>4.3609999999999998</v>
          </cell>
          <cell r="BT59">
            <v>0</v>
          </cell>
          <cell r="BU59">
            <v>4.3609999999999998</v>
          </cell>
          <cell r="BV59">
            <v>0</v>
          </cell>
          <cell r="BW59">
            <v>0</v>
          </cell>
          <cell r="BX59">
            <v>0</v>
          </cell>
          <cell r="BY59">
            <v>0</v>
          </cell>
          <cell r="BZ59">
            <v>0</v>
          </cell>
          <cell r="CA59">
            <v>0</v>
          </cell>
          <cell r="CB59">
            <v>0</v>
          </cell>
          <cell r="CC59">
            <v>0</v>
          </cell>
          <cell r="CD59">
            <v>0</v>
          </cell>
          <cell r="CE59">
            <v>0</v>
          </cell>
          <cell r="CF59">
            <v>0</v>
          </cell>
          <cell r="CG59">
            <v>0</v>
          </cell>
          <cell r="CH59">
            <v>4.3609999999999998</v>
          </cell>
          <cell r="CI59">
            <v>0</v>
          </cell>
          <cell r="CJ59">
            <v>0</v>
          </cell>
          <cell r="CK59">
            <v>4.3609999999999998</v>
          </cell>
          <cell r="CL59">
            <v>4.3609999999999998</v>
          </cell>
          <cell r="CM59">
            <v>-2.7690000000000001</v>
          </cell>
          <cell r="CN59">
            <v>-3.5590000000000002</v>
          </cell>
          <cell r="CO59">
            <v>1E-3</v>
          </cell>
          <cell r="CP59">
            <v>0</v>
          </cell>
          <cell r="CQ59">
            <v>0</v>
          </cell>
          <cell r="CR59">
            <v>0</v>
          </cell>
          <cell r="CS59">
            <v>15.34</v>
          </cell>
          <cell r="CT59">
            <v>1.4339999999999999</v>
          </cell>
          <cell r="CU59">
            <v>10.446999999999999</v>
          </cell>
          <cell r="CV59">
            <v>0</v>
          </cell>
          <cell r="CW59">
            <v>10.446999999999999</v>
          </cell>
          <cell r="CX59">
            <v>0</v>
          </cell>
          <cell r="CY59">
            <v>13.608000000000001</v>
          </cell>
          <cell r="CZ59">
            <v>0</v>
          </cell>
          <cell r="DA59">
            <v>2.8860000000000001</v>
          </cell>
          <cell r="DB59">
            <v>0</v>
          </cell>
          <cell r="DC59">
            <v>16.494</v>
          </cell>
          <cell r="DD59">
            <v>0</v>
          </cell>
          <cell r="DE59">
            <v>16.494</v>
          </cell>
          <cell r="DF59">
            <v>0</v>
          </cell>
          <cell r="DG59">
            <v>0</v>
          </cell>
          <cell r="DH59">
            <v>0</v>
          </cell>
          <cell r="DI59">
            <v>0</v>
          </cell>
          <cell r="DJ59">
            <v>26.940999999999999</v>
          </cell>
          <cell r="DK59">
            <v>8.7999999999999995E-2</v>
          </cell>
          <cell r="DL59">
            <v>0</v>
          </cell>
          <cell r="DM59">
            <v>27.029</v>
          </cell>
          <cell r="DN59">
            <v>27.029</v>
          </cell>
          <cell r="DO59">
            <v>0</v>
          </cell>
          <cell r="DP59">
            <v>0</v>
          </cell>
          <cell r="DQ59">
            <v>0</v>
          </cell>
          <cell r="DR59">
            <v>0</v>
          </cell>
          <cell r="DS59">
            <v>0</v>
          </cell>
          <cell r="DT59">
            <v>0</v>
          </cell>
          <cell r="DU59">
            <v>4.6440000000000001</v>
          </cell>
          <cell r="DV59">
            <v>0</v>
          </cell>
          <cell r="DW59">
            <v>4.6440000000000001</v>
          </cell>
          <cell r="DX59">
            <v>0</v>
          </cell>
          <cell r="DY59">
            <v>4.6440000000000001</v>
          </cell>
          <cell r="DZ59">
            <v>0</v>
          </cell>
          <cell r="EA59">
            <v>0</v>
          </cell>
          <cell r="EB59">
            <v>0</v>
          </cell>
          <cell r="EC59">
            <v>0</v>
          </cell>
          <cell r="ED59">
            <v>0</v>
          </cell>
          <cell r="EE59">
            <v>0</v>
          </cell>
          <cell r="EF59">
            <v>0</v>
          </cell>
          <cell r="EG59">
            <v>0</v>
          </cell>
          <cell r="EH59">
            <v>0</v>
          </cell>
          <cell r="EI59">
            <v>0</v>
          </cell>
          <cell r="EJ59">
            <v>0</v>
          </cell>
          <cell r="EK59">
            <v>0</v>
          </cell>
          <cell r="EL59">
            <v>4.6440000000000001</v>
          </cell>
          <cell r="EM59">
            <v>0</v>
          </cell>
          <cell r="EN59">
            <v>0</v>
          </cell>
          <cell r="EO59">
            <v>4.6440000000000001</v>
          </cell>
          <cell r="EP59">
            <v>4.6440000000000001</v>
          </cell>
          <cell r="EQ59">
            <v>29.734000000000002</v>
          </cell>
          <cell r="ER59">
            <v>0</v>
          </cell>
          <cell r="ES59">
            <v>3.1829999999999998</v>
          </cell>
          <cell r="ET59">
            <v>0</v>
          </cell>
          <cell r="EU59">
            <v>22.18</v>
          </cell>
          <cell r="EV59">
            <v>0</v>
          </cell>
          <cell r="EW59">
            <v>66.88</v>
          </cell>
          <cell r="EX59">
            <v>13.763999999999999</v>
          </cell>
          <cell r="EY59">
            <v>135.74099999999999</v>
          </cell>
          <cell r="EZ59">
            <v>0</v>
          </cell>
          <cell r="FA59">
            <v>135.74099999999999</v>
          </cell>
          <cell r="FB59">
            <v>14.505000000000001</v>
          </cell>
          <cell r="FC59">
            <v>130.24199999999999</v>
          </cell>
          <cell r="FD59">
            <v>40.058</v>
          </cell>
          <cell r="FE59">
            <v>57.528999999999996</v>
          </cell>
          <cell r="FF59">
            <v>15.045</v>
          </cell>
          <cell r="FG59">
            <v>257.37900000000002</v>
          </cell>
          <cell r="FH59">
            <v>1.913</v>
          </cell>
          <cell r="FI59">
            <v>259.29199999999997</v>
          </cell>
          <cell r="FJ59">
            <v>10.715</v>
          </cell>
          <cell r="FK59">
            <v>0</v>
          </cell>
          <cell r="FL59">
            <v>10.715</v>
          </cell>
          <cell r="FM59">
            <v>10.715</v>
          </cell>
          <cell r="FN59">
            <v>384.31799999999998</v>
          </cell>
          <cell r="FO59">
            <v>1.0840000000000001</v>
          </cell>
          <cell r="FP59">
            <v>0</v>
          </cell>
          <cell r="FQ59">
            <v>385.40200000000004</v>
          </cell>
          <cell r="FR59">
            <v>388.71100000000001</v>
          </cell>
          <cell r="FS59">
            <v>-2.746</v>
          </cell>
          <cell r="FT59">
            <v>-3.5590000000000002</v>
          </cell>
          <cell r="FU59">
            <v>1E-3</v>
          </cell>
          <cell r="FV59">
            <v>0</v>
          </cell>
          <cell r="FW59">
            <v>0</v>
          </cell>
          <cell r="FX59">
            <v>0</v>
          </cell>
          <cell r="FY59">
            <v>24.322000000000003</v>
          </cell>
          <cell r="FZ59">
            <v>1.4339999999999999</v>
          </cell>
          <cell r="GA59">
            <v>19.451999999999998</v>
          </cell>
          <cell r="GB59">
            <v>0</v>
          </cell>
          <cell r="GC59">
            <v>19.451999999999998</v>
          </cell>
          <cell r="GD59">
            <v>0</v>
          </cell>
          <cell r="GE59">
            <v>13.608000000000001</v>
          </cell>
          <cell r="GF59">
            <v>0</v>
          </cell>
          <cell r="GG59">
            <v>2.8860000000000001</v>
          </cell>
          <cell r="GH59">
            <v>0</v>
          </cell>
          <cell r="GI59">
            <v>16.494</v>
          </cell>
          <cell r="GJ59">
            <v>0</v>
          </cell>
          <cell r="GK59">
            <v>16.494</v>
          </cell>
          <cell r="GL59">
            <v>0</v>
          </cell>
          <cell r="GM59">
            <v>0</v>
          </cell>
          <cell r="GN59">
            <v>0</v>
          </cell>
          <cell r="GO59">
            <v>0</v>
          </cell>
          <cell r="GP59">
            <v>35.945999999999998</v>
          </cell>
          <cell r="GQ59">
            <v>8.7999999999999995E-2</v>
          </cell>
          <cell r="GR59">
            <v>0</v>
          </cell>
          <cell r="GS59">
            <v>36.033999999999999</v>
          </cell>
          <cell r="GT59">
            <v>36.033999999999999</v>
          </cell>
          <cell r="GU59">
            <v>26.988</v>
          </cell>
          <cell r="GV59">
            <v>-3.5590000000000002</v>
          </cell>
          <cell r="GW59">
            <v>3.1840000000000002</v>
          </cell>
          <cell r="GX59">
            <v>0</v>
          </cell>
          <cell r="GY59">
            <v>22.18</v>
          </cell>
          <cell r="GZ59">
            <v>0</v>
          </cell>
          <cell r="HA59">
            <v>91.201999999999998</v>
          </cell>
          <cell r="HB59">
            <v>15.198</v>
          </cell>
          <cell r="HC59">
            <v>155.19300000000001</v>
          </cell>
          <cell r="HD59">
            <v>0</v>
          </cell>
          <cell r="HE59">
            <v>155.19300000000001</v>
          </cell>
          <cell r="HF59">
            <v>14.505000000000001</v>
          </cell>
          <cell r="HG59">
            <v>143.85</v>
          </cell>
          <cell r="HH59">
            <v>40.058</v>
          </cell>
          <cell r="HI59">
            <v>60.414999999999999</v>
          </cell>
          <cell r="HJ59">
            <v>15.045</v>
          </cell>
          <cell r="HK59">
            <v>273.87299999999999</v>
          </cell>
          <cell r="HL59">
            <v>1.913</v>
          </cell>
          <cell r="HM59">
            <v>275.786</v>
          </cell>
          <cell r="HN59">
            <v>10.715</v>
          </cell>
          <cell r="HO59">
            <v>0</v>
          </cell>
          <cell r="HP59">
            <v>10.715</v>
          </cell>
          <cell r="HQ59">
            <v>10.715</v>
          </cell>
          <cell r="HR59">
            <v>420.26400000000001</v>
          </cell>
          <cell r="HS59">
            <v>1.1719999999999999</v>
          </cell>
          <cell r="HT59">
            <v>0</v>
          </cell>
          <cell r="HU59">
            <v>421.43599999999998</v>
          </cell>
          <cell r="HV59">
            <v>424.745</v>
          </cell>
          <cell r="HW59">
            <v>0.14899999999999999</v>
          </cell>
          <cell r="HX59">
            <v>0</v>
          </cell>
          <cell r="HY59">
            <v>5.1989999999999998</v>
          </cell>
          <cell r="HZ59">
            <v>1.2410000000000001</v>
          </cell>
          <cell r="IA59">
            <v>1.645</v>
          </cell>
          <cell r="IB59">
            <v>0</v>
          </cell>
          <cell r="IC59">
            <v>0</v>
          </cell>
          <cell r="ID59">
            <v>1.637</v>
          </cell>
          <cell r="IE59">
            <v>0</v>
          </cell>
          <cell r="IF59">
            <v>0</v>
          </cell>
          <cell r="IG59">
            <v>0</v>
          </cell>
          <cell r="IH59">
            <v>0</v>
          </cell>
          <cell r="II59">
            <v>0</v>
          </cell>
          <cell r="IJ59">
            <v>0</v>
          </cell>
          <cell r="IK59">
            <v>0</v>
          </cell>
          <cell r="IL59">
            <v>0</v>
          </cell>
          <cell r="IM59">
            <v>3.085</v>
          </cell>
          <cell r="IN59">
            <v>4.7E-2</v>
          </cell>
          <cell r="IO59">
            <v>8.2739999999999991</v>
          </cell>
          <cell r="IP59">
            <v>2.36</v>
          </cell>
          <cell r="IQ59">
            <v>7.3319999999999999</v>
          </cell>
          <cell r="IR59">
            <v>8.4559999999999995</v>
          </cell>
          <cell r="IS59">
            <v>0</v>
          </cell>
          <cell r="IT59">
            <v>2.1999999999999999E-2</v>
          </cell>
          <cell r="IU59">
            <v>0.123</v>
          </cell>
          <cell r="IV59">
            <v>0</v>
          </cell>
          <cell r="IW59">
            <v>20.260999999999999</v>
          </cell>
          <cell r="IX59">
            <v>12.558999999999999</v>
          </cell>
          <cell r="IY59">
            <v>0</v>
          </cell>
          <cell r="IZ59">
            <v>0.65</v>
          </cell>
          <cell r="JA59">
            <v>0</v>
          </cell>
          <cell r="JB59">
            <v>2.754</v>
          </cell>
          <cell r="JC59">
            <v>30.334</v>
          </cell>
          <cell r="JD59">
            <v>2.2429999999999999</v>
          </cell>
          <cell r="JE59">
            <v>3.9220000000000002</v>
          </cell>
          <cell r="JF59">
            <v>3.1E-2</v>
          </cell>
          <cell r="JG59">
            <v>3.343</v>
          </cell>
          <cell r="JH59">
            <v>0</v>
          </cell>
          <cell r="JI59">
            <v>0</v>
          </cell>
          <cell r="JJ59">
            <v>0</v>
          </cell>
          <cell r="JK59">
            <v>0</v>
          </cell>
          <cell r="JL59">
            <v>0</v>
          </cell>
          <cell r="JM59">
            <v>0</v>
          </cell>
          <cell r="JN59">
            <v>0</v>
          </cell>
          <cell r="JO59">
            <v>0</v>
          </cell>
          <cell r="JP59">
            <v>0</v>
          </cell>
          <cell r="JQ59">
            <v>0</v>
          </cell>
          <cell r="JR59" t="e">
            <v>#N/A</v>
          </cell>
          <cell r="JS59">
            <v>420.26400000000001</v>
          </cell>
          <cell r="JT59">
            <v>424.745</v>
          </cell>
          <cell r="JU59">
            <v>36.033999999999999</v>
          </cell>
          <cell r="JV59">
            <v>388.71100000000001</v>
          </cell>
          <cell r="JW59">
            <v>115.518</v>
          </cell>
          <cell r="JX59">
            <v>29.169</v>
          </cell>
          <cell r="JY59">
            <v>1.165</v>
          </cell>
          <cell r="JZ59">
            <v>0</v>
          </cell>
          <cell r="KA59">
            <v>0.184</v>
          </cell>
          <cell r="KB59">
            <v>0</v>
          </cell>
          <cell r="KC59">
            <v>0</v>
          </cell>
          <cell r="KD59">
            <v>0.184</v>
          </cell>
          <cell r="KE59">
            <v>0</v>
          </cell>
          <cell r="KF59">
            <v>0</v>
          </cell>
          <cell r="KG59">
            <v>0</v>
          </cell>
          <cell r="KH59">
            <v>0</v>
          </cell>
          <cell r="KI59">
            <v>1.8480000000000001</v>
          </cell>
          <cell r="KJ59">
            <v>1.0880000000000001</v>
          </cell>
          <cell r="KK59">
            <v>5.2949999999999999</v>
          </cell>
          <cell r="KL59">
            <v>7.04</v>
          </cell>
          <cell r="KM59">
            <v>4.3180000000000005</v>
          </cell>
          <cell r="KN59">
            <v>24.408999999999999</v>
          </cell>
          <cell r="KO59">
            <v>20.12</v>
          </cell>
          <cell r="KP59">
            <v>0.14099999999999999</v>
          </cell>
          <cell r="KQ59">
            <v>0</v>
          </cell>
          <cell r="KR59">
            <v>20.260999999999999</v>
          </cell>
          <cell r="KS59">
            <v>-8.0000000000000002E-3</v>
          </cell>
          <cell r="KT59">
            <v>12.567</v>
          </cell>
          <cell r="KU59">
            <v>0</v>
          </cell>
          <cell r="KV59">
            <v>12.558999999999999</v>
          </cell>
          <cell r="KW59">
            <v>2.68</v>
          </cell>
          <cell r="KX59">
            <v>7.3999999999999996E-2</v>
          </cell>
          <cell r="KY59">
            <v>0</v>
          </cell>
          <cell r="KZ59">
            <v>2.754</v>
          </cell>
          <cell r="LA59">
            <v>10.484998996151051</v>
          </cell>
          <cell r="LB59">
            <v>0.33636221744138167</v>
          </cell>
          <cell r="LC59">
            <v>1.2401264567563054E-2</v>
          </cell>
          <cell r="LD59">
            <v>10.833762478159993</v>
          </cell>
          <cell r="LE59">
            <v>0.11513794727739551</v>
          </cell>
          <cell r="LF59">
            <v>3.8856522738722816</v>
          </cell>
          <cell r="LG59">
            <v>0</v>
          </cell>
          <cell r="LH59">
            <v>4.0007902211496766</v>
          </cell>
          <cell r="LI59">
            <v>6.5646737283016376</v>
          </cell>
          <cell r="LJ59">
            <v>0.53397526499152992</v>
          </cell>
          <cell r="LK59">
            <v>0</v>
          </cell>
          <cell r="LL59">
            <v>7.0986489932931667</v>
          </cell>
          <cell r="LM59">
            <v>139.24081067173009</v>
          </cell>
          <cell r="LN59">
            <v>179.40498975630518</v>
          </cell>
          <cell r="LO59">
            <v>31.638401264567566</v>
          </cell>
          <cell r="LP59">
            <v>211.04339102087275</v>
          </cell>
          <cell r="LQ59">
            <v>318.64580042803527</v>
          </cell>
          <cell r="LR59">
            <v>350.28420169260284</v>
          </cell>
          <cell r="LS59">
            <v>1973.7270000000001</v>
          </cell>
          <cell r="LT59">
            <v>130149</v>
          </cell>
          <cell r="LU59">
            <v>22077</v>
          </cell>
          <cell r="LV59">
            <v>17464</v>
          </cell>
          <cell r="LW59">
            <v>604.80761789982103</v>
          </cell>
          <cell r="LX59">
            <v>750.49368410958903</v>
          </cell>
          <cell r="LY59">
            <v>6115</v>
          </cell>
          <cell r="LZ59">
            <v>245923.20815979701</v>
          </cell>
          <cell r="MA59">
            <v>296193.98744535999</v>
          </cell>
          <cell r="MB59">
            <v>296193.98744535999</v>
          </cell>
          <cell r="MC59">
            <v>0</v>
          </cell>
          <cell r="MD59">
            <v>44062.836052680403</v>
          </cell>
          <cell r="ME59">
            <v>365</v>
          </cell>
          <cell r="MF59">
            <v>365</v>
          </cell>
          <cell r="MG59">
            <v>119</v>
          </cell>
          <cell r="MH59">
            <v>1973727</v>
          </cell>
          <cell r="MI59">
            <v>39541</v>
          </cell>
          <cell r="MJ59">
            <v>296193.98744535999</v>
          </cell>
          <cell r="MK59">
            <v>119</v>
          </cell>
          <cell r="ML59">
            <v>49.915960648440858</v>
          </cell>
          <cell r="MM59">
            <v>3.2914949040236716</v>
          </cell>
          <cell r="MN59">
            <v>2.5220975504735672</v>
          </cell>
          <cell r="MO59">
            <v>14.876343855834968</v>
          </cell>
          <cell r="MP59">
            <v>83.027751603216927</v>
          </cell>
          <cell r="MQ59">
            <v>1475.5619619485908</v>
          </cell>
          <cell r="MR59">
            <v>1.8492932406558759E-4</v>
          </cell>
          <cell r="MS59" t="str">
            <v>Historical (£m)</v>
          </cell>
          <cell r="MT59" t="str">
            <v>PR14 (£m)</v>
          </cell>
        </row>
        <row r="60">
          <cell r="A60" t="str">
            <v>SRN19</v>
          </cell>
          <cell r="B60" t="str">
            <v>SRN</v>
          </cell>
          <cell r="C60" t="str">
            <v>2018-19</v>
          </cell>
          <cell r="D60" t="str">
            <v>SRN</v>
          </cell>
          <cell r="E60" t="str">
            <v>SRN19</v>
          </cell>
          <cell r="F60">
            <v>0.97917319135609127</v>
          </cell>
          <cell r="G60">
            <v>12.463895552771685</v>
          </cell>
          <cell r="H60">
            <v>0</v>
          </cell>
          <cell r="I60">
            <v>0.98602740369558384</v>
          </cell>
          <cell r="J60">
            <v>0</v>
          </cell>
          <cell r="K60">
            <v>21.437038678358906</v>
          </cell>
          <cell r="L60">
            <v>0</v>
          </cell>
          <cell r="M60">
            <v>33.922476041340424</v>
          </cell>
          <cell r="N60">
            <v>8.9104760413404302E-2</v>
          </cell>
          <cell r="O60">
            <v>68.898542436580016</v>
          </cell>
          <cell r="P60">
            <v>0</v>
          </cell>
          <cell r="Q60">
            <v>68.898542436580016</v>
          </cell>
          <cell r="R60">
            <v>21.248058252427178</v>
          </cell>
          <cell r="S60">
            <v>14.969599749451923</v>
          </cell>
          <cell r="T60">
            <v>48.276175853429365</v>
          </cell>
          <cell r="U60">
            <v>5.439307077983087</v>
          </cell>
          <cell r="V60">
            <v>8.8997051362355144</v>
          </cell>
          <cell r="W60">
            <v>98.832846069527079</v>
          </cell>
          <cell r="X60">
            <v>3.2097297212652673</v>
          </cell>
          <cell r="Y60">
            <v>102.04257579079233</v>
          </cell>
          <cell r="Z60">
            <v>12.603917319135606</v>
          </cell>
          <cell r="AA60">
            <v>0</v>
          </cell>
          <cell r="AB60">
            <v>12.603917319135606</v>
          </cell>
          <cell r="AC60">
            <v>12.603917319135606</v>
          </cell>
          <cell r="AD60">
            <v>158.33720090823675</v>
          </cell>
          <cell r="AE60">
            <v>4.1565901973066079</v>
          </cell>
          <cell r="AF60">
            <v>0</v>
          </cell>
          <cell r="AG60">
            <v>162.49379110554332</v>
          </cell>
          <cell r="AH60">
            <v>162.49379110554332</v>
          </cell>
          <cell r="AI60">
            <v>18.64541590980269</v>
          </cell>
          <cell r="AJ60">
            <v>0</v>
          </cell>
          <cell r="AK60">
            <v>2.9453529595991226</v>
          </cell>
          <cell r="AL60">
            <v>0</v>
          </cell>
          <cell r="AM60">
            <v>0</v>
          </cell>
          <cell r="AN60">
            <v>0</v>
          </cell>
          <cell r="AO60">
            <v>41.148774193548377</v>
          </cell>
          <cell r="AP60">
            <v>12.998524115252112</v>
          </cell>
          <cell r="AQ60">
            <v>75.7380671782023</v>
          </cell>
          <cell r="AR60">
            <v>0</v>
          </cell>
          <cell r="AS60">
            <v>75.7380671782023</v>
          </cell>
          <cell r="AT60">
            <v>0.1566677106169746</v>
          </cell>
          <cell r="AU60">
            <v>113.77307062323831</v>
          </cell>
          <cell r="AV60">
            <v>2.7906435953648603</v>
          </cell>
          <cell r="AW60">
            <v>46.482330566865002</v>
          </cell>
          <cell r="AX60">
            <v>1.0770905104917003E-2</v>
          </cell>
          <cell r="AY60">
            <v>163.21348340119008</v>
          </cell>
          <cell r="AZ60">
            <v>0.88811008455997476</v>
          </cell>
          <cell r="BA60">
            <v>164.10159348575007</v>
          </cell>
          <cell r="BB60">
            <v>0.75690087691825858</v>
          </cell>
          <cell r="BC60">
            <v>0</v>
          </cell>
          <cell r="BD60">
            <v>0.75690087691825858</v>
          </cell>
          <cell r="BE60">
            <v>0.75690087691825858</v>
          </cell>
          <cell r="BF60">
            <v>239.08275978703409</v>
          </cell>
          <cell r="BG60">
            <v>5.4177652677732535</v>
          </cell>
          <cell r="BH60">
            <v>0</v>
          </cell>
          <cell r="BI60">
            <v>244.50052505480733</v>
          </cell>
          <cell r="BJ60">
            <v>251.06686047604128</v>
          </cell>
          <cell r="BK60">
            <v>2.5458502975258371E-2</v>
          </cell>
          <cell r="BL60">
            <v>0</v>
          </cell>
          <cell r="BM60">
            <v>0</v>
          </cell>
          <cell r="BN60">
            <v>0</v>
          </cell>
          <cell r="BO60">
            <v>0</v>
          </cell>
          <cell r="BP60">
            <v>0</v>
          </cell>
          <cell r="BQ60">
            <v>4.7362607265894132</v>
          </cell>
          <cell r="BR60">
            <v>0</v>
          </cell>
          <cell r="BS60">
            <v>4.7617192295646724</v>
          </cell>
          <cell r="BT60">
            <v>0</v>
          </cell>
          <cell r="BU60">
            <v>4.7617192295646724</v>
          </cell>
          <cell r="BV60">
            <v>0</v>
          </cell>
          <cell r="BW60">
            <v>0</v>
          </cell>
          <cell r="BX60">
            <v>0</v>
          </cell>
          <cell r="BY60">
            <v>0</v>
          </cell>
          <cell r="BZ60">
            <v>0</v>
          </cell>
          <cell r="CA60">
            <v>0</v>
          </cell>
          <cell r="CB60">
            <v>0</v>
          </cell>
          <cell r="CC60">
            <v>0</v>
          </cell>
          <cell r="CD60">
            <v>0</v>
          </cell>
          <cell r="CE60">
            <v>0</v>
          </cell>
          <cell r="CF60">
            <v>0</v>
          </cell>
          <cell r="CG60">
            <v>0</v>
          </cell>
          <cell r="CH60">
            <v>4.7617192295646724</v>
          </cell>
          <cell r="CI60">
            <v>0</v>
          </cell>
          <cell r="CJ60">
            <v>0</v>
          </cell>
          <cell r="CK60">
            <v>4.7617192295646724</v>
          </cell>
          <cell r="CL60">
            <v>4.7617192295646724</v>
          </cell>
          <cell r="CM60">
            <v>-2.4009326652051359</v>
          </cell>
          <cell r="CN60">
            <v>-2.9815823676792976</v>
          </cell>
          <cell r="CO60">
            <v>1.5666771061697459E-2</v>
          </cell>
          <cell r="CP60">
            <v>0</v>
          </cell>
          <cell r="CQ60">
            <v>0</v>
          </cell>
          <cell r="CR60">
            <v>0</v>
          </cell>
          <cell r="CS60">
            <v>16.026127622925145</v>
          </cell>
          <cell r="CT60">
            <v>1.3610507359849668</v>
          </cell>
          <cell r="CU60">
            <v>12.020330097087376</v>
          </cell>
          <cell r="CV60">
            <v>0</v>
          </cell>
          <cell r="CW60">
            <v>12.020330097087376</v>
          </cell>
          <cell r="CX60">
            <v>0</v>
          </cell>
          <cell r="CY60">
            <v>16.580339649232695</v>
          </cell>
          <cell r="CZ60">
            <v>0</v>
          </cell>
          <cell r="DA60">
            <v>6.0052691825869076</v>
          </cell>
          <cell r="DB60">
            <v>0</v>
          </cell>
          <cell r="DC60">
            <v>22.585608831819599</v>
          </cell>
          <cell r="DD60">
            <v>0</v>
          </cell>
          <cell r="DE60">
            <v>22.585608831819599</v>
          </cell>
          <cell r="DF60">
            <v>0</v>
          </cell>
          <cell r="DG60">
            <v>0</v>
          </cell>
          <cell r="DH60">
            <v>0</v>
          </cell>
          <cell r="DI60">
            <v>0</v>
          </cell>
          <cell r="DJ60">
            <v>34.605938928906973</v>
          </cell>
          <cell r="DK60">
            <v>0.77550516755402432</v>
          </cell>
          <cell r="DL60">
            <v>0</v>
          </cell>
          <cell r="DM60">
            <v>35.381444096461003</v>
          </cell>
          <cell r="DN60">
            <v>35.381444096461003</v>
          </cell>
          <cell r="DO60">
            <v>0</v>
          </cell>
          <cell r="DP60">
            <v>0</v>
          </cell>
          <cell r="DQ60">
            <v>0</v>
          </cell>
          <cell r="DR60">
            <v>0</v>
          </cell>
          <cell r="DS60">
            <v>0</v>
          </cell>
          <cell r="DT60">
            <v>0</v>
          </cell>
          <cell r="DU60">
            <v>4.87236580018791</v>
          </cell>
          <cell r="DV60">
            <v>0</v>
          </cell>
          <cell r="DW60">
            <v>4.87236580018791</v>
          </cell>
          <cell r="DX60">
            <v>0</v>
          </cell>
          <cell r="DY60">
            <v>4.87236580018791</v>
          </cell>
          <cell r="DZ60">
            <v>0</v>
          </cell>
          <cell r="EA60">
            <v>0</v>
          </cell>
          <cell r="EB60">
            <v>0</v>
          </cell>
          <cell r="EC60">
            <v>0</v>
          </cell>
          <cell r="ED60">
            <v>0</v>
          </cell>
          <cell r="EE60">
            <v>0</v>
          </cell>
          <cell r="EF60">
            <v>0</v>
          </cell>
          <cell r="EG60">
            <v>0</v>
          </cell>
          <cell r="EH60">
            <v>0</v>
          </cell>
          <cell r="EI60">
            <v>0</v>
          </cell>
          <cell r="EJ60">
            <v>0</v>
          </cell>
          <cell r="EK60">
            <v>0</v>
          </cell>
          <cell r="EL60">
            <v>4.87236580018791</v>
          </cell>
          <cell r="EM60">
            <v>0</v>
          </cell>
          <cell r="EN60">
            <v>0</v>
          </cell>
          <cell r="EO60">
            <v>4.87236580018791</v>
          </cell>
          <cell r="EP60">
            <v>4.87236580018791</v>
          </cell>
          <cell r="EQ60">
            <v>31.109311462574375</v>
          </cell>
          <cell r="ER60">
            <v>0</v>
          </cell>
          <cell r="ES60">
            <v>3.9313803632947062</v>
          </cell>
          <cell r="ET60">
            <v>0</v>
          </cell>
          <cell r="EU60">
            <v>21.437038678358906</v>
          </cell>
          <cell r="EV60">
            <v>0</v>
          </cell>
          <cell r="EW60">
            <v>75.071250234888808</v>
          </cell>
          <cell r="EX60">
            <v>13.087628875665516</v>
          </cell>
          <cell r="EY60">
            <v>144.63660961478234</v>
          </cell>
          <cell r="EZ60">
            <v>0</v>
          </cell>
          <cell r="FA60">
            <v>144.63660961478234</v>
          </cell>
          <cell r="FB60">
            <v>21.404725963044154</v>
          </cell>
          <cell r="FC60">
            <v>128.74267037269024</v>
          </cell>
          <cell r="FD60">
            <v>51.066819448794227</v>
          </cell>
          <cell r="FE60">
            <v>51.92163764484809</v>
          </cell>
          <cell r="FF60">
            <v>8.9104760413404307</v>
          </cell>
          <cell r="FG60">
            <v>262.04632947071713</v>
          </cell>
          <cell r="FH60">
            <v>4.0978398058252425</v>
          </cell>
          <cell r="FI60">
            <v>266.14416927654241</v>
          </cell>
          <cell r="FJ60">
            <v>13.360818196053865</v>
          </cell>
          <cell r="FK60">
            <v>0</v>
          </cell>
          <cell r="FL60">
            <v>13.360818196053865</v>
          </cell>
          <cell r="FM60">
            <v>13.360818196053865</v>
          </cell>
          <cell r="FN60">
            <v>397.4199606952709</v>
          </cell>
          <cell r="FO60">
            <v>9.5743554650798615</v>
          </cell>
          <cell r="FP60">
            <v>0</v>
          </cell>
          <cell r="FQ60">
            <v>406.99431616035065</v>
          </cell>
          <cell r="FR60">
            <v>413.56065158158464</v>
          </cell>
          <cell r="FS60">
            <v>-2.3754741622298776</v>
          </cell>
          <cell r="FT60">
            <v>-2.9815823676792976</v>
          </cell>
          <cell r="FU60">
            <v>1.5666771061697459E-2</v>
          </cell>
          <cell r="FV60">
            <v>0</v>
          </cell>
          <cell r="FW60">
            <v>0</v>
          </cell>
          <cell r="FX60">
            <v>0</v>
          </cell>
          <cell r="FY60">
            <v>25.63475414970247</v>
          </cell>
          <cell r="FZ60">
            <v>1.3610507359849668</v>
          </cell>
          <cell r="GA60">
            <v>21.654415126839957</v>
          </cell>
          <cell r="GB60">
            <v>0</v>
          </cell>
          <cell r="GC60">
            <v>21.654415126839957</v>
          </cell>
          <cell r="GD60">
            <v>0</v>
          </cell>
          <cell r="GE60">
            <v>16.580339649232695</v>
          </cell>
          <cell r="GF60">
            <v>0</v>
          </cell>
          <cell r="GG60">
            <v>6.0052691825869076</v>
          </cell>
          <cell r="GH60">
            <v>0</v>
          </cell>
          <cell r="GI60">
            <v>22.585608831819599</v>
          </cell>
          <cell r="GJ60">
            <v>0</v>
          </cell>
          <cell r="GK60">
            <v>22.585608831819599</v>
          </cell>
          <cell r="GL60">
            <v>0</v>
          </cell>
          <cell r="GM60">
            <v>0</v>
          </cell>
          <cell r="GN60">
            <v>0</v>
          </cell>
          <cell r="GO60">
            <v>0</v>
          </cell>
          <cell r="GP60">
            <v>44.240023958659556</v>
          </cell>
          <cell r="GQ60">
            <v>0.77550516755402432</v>
          </cell>
          <cell r="GR60">
            <v>0</v>
          </cell>
          <cell r="GS60">
            <v>45.015529126213586</v>
          </cell>
          <cell r="GT60">
            <v>45.015529126213586</v>
          </cell>
          <cell r="GU60">
            <v>28.733837300344497</v>
          </cell>
          <cell r="GV60">
            <v>-2.9815823676792976</v>
          </cell>
          <cell r="GW60">
            <v>3.9470471343564038</v>
          </cell>
          <cell r="GX60">
            <v>0</v>
          </cell>
          <cell r="GY60">
            <v>21.437038678358906</v>
          </cell>
          <cell r="GZ60">
            <v>0</v>
          </cell>
          <cell r="HA60">
            <v>100.70600438459127</v>
          </cell>
          <cell r="HB60">
            <v>14.448679611650483</v>
          </cell>
          <cell r="HC60">
            <v>166.29102474162227</v>
          </cell>
          <cell r="HD60">
            <v>0</v>
          </cell>
          <cell r="HE60">
            <v>166.29102474162227</v>
          </cell>
          <cell r="HF60">
            <v>21.404725963044154</v>
          </cell>
          <cell r="HG60">
            <v>145.32301002192293</v>
          </cell>
          <cell r="HH60">
            <v>51.066819448794227</v>
          </cell>
          <cell r="HI60">
            <v>57.926906827435005</v>
          </cell>
          <cell r="HJ60">
            <v>8.9104760413404307</v>
          </cell>
          <cell r="HK60">
            <v>284.63193830253675</v>
          </cell>
          <cell r="HL60">
            <v>4.0978398058252417</v>
          </cell>
          <cell r="HM60">
            <v>288.72977810836198</v>
          </cell>
          <cell r="HN60">
            <v>13.360818196053865</v>
          </cell>
          <cell r="HO60">
            <v>0</v>
          </cell>
          <cell r="HP60">
            <v>13.360818196053865</v>
          </cell>
          <cell r="HQ60">
            <v>13.360818196053865</v>
          </cell>
          <cell r="HR60">
            <v>441.65998465393034</v>
          </cell>
          <cell r="HS60">
            <v>10.349860632633884</v>
          </cell>
          <cell r="HT60">
            <v>0</v>
          </cell>
          <cell r="HU60">
            <v>452.00984528656431</v>
          </cell>
          <cell r="HV60">
            <v>458.57618070779819</v>
          </cell>
          <cell r="HW60">
            <v>0.4376904165361728</v>
          </cell>
          <cell r="HX60">
            <v>0</v>
          </cell>
          <cell r="HY60">
            <v>6.4439387723144375</v>
          </cell>
          <cell r="HZ60">
            <v>0</v>
          </cell>
          <cell r="IA60">
            <v>6.0052691825869076</v>
          </cell>
          <cell r="IB60">
            <v>0</v>
          </cell>
          <cell r="IC60">
            <v>0</v>
          </cell>
          <cell r="ID60">
            <v>1.5980106482931409</v>
          </cell>
          <cell r="IE60">
            <v>0</v>
          </cell>
          <cell r="IF60">
            <v>0</v>
          </cell>
          <cell r="IG60">
            <v>0</v>
          </cell>
          <cell r="IH60">
            <v>0</v>
          </cell>
          <cell r="II60">
            <v>0</v>
          </cell>
          <cell r="IJ60">
            <v>0</v>
          </cell>
          <cell r="IK60">
            <v>0</v>
          </cell>
          <cell r="IL60">
            <v>0</v>
          </cell>
          <cell r="IM60">
            <v>10.259776699029125</v>
          </cell>
          <cell r="IN60">
            <v>7.8333855308487296E-3</v>
          </cell>
          <cell r="IO60">
            <v>7.2174855934857494</v>
          </cell>
          <cell r="IP60">
            <v>2.8621232383338548</v>
          </cell>
          <cell r="IQ60">
            <v>18.227308957093637</v>
          </cell>
          <cell r="IR60">
            <v>3.1059373629815217</v>
          </cell>
          <cell r="IS60">
            <v>0</v>
          </cell>
          <cell r="IT60">
            <v>3.4271061697463197E-2</v>
          </cell>
          <cell r="IU60">
            <v>0.32606467272157841</v>
          </cell>
          <cell r="IV60">
            <v>0</v>
          </cell>
          <cell r="IW60">
            <v>19.621651581584715</v>
          </cell>
          <cell r="IX60">
            <v>4.446425461948011</v>
          </cell>
          <cell r="IY60">
            <v>0</v>
          </cell>
          <cell r="IZ60">
            <v>3.2488966489195108</v>
          </cell>
          <cell r="JA60">
            <v>0</v>
          </cell>
          <cell r="JB60">
            <v>2.361765737550892</v>
          </cell>
          <cell r="JC60">
            <v>4.0586728781709978</v>
          </cell>
          <cell r="JD60">
            <v>4.4983216410898832</v>
          </cell>
          <cell r="JE60">
            <v>12.528520983401188</v>
          </cell>
          <cell r="JF60">
            <v>-5.0917005950516743E-2</v>
          </cell>
          <cell r="JG60">
            <v>2.6986013153773873</v>
          </cell>
          <cell r="JH60">
            <v>0</v>
          </cell>
          <cell r="JI60">
            <v>0</v>
          </cell>
          <cell r="JJ60">
            <v>8.3415764171625408</v>
          </cell>
          <cell r="JK60">
            <v>6.2667084246789836E-2</v>
          </cell>
          <cell r="JL60">
            <v>0</v>
          </cell>
          <cell r="JM60">
            <v>0</v>
          </cell>
          <cell r="JN60">
            <v>0</v>
          </cell>
          <cell r="JO60">
            <v>0</v>
          </cell>
          <cell r="JP60">
            <v>0</v>
          </cell>
          <cell r="JQ60">
            <v>0</v>
          </cell>
          <cell r="JR60" t="e">
            <v>#N/A</v>
          </cell>
          <cell r="JS60">
            <v>441.65998465393034</v>
          </cell>
          <cell r="JT60">
            <v>458.57618070779819</v>
          </cell>
          <cell r="JU60">
            <v>45.015529126213586</v>
          </cell>
          <cell r="JV60">
            <v>413.56065158158464</v>
          </cell>
          <cell r="JW60">
            <v>117.90420231756967</v>
          </cell>
          <cell r="JX60">
            <v>4.0586728781709978</v>
          </cell>
          <cell r="JY60">
            <v>0</v>
          </cell>
          <cell r="JZ60">
            <v>0</v>
          </cell>
          <cell r="KA60">
            <v>0.14785515189476978</v>
          </cell>
          <cell r="KB60">
            <v>0</v>
          </cell>
          <cell r="KC60">
            <v>0</v>
          </cell>
          <cell r="KD60">
            <v>0.14785515189476978</v>
          </cell>
          <cell r="KE60">
            <v>0</v>
          </cell>
          <cell r="KF60">
            <v>0</v>
          </cell>
          <cell r="KG60">
            <v>0</v>
          </cell>
          <cell r="KH60">
            <v>0</v>
          </cell>
          <cell r="KI60">
            <v>2.0938061811775754</v>
          </cell>
          <cell r="KJ60">
            <v>1.1727851064829313</v>
          </cell>
          <cell r="KK60">
            <v>6.1221090236454732</v>
          </cell>
          <cell r="KL60">
            <v>8.4676253820858118</v>
          </cell>
          <cell r="KM60">
            <v>5.2925858086439073</v>
          </cell>
          <cell r="KN60">
            <v>26.473905574694641</v>
          </cell>
          <cell r="KO60">
            <v>19.582484653930468</v>
          </cell>
          <cell r="KP60">
            <v>3.916692765424365E-2</v>
          </cell>
          <cell r="KQ60">
            <v>0</v>
          </cell>
          <cell r="KR60">
            <v>19.621651581584715</v>
          </cell>
          <cell r="KS60">
            <v>1.9583463827121824E-3</v>
          </cell>
          <cell r="KT60">
            <v>4.4444671155652982</v>
          </cell>
          <cell r="KU60">
            <v>0</v>
          </cell>
          <cell r="KV60">
            <v>4.446425461948011</v>
          </cell>
          <cell r="KW60">
            <v>2.3598073911681801</v>
          </cell>
          <cell r="KX60">
            <v>1.9583463827121824E-3</v>
          </cell>
          <cell r="KY60">
            <v>0</v>
          </cell>
          <cell r="KZ60">
            <v>2.361765737550892</v>
          </cell>
          <cell r="LA60">
            <v>10.484998996151051</v>
          </cell>
          <cell r="LB60">
            <v>0.33636221744138167</v>
          </cell>
          <cell r="LC60">
            <v>1.2401264567563054E-2</v>
          </cell>
          <cell r="LD60">
            <v>10.833762478159993</v>
          </cell>
          <cell r="LE60">
            <v>0.11513794727739551</v>
          </cell>
          <cell r="LF60">
            <v>3.8856522738722816</v>
          </cell>
          <cell r="LG60">
            <v>0</v>
          </cell>
          <cell r="LH60">
            <v>4.0007902211496766</v>
          </cell>
          <cell r="LI60">
            <v>6.5646737283016376</v>
          </cell>
          <cell r="LJ60">
            <v>0.53397526499152992</v>
          </cell>
          <cell r="LK60">
            <v>0</v>
          </cell>
          <cell r="LL60">
            <v>7.0986489932931667</v>
          </cell>
          <cell r="LM60">
            <v>125.66503365951583</v>
          </cell>
          <cell r="LN60">
            <v>181.42527115311069</v>
          </cell>
          <cell r="LO60">
            <v>36.886105304655253</v>
          </cell>
          <cell r="LP60">
            <v>218.31137645776593</v>
          </cell>
          <cell r="LQ60">
            <v>307.09030481262653</v>
          </cell>
          <cell r="LR60">
            <v>343.97641011728177</v>
          </cell>
          <cell r="LS60">
            <v>1986.644</v>
          </cell>
          <cell r="LT60">
            <v>134721</v>
          </cell>
          <cell r="LU60">
            <v>22157</v>
          </cell>
          <cell r="LV60">
            <v>17464</v>
          </cell>
          <cell r="LW60">
            <v>615</v>
          </cell>
          <cell r="LX60">
            <v>737</v>
          </cell>
          <cell r="LY60">
            <v>6039</v>
          </cell>
          <cell r="LZ60">
            <v>245857</v>
          </cell>
          <cell r="MA60">
            <v>297938</v>
          </cell>
          <cell r="MB60">
            <v>297940</v>
          </cell>
          <cell r="MC60">
            <v>0</v>
          </cell>
          <cell r="MD60">
            <v>44364</v>
          </cell>
          <cell r="ME60">
            <v>365</v>
          </cell>
          <cell r="MF60">
            <v>365</v>
          </cell>
          <cell r="MG60">
            <v>116.8</v>
          </cell>
          <cell r="MH60">
            <v>1986644</v>
          </cell>
          <cell r="MI60">
            <v>39621</v>
          </cell>
          <cell r="MJ60">
            <v>297940</v>
          </cell>
          <cell r="MK60">
            <v>116.8</v>
          </cell>
          <cell r="ML60">
            <v>50.141187753968858</v>
          </cell>
          <cell r="MM60">
            <v>3.4002422957522525</v>
          </cell>
          <cell r="MN60">
            <v>2.4807008122440761</v>
          </cell>
          <cell r="MO60">
            <v>14.890246358327181</v>
          </cell>
          <cell r="MP60">
            <v>82.518963549707991</v>
          </cell>
          <cell r="MQ60">
            <v>1478.0726056099243</v>
          </cell>
          <cell r="MR60">
            <v>1.8372692842804248E-4</v>
          </cell>
          <cell r="MS60" t="str">
            <v>Historical (£m)</v>
          </cell>
          <cell r="MT60" t="str">
            <v>PR14 (£m)</v>
          </cell>
        </row>
        <row r="61">
          <cell r="A61" t="str">
            <v>SRN19BP</v>
          </cell>
          <cell r="B61" t="str">
            <v>SRN</v>
          </cell>
          <cell r="C61" t="str">
            <v>BP2018-19</v>
          </cell>
          <cell r="D61" t="str">
            <v>SRN</v>
          </cell>
          <cell r="E61" t="str">
            <v>SRN19BP</v>
          </cell>
          <cell r="F61">
            <v>0.97917319135609127</v>
          </cell>
          <cell r="G61">
            <v>11.975288130284996</v>
          </cell>
          <cell r="H61">
            <v>0</v>
          </cell>
          <cell r="I61">
            <v>1.0007150015659252</v>
          </cell>
          <cell r="J61">
            <v>0</v>
          </cell>
          <cell r="K61">
            <v>21.315621202630748</v>
          </cell>
          <cell r="L61">
            <v>0</v>
          </cell>
          <cell r="M61">
            <v>34.034101785155023</v>
          </cell>
          <cell r="N61">
            <v>0.10770905104917004</v>
          </cell>
          <cell r="O61">
            <v>68.433435170685854</v>
          </cell>
          <cell r="P61">
            <v>0</v>
          </cell>
          <cell r="Q61">
            <v>68.433435170685854</v>
          </cell>
          <cell r="R61">
            <v>24.056326965236451</v>
          </cell>
          <cell r="S61">
            <v>18.794250234888814</v>
          </cell>
          <cell r="T61">
            <v>42.559762762292507</v>
          </cell>
          <cell r="U61">
            <v>5.3903484184152823</v>
          </cell>
          <cell r="V61">
            <v>13.825925461948009</v>
          </cell>
          <cell r="W61">
            <v>104.62661384278107</v>
          </cell>
          <cell r="X61">
            <v>0.87146414030692121</v>
          </cell>
          <cell r="Y61">
            <v>105.498077983088</v>
          </cell>
          <cell r="Z61">
            <v>12.336603037895394</v>
          </cell>
          <cell r="AA61">
            <v>0</v>
          </cell>
          <cell r="AB61">
            <v>11.908704353272784</v>
          </cell>
          <cell r="AC61">
            <v>11.908704353272784</v>
          </cell>
          <cell r="AD61">
            <v>162.02280880050105</v>
          </cell>
          <cell r="AE61">
            <v>4.9134910742248659</v>
          </cell>
          <cell r="AF61">
            <v>0</v>
          </cell>
          <cell r="AG61">
            <v>166.93629987472593</v>
          </cell>
          <cell r="AH61">
            <v>166.93629987472593</v>
          </cell>
          <cell r="AI61">
            <v>18.957772157845284</v>
          </cell>
          <cell r="AJ61">
            <v>0</v>
          </cell>
          <cell r="AK61">
            <v>3.0765621672408385</v>
          </cell>
          <cell r="AL61">
            <v>0</v>
          </cell>
          <cell r="AM61">
            <v>0</v>
          </cell>
          <cell r="AN61">
            <v>0</v>
          </cell>
          <cell r="AO61">
            <v>41.031273410585655</v>
          </cell>
          <cell r="AP61">
            <v>12.865356561227683</v>
          </cell>
          <cell r="AQ61">
            <v>75.930964296899461</v>
          </cell>
          <cell r="AR61">
            <v>0</v>
          </cell>
          <cell r="AS61">
            <v>75.930964296899461</v>
          </cell>
          <cell r="AT61">
            <v>0.12337582211086751</v>
          </cell>
          <cell r="AU61">
            <v>115.70595850297524</v>
          </cell>
          <cell r="AV61">
            <v>0.34564813654870019</v>
          </cell>
          <cell r="AW61">
            <v>49.499163169433125</v>
          </cell>
          <cell r="AX61">
            <v>0</v>
          </cell>
          <cell r="AY61">
            <v>165.67414563106794</v>
          </cell>
          <cell r="AZ61">
            <v>1.2141747572815531</v>
          </cell>
          <cell r="BA61">
            <v>166.88832038834948</v>
          </cell>
          <cell r="BB61">
            <v>0</v>
          </cell>
          <cell r="BC61">
            <v>0</v>
          </cell>
          <cell r="BD61">
            <v>1.2141747572815531</v>
          </cell>
          <cell r="BE61">
            <v>1.2141747572815531</v>
          </cell>
          <cell r="BF61">
            <v>241.60510992796739</v>
          </cell>
          <cell r="BG61">
            <v>5.1200966176010017</v>
          </cell>
          <cell r="BH61">
            <v>0</v>
          </cell>
          <cell r="BI61">
            <v>246.7252065455684</v>
          </cell>
          <cell r="BJ61">
            <v>249.76064343877226</v>
          </cell>
          <cell r="BK61">
            <v>0</v>
          </cell>
          <cell r="BL61">
            <v>0</v>
          </cell>
          <cell r="BM61">
            <v>0</v>
          </cell>
          <cell r="BN61">
            <v>0</v>
          </cell>
          <cell r="BO61">
            <v>0</v>
          </cell>
          <cell r="BP61">
            <v>0</v>
          </cell>
          <cell r="BQ61">
            <v>4.1947779517694945</v>
          </cell>
          <cell r="BR61">
            <v>0</v>
          </cell>
          <cell r="BS61">
            <v>4.1947779517694945</v>
          </cell>
          <cell r="BT61">
            <v>0</v>
          </cell>
          <cell r="BU61">
            <v>4.1947779517694945</v>
          </cell>
          <cell r="BV61">
            <v>0</v>
          </cell>
          <cell r="BW61">
            <v>0</v>
          </cell>
          <cell r="BX61">
            <v>0</v>
          </cell>
          <cell r="BY61">
            <v>0</v>
          </cell>
          <cell r="BZ61">
            <v>0</v>
          </cell>
          <cell r="CA61">
            <v>0</v>
          </cell>
          <cell r="CB61">
            <v>0</v>
          </cell>
          <cell r="CC61">
            <v>0</v>
          </cell>
          <cell r="CD61">
            <v>0</v>
          </cell>
          <cell r="CE61">
            <v>0</v>
          </cell>
          <cell r="CF61">
            <v>0</v>
          </cell>
          <cell r="CG61">
            <v>0</v>
          </cell>
          <cell r="CH61">
            <v>4.1947779517694945</v>
          </cell>
          <cell r="CI61">
            <v>0</v>
          </cell>
          <cell r="CJ61">
            <v>0</v>
          </cell>
          <cell r="CK61">
            <v>4.1947779517694945</v>
          </cell>
          <cell r="CL61">
            <v>4.1947779517694945</v>
          </cell>
          <cell r="CM61">
            <v>-2.6222258064516124</v>
          </cell>
          <cell r="CN61">
            <v>-3.5446069527090507</v>
          </cell>
          <cell r="CO61">
            <v>9.7917319135609119E-4</v>
          </cell>
          <cell r="CP61">
            <v>0</v>
          </cell>
          <cell r="CQ61">
            <v>0</v>
          </cell>
          <cell r="CR61">
            <v>0</v>
          </cell>
          <cell r="CS61">
            <v>17.385220012527398</v>
          </cell>
          <cell r="CT61">
            <v>1.3502798308800499</v>
          </cell>
          <cell r="CU61">
            <v>12.569646257438142</v>
          </cell>
          <cell r="CV61">
            <v>0</v>
          </cell>
          <cell r="CW61">
            <v>12.569646257438142</v>
          </cell>
          <cell r="CX61">
            <v>0</v>
          </cell>
          <cell r="CY61">
            <v>16.12012824929533</v>
          </cell>
          <cell r="CZ61">
            <v>0</v>
          </cell>
          <cell r="DA61">
            <v>5.98960241152521</v>
          </cell>
          <cell r="DB61">
            <v>0</v>
          </cell>
          <cell r="DC61">
            <v>22.109730660820539</v>
          </cell>
          <cell r="DD61">
            <v>0</v>
          </cell>
          <cell r="DE61">
            <v>22.109730660820539</v>
          </cell>
          <cell r="DF61">
            <v>0</v>
          </cell>
          <cell r="DG61">
            <v>0</v>
          </cell>
          <cell r="DH61">
            <v>0</v>
          </cell>
          <cell r="DI61">
            <v>0</v>
          </cell>
          <cell r="DJ61">
            <v>34.679376918258683</v>
          </cell>
          <cell r="DK61">
            <v>0.81271374882555569</v>
          </cell>
          <cell r="DL61">
            <v>0</v>
          </cell>
          <cell r="DM61">
            <v>35.492090667084241</v>
          </cell>
          <cell r="DN61">
            <v>35.492090667084241</v>
          </cell>
          <cell r="DO61">
            <v>0</v>
          </cell>
          <cell r="DP61">
            <v>0</v>
          </cell>
          <cell r="DQ61">
            <v>0</v>
          </cell>
          <cell r="DR61">
            <v>0</v>
          </cell>
          <cell r="DS61">
            <v>0</v>
          </cell>
          <cell r="DT61">
            <v>0</v>
          </cell>
          <cell r="DU61">
            <v>4.4924466019417464</v>
          </cell>
          <cell r="DV61">
            <v>0</v>
          </cell>
          <cell r="DW61">
            <v>4.4924466019417464</v>
          </cell>
          <cell r="DX61">
            <v>0</v>
          </cell>
          <cell r="DY61">
            <v>4.4924466019417464</v>
          </cell>
          <cell r="DZ61">
            <v>0</v>
          </cell>
          <cell r="EA61">
            <v>0</v>
          </cell>
          <cell r="EB61">
            <v>0</v>
          </cell>
          <cell r="EC61">
            <v>0</v>
          </cell>
          <cell r="ED61">
            <v>0</v>
          </cell>
          <cell r="EE61">
            <v>0</v>
          </cell>
          <cell r="EF61">
            <v>0</v>
          </cell>
          <cell r="EG61">
            <v>0</v>
          </cell>
          <cell r="EH61">
            <v>0</v>
          </cell>
          <cell r="EI61">
            <v>0</v>
          </cell>
          <cell r="EJ61">
            <v>0</v>
          </cell>
          <cell r="EK61">
            <v>0</v>
          </cell>
          <cell r="EL61">
            <v>4.4924466019417464</v>
          </cell>
          <cell r="EM61">
            <v>0</v>
          </cell>
          <cell r="EN61">
            <v>0</v>
          </cell>
          <cell r="EO61">
            <v>4.4924466019417464</v>
          </cell>
          <cell r="EP61">
            <v>4.4924466019417464</v>
          </cell>
          <cell r="EQ61">
            <v>30.933060288130282</v>
          </cell>
          <cell r="ER61">
            <v>0</v>
          </cell>
          <cell r="ES61">
            <v>4.0772771688067637</v>
          </cell>
          <cell r="ET61">
            <v>0</v>
          </cell>
          <cell r="EU61">
            <v>21.315621202630748</v>
          </cell>
          <cell r="EV61">
            <v>0</v>
          </cell>
          <cell r="EW61">
            <v>75.065375195740671</v>
          </cell>
          <cell r="EX61">
            <v>12.973065612276852</v>
          </cell>
          <cell r="EY61">
            <v>144.36439946758532</v>
          </cell>
          <cell r="EZ61">
            <v>0</v>
          </cell>
          <cell r="FA61">
            <v>144.36439946758532</v>
          </cell>
          <cell r="FB61">
            <v>24.17970278734732</v>
          </cell>
          <cell r="FC61">
            <v>134.50020873786406</v>
          </cell>
          <cell r="FD61">
            <v>42.905410898841211</v>
          </cell>
          <cell r="FE61">
            <v>54.889511587848411</v>
          </cell>
          <cell r="FF61">
            <v>13.825925461948009</v>
          </cell>
          <cell r="FG61">
            <v>270.30075947384898</v>
          </cell>
          <cell r="FH61">
            <v>2.0856388975884741</v>
          </cell>
          <cell r="FI61">
            <v>272.38639837143745</v>
          </cell>
          <cell r="FJ61">
            <v>12.336603037895394</v>
          </cell>
          <cell r="FK61">
            <v>0</v>
          </cell>
          <cell r="FL61">
            <v>13.122879110554337</v>
          </cell>
          <cell r="FM61">
            <v>13.122879110554337</v>
          </cell>
          <cell r="FN61">
            <v>403.62791872846839</v>
          </cell>
          <cell r="FO61">
            <v>10.033587691825867</v>
          </cell>
          <cell r="FP61">
            <v>0</v>
          </cell>
          <cell r="FQ61">
            <v>413.66150642029436</v>
          </cell>
          <cell r="FR61">
            <v>416.6969433134982</v>
          </cell>
          <cell r="FS61">
            <v>-2.6222258064516124</v>
          </cell>
          <cell r="FT61">
            <v>-3.5446069527090507</v>
          </cell>
          <cell r="FU61">
            <v>9.7917319135609119E-4</v>
          </cell>
          <cell r="FV61">
            <v>0</v>
          </cell>
          <cell r="FW61">
            <v>0</v>
          </cell>
          <cell r="FX61">
            <v>0</v>
          </cell>
          <cell r="FY61">
            <v>26.072444566238641</v>
          </cell>
          <cell r="FZ61">
            <v>1.3502798308800499</v>
          </cell>
          <cell r="GA61">
            <v>21.256870811149383</v>
          </cell>
          <cell r="GB61">
            <v>0</v>
          </cell>
          <cell r="GC61">
            <v>21.256870811149383</v>
          </cell>
          <cell r="GD61">
            <v>0</v>
          </cell>
          <cell r="GE61">
            <v>16.12012824929533</v>
          </cell>
          <cell r="GF61">
            <v>0</v>
          </cell>
          <cell r="GG61">
            <v>5.98960241152521</v>
          </cell>
          <cell r="GH61">
            <v>0</v>
          </cell>
          <cell r="GI61">
            <v>22.109730660820539</v>
          </cell>
          <cell r="GJ61">
            <v>0</v>
          </cell>
          <cell r="GK61">
            <v>22.109730660820539</v>
          </cell>
          <cell r="GL61">
            <v>0</v>
          </cell>
          <cell r="GM61">
            <v>0</v>
          </cell>
          <cell r="GN61">
            <v>0</v>
          </cell>
          <cell r="GO61">
            <v>0</v>
          </cell>
          <cell r="GP61">
            <v>43.366601471969929</v>
          </cell>
          <cell r="GQ61">
            <v>0.81271374882555569</v>
          </cell>
          <cell r="GR61">
            <v>0</v>
          </cell>
          <cell r="GS61">
            <v>44.17931522079548</v>
          </cell>
          <cell r="GT61">
            <v>44.17931522079548</v>
          </cell>
          <cell r="GU61">
            <v>28.310834481678668</v>
          </cell>
          <cell r="GV61">
            <v>-3.5446069527090507</v>
          </cell>
          <cell r="GW61">
            <v>4.0782563419981201</v>
          </cell>
          <cell r="GX61">
            <v>0</v>
          </cell>
          <cell r="GY61">
            <v>21.315621202630748</v>
          </cell>
          <cell r="GZ61">
            <v>0</v>
          </cell>
          <cell r="HA61">
            <v>101.13781976197932</v>
          </cell>
          <cell r="HB61">
            <v>14.323345443156903</v>
          </cell>
          <cell r="HC61">
            <v>165.6212702787347</v>
          </cell>
          <cell r="HD61">
            <v>0</v>
          </cell>
          <cell r="HE61">
            <v>165.6212702787347</v>
          </cell>
          <cell r="HF61">
            <v>24.179702787347317</v>
          </cell>
          <cell r="HG61">
            <v>150.62033698715939</v>
          </cell>
          <cell r="HH61">
            <v>42.905410898841204</v>
          </cell>
          <cell r="HI61">
            <v>60.879113999373615</v>
          </cell>
          <cell r="HJ61">
            <v>13.825925461948009</v>
          </cell>
          <cell r="HK61">
            <v>292.41049013466954</v>
          </cell>
          <cell r="HL61">
            <v>2.0856388975884741</v>
          </cell>
          <cell r="HM61">
            <v>294.49612903225801</v>
          </cell>
          <cell r="HN61">
            <v>12.336603037895394</v>
          </cell>
          <cell r="HO61">
            <v>0</v>
          </cell>
          <cell r="HP61">
            <v>13.122879110554335</v>
          </cell>
          <cell r="HQ61">
            <v>13.122879110554335</v>
          </cell>
          <cell r="HR61">
            <v>446.99452020043839</v>
          </cell>
          <cell r="HS61">
            <v>10.846301440651423</v>
          </cell>
          <cell r="HT61">
            <v>0</v>
          </cell>
          <cell r="HU61">
            <v>457.8408216410898</v>
          </cell>
          <cell r="HV61">
            <v>460.87625853429364</v>
          </cell>
          <cell r="HW61">
            <v>0.4376904165361728</v>
          </cell>
          <cell r="HX61">
            <v>0</v>
          </cell>
          <cell r="HY61">
            <v>5.5029533354212328</v>
          </cell>
          <cell r="HZ61">
            <v>0</v>
          </cell>
          <cell r="IA61">
            <v>5.9974357970560588</v>
          </cell>
          <cell r="IB61">
            <v>0</v>
          </cell>
          <cell r="IC61">
            <v>0</v>
          </cell>
          <cell r="ID61">
            <v>1.5715729721265264</v>
          </cell>
          <cell r="IE61">
            <v>0</v>
          </cell>
          <cell r="IF61">
            <v>0</v>
          </cell>
          <cell r="IG61">
            <v>0</v>
          </cell>
          <cell r="IH61">
            <v>0</v>
          </cell>
          <cell r="II61">
            <v>0</v>
          </cell>
          <cell r="IJ61">
            <v>0</v>
          </cell>
          <cell r="IK61">
            <v>0</v>
          </cell>
          <cell r="IL61">
            <v>0</v>
          </cell>
          <cell r="IM61">
            <v>12.098663952395864</v>
          </cell>
          <cell r="IN61">
            <v>6.2667084246789836E-2</v>
          </cell>
          <cell r="IO61">
            <v>9.5253968055120559</v>
          </cell>
          <cell r="IP61">
            <v>2.7201431255872217</v>
          </cell>
          <cell r="IQ61">
            <v>21.33030880050109</v>
          </cell>
          <cell r="IR61">
            <v>3.2459591293454424</v>
          </cell>
          <cell r="IS61">
            <v>0</v>
          </cell>
          <cell r="IT61">
            <v>3.6229408080175378E-2</v>
          </cell>
          <cell r="IU61">
            <v>0.80488036329470702</v>
          </cell>
          <cell r="IV61">
            <v>0</v>
          </cell>
          <cell r="IW61">
            <v>20.857368149076098</v>
          </cell>
          <cell r="IX61">
            <v>8.2661800814281232</v>
          </cell>
          <cell r="IY61">
            <v>0</v>
          </cell>
          <cell r="IZ61">
            <v>0.91258941434387708</v>
          </cell>
          <cell r="JA61">
            <v>0</v>
          </cell>
          <cell r="JB61">
            <v>2.7994561540870651</v>
          </cell>
          <cell r="JC61">
            <v>4.4679672721578445</v>
          </cell>
          <cell r="JD61">
            <v>3.9969849671155644</v>
          </cell>
          <cell r="JE61">
            <v>13.473423113059816</v>
          </cell>
          <cell r="JF61">
            <v>-5.9729564672721565E-2</v>
          </cell>
          <cell r="JG61">
            <v>0</v>
          </cell>
          <cell r="JH61">
            <v>0</v>
          </cell>
          <cell r="JI61">
            <v>0</v>
          </cell>
          <cell r="JJ61">
            <v>0</v>
          </cell>
          <cell r="JK61">
            <v>0</v>
          </cell>
          <cell r="JL61">
            <v>0</v>
          </cell>
          <cell r="JM61">
            <v>0</v>
          </cell>
          <cell r="JN61">
            <v>0</v>
          </cell>
          <cell r="JO61">
            <v>0</v>
          </cell>
          <cell r="JP61">
            <v>0</v>
          </cell>
          <cell r="JQ61">
            <v>0</v>
          </cell>
          <cell r="JR61" t="e">
            <v>#N/A</v>
          </cell>
          <cell r="JS61">
            <v>446.99452020043839</v>
          </cell>
          <cell r="JT61">
            <v>460.87625853429364</v>
          </cell>
          <cell r="JU61">
            <v>44.17931522079548</v>
          </cell>
          <cell r="JV61">
            <v>416.6969433134982</v>
          </cell>
          <cell r="JW61">
            <v>117.61045036016283</v>
          </cell>
          <cell r="JX61">
            <v>4.4679672721578445</v>
          </cell>
          <cell r="JY61">
            <v>0</v>
          </cell>
          <cell r="JZ61">
            <v>0</v>
          </cell>
          <cell r="KA61">
            <v>0.19975133103664261</v>
          </cell>
          <cell r="KB61">
            <v>0</v>
          </cell>
          <cell r="KC61">
            <v>0</v>
          </cell>
          <cell r="KD61">
            <v>0.19975133103664261</v>
          </cell>
          <cell r="KE61">
            <v>0</v>
          </cell>
          <cell r="KF61">
            <v>0</v>
          </cell>
          <cell r="KG61">
            <v>0</v>
          </cell>
          <cell r="KH61">
            <v>0</v>
          </cell>
          <cell r="KI61">
            <v>1.8379080801753833</v>
          </cell>
          <cell r="KJ61">
            <v>1.0839447228311931</v>
          </cell>
          <cell r="KK61">
            <v>5.2914519260883175</v>
          </cell>
          <cell r="KL61">
            <v>7.0764846539304722</v>
          </cell>
          <cell r="KM61">
            <v>4.3524248355778257</v>
          </cell>
          <cell r="KN61">
            <v>24.646768399624172</v>
          </cell>
          <cell r="KO61">
            <v>19.654943470090821</v>
          </cell>
          <cell r="KP61">
            <v>1.2024246789852802</v>
          </cell>
          <cell r="KQ61">
            <v>0</v>
          </cell>
          <cell r="KR61">
            <v>20.857368149076098</v>
          </cell>
          <cell r="KS61">
            <v>5.2278056686501717</v>
          </cell>
          <cell r="KT61">
            <v>3.0383744127779515</v>
          </cell>
          <cell r="KU61">
            <v>0</v>
          </cell>
          <cell r="KV61">
            <v>8.2661800814281232</v>
          </cell>
          <cell r="KW61">
            <v>2.7739976511118067</v>
          </cell>
          <cell r="KX61">
            <v>2.5458502975258371E-2</v>
          </cell>
          <cell r="KY61">
            <v>0</v>
          </cell>
          <cell r="KZ61">
            <v>2.7994561540870651</v>
          </cell>
          <cell r="LA61">
            <v>19.654943470090821</v>
          </cell>
          <cell r="LB61">
            <v>1.2024246789852802</v>
          </cell>
          <cell r="LC61">
            <v>0</v>
          </cell>
          <cell r="LD61">
            <v>20.857368149076098</v>
          </cell>
          <cell r="LE61">
            <v>5.2278056686501717</v>
          </cell>
          <cell r="LF61">
            <v>3.0383744127779515</v>
          </cell>
          <cell r="LG61">
            <v>0</v>
          </cell>
          <cell r="LH61">
            <v>8.2661800814281232</v>
          </cell>
          <cell r="LI61">
            <v>2.7739976511118067</v>
          </cell>
          <cell r="LJ61">
            <v>2.5458502975258371E-2</v>
          </cell>
          <cell r="LK61">
            <v>0</v>
          </cell>
          <cell r="LL61">
            <v>2.7994561540870651</v>
          </cell>
          <cell r="LM61">
            <v>142.66357563419982</v>
          </cell>
          <cell r="LN61">
            <v>183.16119965549635</v>
          </cell>
          <cell r="LO61">
            <v>36.026719229564662</v>
          </cell>
          <cell r="LP61">
            <v>219.18791888506101</v>
          </cell>
          <cell r="LQ61">
            <v>325.82477528969616</v>
          </cell>
          <cell r="LR61">
            <v>361.85149451926083</v>
          </cell>
          <cell r="LS61">
            <v>1989.097</v>
          </cell>
          <cell r="LT61">
            <v>130166</v>
          </cell>
          <cell r="LU61">
            <v>22192</v>
          </cell>
          <cell r="LV61">
            <v>17464</v>
          </cell>
          <cell r="LW61">
            <v>633.52206671334602</v>
          </cell>
          <cell r="LX61">
            <v>832.66411234182306</v>
          </cell>
          <cell r="LY61">
            <v>6426</v>
          </cell>
          <cell r="LZ61">
            <v>247767.93868182501</v>
          </cell>
          <cell r="MA61">
            <v>302565.59064765298</v>
          </cell>
          <cell r="MB61">
            <v>302565.59064765298</v>
          </cell>
          <cell r="MC61">
            <v>0</v>
          </cell>
          <cell r="MD61">
            <v>45332.303318960097</v>
          </cell>
          <cell r="ME61">
            <v>365</v>
          </cell>
          <cell r="MF61">
            <v>365</v>
          </cell>
          <cell r="MG61">
            <v>121.1</v>
          </cell>
          <cell r="MH61">
            <v>1989097</v>
          </cell>
          <cell r="MI61">
            <v>39656</v>
          </cell>
          <cell r="MJ61">
            <v>302565.59064765298</v>
          </cell>
          <cell r="MK61">
            <v>121.1</v>
          </cell>
          <cell r="ML61">
            <v>50.158790599152717</v>
          </cell>
          <cell r="MM61">
            <v>3.2823784547105106</v>
          </cell>
          <cell r="MN61">
            <v>2.6084215862622213</v>
          </cell>
          <cell r="MO61">
            <v>14.982636730741458</v>
          </cell>
          <cell r="MP61">
            <v>81.889000712694553</v>
          </cell>
          <cell r="MQ61">
            <v>1478.0726056099243</v>
          </cell>
          <cell r="MR61">
            <v>1.8350035216985395E-4</v>
          </cell>
          <cell r="MS61" t="e">
            <v>#N/A</v>
          </cell>
          <cell r="MT61" t="e">
            <v>#N/A</v>
          </cell>
        </row>
        <row r="62">
          <cell r="A62" t="str">
            <v>SRN20BP</v>
          </cell>
          <cell r="B62" t="str">
            <v>SRN</v>
          </cell>
          <cell r="C62" t="str">
            <v>BP2019-20</v>
          </cell>
          <cell r="D62" t="str">
            <v>SRN</v>
          </cell>
          <cell r="E62" t="str">
            <v>SRN20BP</v>
          </cell>
          <cell r="F62">
            <v>0.97917319135609127</v>
          </cell>
          <cell r="G62">
            <v>12.973065612276853</v>
          </cell>
          <cell r="H62">
            <v>0</v>
          </cell>
          <cell r="I62">
            <v>1.0183401190103349</v>
          </cell>
          <cell r="J62">
            <v>0</v>
          </cell>
          <cell r="K62">
            <v>21.322475414970242</v>
          </cell>
          <cell r="L62">
            <v>0</v>
          </cell>
          <cell r="M62">
            <v>29.221465549639831</v>
          </cell>
          <cell r="N62">
            <v>0.11162574381459441</v>
          </cell>
          <cell r="O62">
            <v>64.64697243971186</v>
          </cell>
          <cell r="P62">
            <v>0</v>
          </cell>
          <cell r="Q62">
            <v>64.64697243971186</v>
          </cell>
          <cell r="R62">
            <v>8.1721794550579379</v>
          </cell>
          <cell r="S62">
            <v>6.8591082054494192</v>
          </cell>
          <cell r="T62">
            <v>59.699210303789528</v>
          </cell>
          <cell r="U62">
            <v>4.5541345129971802</v>
          </cell>
          <cell r="V62">
            <v>5.2454307860945812</v>
          </cell>
          <cell r="W62">
            <v>84.530063263388655</v>
          </cell>
          <cell r="X62">
            <v>5.8750391481365474E-2</v>
          </cell>
          <cell r="Y62">
            <v>84.588813654870023</v>
          </cell>
          <cell r="Z62">
            <v>14.590659724397115</v>
          </cell>
          <cell r="AA62">
            <v>0</v>
          </cell>
          <cell r="AB62">
            <v>11.535639367366112</v>
          </cell>
          <cell r="AC62">
            <v>11.535639367366112</v>
          </cell>
          <cell r="AD62">
            <v>137.70014672721575</v>
          </cell>
          <cell r="AE62">
            <v>5.0917005950516749</v>
          </cell>
          <cell r="AF62">
            <v>0</v>
          </cell>
          <cell r="AG62">
            <v>142.79184732226744</v>
          </cell>
          <cell r="AH62">
            <v>142.79184732226744</v>
          </cell>
          <cell r="AI62">
            <v>20.935702004384588</v>
          </cell>
          <cell r="AJ62">
            <v>0</v>
          </cell>
          <cell r="AK62">
            <v>3.130416692765424</v>
          </cell>
          <cell r="AL62">
            <v>0</v>
          </cell>
          <cell r="AM62">
            <v>0</v>
          </cell>
          <cell r="AN62">
            <v>0</v>
          </cell>
          <cell r="AO62">
            <v>35.951322893830245</v>
          </cell>
          <cell r="AP62">
            <v>13.366693235202002</v>
          </cell>
          <cell r="AQ62">
            <v>73.384134826182247</v>
          </cell>
          <cell r="AR62">
            <v>0</v>
          </cell>
          <cell r="AS62">
            <v>73.384134826182247</v>
          </cell>
          <cell r="AT62">
            <v>1.6166149389289066</v>
          </cell>
          <cell r="AU62">
            <v>142.52551221421857</v>
          </cell>
          <cell r="AV62">
            <v>-0.16548026933917945</v>
          </cell>
          <cell r="AW62">
            <v>67.205551988725333</v>
          </cell>
          <cell r="AX62">
            <v>0</v>
          </cell>
          <cell r="AY62">
            <v>211.18219887253363</v>
          </cell>
          <cell r="AZ62">
            <v>5.4549738490447846</v>
          </cell>
          <cell r="BA62">
            <v>216.63717272157842</v>
          </cell>
          <cell r="BB62">
            <v>0</v>
          </cell>
          <cell r="BC62">
            <v>0</v>
          </cell>
          <cell r="BD62">
            <v>5.4549738490447846</v>
          </cell>
          <cell r="BE62">
            <v>5.4549738490447846</v>
          </cell>
          <cell r="BF62">
            <v>284.56633369871594</v>
          </cell>
          <cell r="BG62">
            <v>5.2855768869401807</v>
          </cell>
          <cell r="BH62">
            <v>0</v>
          </cell>
          <cell r="BI62">
            <v>289.85191058565607</v>
          </cell>
          <cell r="BJ62">
            <v>293.7686033510804</v>
          </cell>
          <cell r="BK62">
            <v>0</v>
          </cell>
          <cell r="BL62">
            <v>0</v>
          </cell>
          <cell r="BM62">
            <v>0</v>
          </cell>
          <cell r="BN62">
            <v>0</v>
          </cell>
          <cell r="BO62">
            <v>0</v>
          </cell>
          <cell r="BP62">
            <v>0</v>
          </cell>
          <cell r="BQ62">
            <v>4.2868202317569679</v>
          </cell>
          <cell r="BR62">
            <v>0</v>
          </cell>
          <cell r="BS62">
            <v>4.2868202317569679</v>
          </cell>
          <cell r="BT62">
            <v>0</v>
          </cell>
          <cell r="BU62">
            <v>4.2868202317569679</v>
          </cell>
          <cell r="BV62">
            <v>0</v>
          </cell>
          <cell r="BW62">
            <v>0</v>
          </cell>
          <cell r="BX62">
            <v>0</v>
          </cell>
          <cell r="BY62">
            <v>0</v>
          </cell>
          <cell r="BZ62">
            <v>0</v>
          </cell>
          <cell r="CA62">
            <v>0</v>
          </cell>
          <cell r="CB62">
            <v>0</v>
          </cell>
          <cell r="CC62">
            <v>0</v>
          </cell>
          <cell r="CD62">
            <v>0</v>
          </cell>
          <cell r="CE62">
            <v>0</v>
          </cell>
          <cell r="CF62">
            <v>0</v>
          </cell>
          <cell r="CG62">
            <v>0</v>
          </cell>
          <cell r="CH62">
            <v>4.2868202317569679</v>
          </cell>
          <cell r="CI62">
            <v>0</v>
          </cell>
          <cell r="CJ62">
            <v>0</v>
          </cell>
          <cell r="CK62">
            <v>4.2868202317569679</v>
          </cell>
          <cell r="CL62">
            <v>4.2868202317569679</v>
          </cell>
          <cell r="CM62">
            <v>-2.618309113686188</v>
          </cell>
          <cell r="CN62">
            <v>-3.4907524271844652</v>
          </cell>
          <cell r="CO62">
            <v>9.7917319135609119E-4</v>
          </cell>
          <cell r="CP62">
            <v>0</v>
          </cell>
          <cell r="CQ62">
            <v>0</v>
          </cell>
          <cell r="CR62">
            <v>0</v>
          </cell>
          <cell r="CS62">
            <v>17.221698089570936</v>
          </cell>
          <cell r="CT62">
            <v>1.4031551832132789</v>
          </cell>
          <cell r="CU62">
            <v>12.516770905104915</v>
          </cell>
          <cell r="CV62">
            <v>0</v>
          </cell>
          <cell r="CW62">
            <v>12.516770905104915</v>
          </cell>
          <cell r="CX62">
            <v>0</v>
          </cell>
          <cell r="CY62">
            <v>7.2223814594425297</v>
          </cell>
          <cell r="CZ62">
            <v>0</v>
          </cell>
          <cell r="DA62">
            <v>3.0628537425618534</v>
          </cell>
          <cell r="DB62">
            <v>0</v>
          </cell>
          <cell r="DC62">
            <v>10.285235202004381</v>
          </cell>
          <cell r="DD62">
            <v>0</v>
          </cell>
          <cell r="DE62">
            <v>10.285235202004381</v>
          </cell>
          <cell r="DF62">
            <v>0</v>
          </cell>
          <cell r="DG62">
            <v>0</v>
          </cell>
          <cell r="DH62">
            <v>0</v>
          </cell>
          <cell r="DI62">
            <v>0</v>
          </cell>
          <cell r="DJ62">
            <v>22.802006107109296</v>
          </cell>
          <cell r="DK62">
            <v>0.84110977137488241</v>
          </cell>
          <cell r="DL62">
            <v>0</v>
          </cell>
          <cell r="DM62">
            <v>23.643115878484181</v>
          </cell>
          <cell r="DN62">
            <v>23.643115878484181</v>
          </cell>
          <cell r="DO62">
            <v>0</v>
          </cell>
          <cell r="DP62">
            <v>0</v>
          </cell>
          <cell r="DQ62">
            <v>0</v>
          </cell>
          <cell r="DR62">
            <v>0</v>
          </cell>
          <cell r="DS62">
            <v>0</v>
          </cell>
          <cell r="DT62">
            <v>0</v>
          </cell>
          <cell r="DU62">
            <v>4.9810540244284356</v>
          </cell>
          <cell r="DV62">
            <v>0</v>
          </cell>
          <cell r="DW62">
            <v>4.9810540244284356</v>
          </cell>
          <cell r="DX62">
            <v>0</v>
          </cell>
          <cell r="DY62">
            <v>4.9810540244284356</v>
          </cell>
          <cell r="DZ62">
            <v>0</v>
          </cell>
          <cell r="EA62">
            <v>0</v>
          </cell>
          <cell r="EB62">
            <v>0</v>
          </cell>
          <cell r="EC62">
            <v>0</v>
          </cell>
          <cell r="ED62">
            <v>0</v>
          </cell>
          <cell r="EE62">
            <v>0</v>
          </cell>
          <cell r="EF62">
            <v>0</v>
          </cell>
          <cell r="EG62">
            <v>0</v>
          </cell>
          <cell r="EH62">
            <v>0</v>
          </cell>
          <cell r="EI62">
            <v>0</v>
          </cell>
          <cell r="EJ62">
            <v>0</v>
          </cell>
          <cell r="EK62">
            <v>0</v>
          </cell>
          <cell r="EL62">
            <v>4.9810540244284356</v>
          </cell>
          <cell r="EM62">
            <v>0</v>
          </cell>
          <cell r="EN62">
            <v>0</v>
          </cell>
          <cell r="EO62">
            <v>4.9810540244284356</v>
          </cell>
          <cell r="EP62">
            <v>4.9810540244284356</v>
          </cell>
          <cell r="EQ62">
            <v>33.908767616661443</v>
          </cell>
          <cell r="ER62">
            <v>0</v>
          </cell>
          <cell r="ES62">
            <v>4.1487568117757592</v>
          </cell>
          <cell r="ET62">
            <v>0</v>
          </cell>
          <cell r="EU62">
            <v>21.322475414970242</v>
          </cell>
          <cell r="EV62">
            <v>0</v>
          </cell>
          <cell r="EW62">
            <v>65.172788443470083</v>
          </cell>
          <cell r="EX62">
            <v>13.478318979016597</v>
          </cell>
          <cell r="EY62">
            <v>138.03110726589409</v>
          </cell>
          <cell r="EZ62">
            <v>0</v>
          </cell>
          <cell r="FA62">
            <v>138.03110726589409</v>
          </cell>
          <cell r="FB62">
            <v>9.7887943939868443</v>
          </cell>
          <cell r="FC62">
            <v>149.38462041966798</v>
          </cell>
          <cell r="FD62">
            <v>59.53373003445035</v>
          </cell>
          <cell r="FE62">
            <v>71.759686501722513</v>
          </cell>
          <cell r="FF62">
            <v>5.2454307860945812</v>
          </cell>
          <cell r="FG62">
            <v>295.71226213592229</v>
          </cell>
          <cell r="FH62">
            <v>5.5137242405261491</v>
          </cell>
          <cell r="FI62">
            <v>301.22598637644847</v>
          </cell>
          <cell r="FJ62">
            <v>14.590659724397115</v>
          </cell>
          <cell r="FK62">
            <v>0</v>
          </cell>
          <cell r="FL62">
            <v>16.990613216410896</v>
          </cell>
          <cell r="FM62">
            <v>16.990613216410896</v>
          </cell>
          <cell r="FN62">
            <v>422.26648042593172</v>
          </cell>
          <cell r="FO62">
            <v>10.377277481991854</v>
          </cell>
          <cell r="FP62">
            <v>0</v>
          </cell>
          <cell r="FQ62">
            <v>432.64375790792349</v>
          </cell>
          <cell r="FR62">
            <v>436.56045067334787</v>
          </cell>
          <cell r="FS62">
            <v>-2.618309113686188</v>
          </cell>
          <cell r="FT62">
            <v>-3.4907524271844652</v>
          </cell>
          <cell r="FU62">
            <v>9.7917319135609119E-4</v>
          </cell>
          <cell r="FV62">
            <v>0</v>
          </cell>
          <cell r="FW62">
            <v>0</v>
          </cell>
          <cell r="FX62">
            <v>0</v>
          </cell>
          <cell r="FY62">
            <v>26.489572345756336</v>
          </cell>
          <cell r="FZ62">
            <v>1.4031551832132789</v>
          </cell>
          <cell r="GA62">
            <v>21.784645161290321</v>
          </cell>
          <cell r="GB62">
            <v>0</v>
          </cell>
          <cell r="GC62">
            <v>21.784645161290321</v>
          </cell>
          <cell r="GD62">
            <v>0</v>
          </cell>
          <cell r="GE62">
            <v>7.2223814594425297</v>
          </cell>
          <cell r="GF62">
            <v>0</v>
          </cell>
          <cell r="GG62">
            <v>3.0628537425618534</v>
          </cell>
          <cell r="GH62">
            <v>0</v>
          </cell>
          <cell r="GI62">
            <v>10.285235202004381</v>
          </cell>
          <cell r="GJ62">
            <v>0</v>
          </cell>
          <cell r="GK62">
            <v>10.285235202004381</v>
          </cell>
          <cell r="GL62">
            <v>0</v>
          </cell>
          <cell r="GM62">
            <v>0</v>
          </cell>
          <cell r="GN62">
            <v>0</v>
          </cell>
          <cell r="GO62">
            <v>0</v>
          </cell>
          <cell r="GP62">
            <v>32.069880363294693</v>
          </cell>
          <cell r="GQ62">
            <v>0.84110977137488241</v>
          </cell>
          <cell r="GR62">
            <v>0</v>
          </cell>
          <cell r="GS62">
            <v>32.910990134669589</v>
          </cell>
          <cell r="GT62">
            <v>32.910990134669589</v>
          </cell>
          <cell r="GU62">
            <v>31.290458502975252</v>
          </cell>
          <cell r="GV62">
            <v>-3.4907524271844652</v>
          </cell>
          <cell r="GW62">
            <v>4.1497359849671156</v>
          </cell>
          <cell r="GX62">
            <v>0</v>
          </cell>
          <cell r="GY62">
            <v>21.322475414970242</v>
          </cell>
          <cell r="GZ62">
            <v>0</v>
          </cell>
          <cell r="HA62">
            <v>91.662360789226412</v>
          </cell>
          <cell r="HB62">
            <v>14.881474162229875</v>
          </cell>
          <cell r="HC62">
            <v>159.81575242718444</v>
          </cell>
          <cell r="HD62">
            <v>0</v>
          </cell>
          <cell r="HE62">
            <v>159.81575242718444</v>
          </cell>
          <cell r="HF62">
            <v>9.7887943939868443</v>
          </cell>
          <cell r="HG62">
            <v>156.60700187911053</v>
          </cell>
          <cell r="HH62">
            <v>59.533730034450343</v>
          </cell>
          <cell r="HI62">
            <v>74.822540244284355</v>
          </cell>
          <cell r="HJ62">
            <v>5.2454307860945812</v>
          </cell>
          <cell r="HK62">
            <v>305.99749733792663</v>
          </cell>
          <cell r="HL62">
            <v>5.51372424052615</v>
          </cell>
          <cell r="HM62">
            <v>311.51122157845282</v>
          </cell>
          <cell r="HN62">
            <v>14.590659724397115</v>
          </cell>
          <cell r="HO62">
            <v>0</v>
          </cell>
          <cell r="HP62">
            <v>16.990613216410896</v>
          </cell>
          <cell r="HQ62">
            <v>16.990613216410896</v>
          </cell>
          <cell r="HR62">
            <v>454.33636078922632</v>
          </cell>
          <cell r="HS62">
            <v>11.218387253366739</v>
          </cell>
          <cell r="HT62">
            <v>0</v>
          </cell>
          <cell r="HU62">
            <v>465.55474804259308</v>
          </cell>
          <cell r="HV62">
            <v>469.47144080801746</v>
          </cell>
          <cell r="HW62" t="e">
            <v>#N/A</v>
          </cell>
          <cell r="HX62" t="e">
            <v>#N/A</v>
          </cell>
          <cell r="HY62">
            <v>3.6748369871594107</v>
          </cell>
          <cell r="HZ62">
            <v>0</v>
          </cell>
          <cell r="IA62">
            <v>3.0628537425618534</v>
          </cell>
          <cell r="IB62">
            <v>0</v>
          </cell>
          <cell r="IC62">
            <v>0</v>
          </cell>
          <cell r="ID62">
            <v>1.0535903538991542</v>
          </cell>
          <cell r="IE62">
            <v>0</v>
          </cell>
          <cell r="IF62">
            <v>0</v>
          </cell>
          <cell r="IG62">
            <v>0</v>
          </cell>
          <cell r="IH62">
            <v>0</v>
          </cell>
          <cell r="II62">
            <v>0</v>
          </cell>
          <cell r="IJ62">
            <v>0</v>
          </cell>
          <cell r="IK62">
            <v>0</v>
          </cell>
          <cell r="IL62">
            <v>0</v>
          </cell>
          <cell r="IM62">
            <v>24.523392577513306</v>
          </cell>
          <cell r="IN62">
            <v>4.3083620419668012E-2</v>
          </cell>
          <cell r="IO62">
            <v>1.5940939555277165</v>
          </cell>
          <cell r="IP62">
            <v>3.8657757594738484</v>
          </cell>
          <cell r="IQ62">
            <v>40.489790635765729</v>
          </cell>
          <cell r="IR62">
            <v>1.8604290635765734E-2</v>
          </cell>
          <cell r="IS62">
            <v>0</v>
          </cell>
          <cell r="IT62">
            <v>1.0653404321954274</v>
          </cell>
          <cell r="IU62">
            <v>1.2631334168493578</v>
          </cell>
          <cell r="IV62">
            <v>0</v>
          </cell>
          <cell r="IW62">
            <v>5.2669725963044147</v>
          </cell>
          <cell r="IX62">
            <v>27.804601941747567</v>
          </cell>
          <cell r="IY62">
            <v>0</v>
          </cell>
          <cell r="IZ62">
            <v>0.63744174757281546</v>
          </cell>
          <cell r="JA62">
            <v>0</v>
          </cell>
          <cell r="JB62">
            <v>4.4209669589727518</v>
          </cell>
          <cell r="JC62">
            <v>2.398974318822424</v>
          </cell>
          <cell r="JD62">
            <v>11.401492640150327</v>
          </cell>
          <cell r="JE62">
            <v>7.0167550892577504</v>
          </cell>
          <cell r="JF62">
            <v>0</v>
          </cell>
          <cell r="JG62">
            <v>0</v>
          </cell>
          <cell r="JH62">
            <v>0</v>
          </cell>
          <cell r="JI62">
            <v>0</v>
          </cell>
          <cell r="JJ62">
            <v>0</v>
          </cell>
          <cell r="JK62">
            <v>0</v>
          </cell>
          <cell r="JL62">
            <v>0</v>
          </cell>
          <cell r="JM62">
            <v>0</v>
          </cell>
          <cell r="JN62">
            <v>0</v>
          </cell>
          <cell r="JO62">
            <v>0</v>
          </cell>
          <cell r="JP62">
            <v>0</v>
          </cell>
          <cell r="JQ62">
            <v>0</v>
          </cell>
          <cell r="JR62" t="e">
            <v>#N/A</v>
          </cell>
          <cell r="JS62">
            <v>454.33636078922632</v>
          </cell>
          <cell r="JT62">
            <v>469.47144080801746</v>
          </cell>
          <cell r="JU62">
            <v>32.910990134669589</v>
          </cell>
          <cell r="JV62">
            <v>436.56045067334787</v>
          </cell>
          <cell r="JW62">
            <v>139.60170106482929</v>
          </cell>
          <cell r="JX62">
            <v>2.398974318822424</v>
          </cell>
          <cell r="JY62">
            <v>0</v>
          </cell>
          <cell r="JZ62">
            <v>0</v>
          </cell>
          <cell r="KA62">
            <v>0.24479329783902282</v>
          </cell>
          <cell r="KB62">
            <v>0</v>
          </cell>
          <cell r="KC62">
            <v>0</v>
          </cell>
          <cell r="KD62">
            <v>0.24479329783902282</v>
          </cell>
          <cell r="KE62">
            <v>0</v>
          </cell>
          <cell r="KF62">
            <v>0</v>
          </cell>
          <cell r="KG62">
            <v>0</v>
          </cell>
          <cell r="KH62">
            <v>0</v>
          </cell>
          <cell r="KI62">
            <v>1.8829500469777636</v>
          </cell>
          <cell r="KJ62">
            <v>1.1103823989978074</v>
          </cell>
          <cell r="KK62">
            <v>5.4148277481991842</v>
          </cell>
          <cell r="KL62">
            <v>7.2311940181647341</v>
          </cell>
          <cell r="KM62">
            <v>4.4444671155652991</v>
          </cell>
          <cell r="KN62">
            <v>25.157896805512053</v>
          </cell>
          <cell r="KO62">
            <v>7.9342403695584069</v>
          </cell>
          <cell r="KP62">
            <v>-2.6672677732539927</v>
          </cell>
          <cell r="KQ62">
            <v>0</v>
          </cell>
          <cell r="KR62">
            <v>5.2669725963044147</v>
          </cell>
          <cell r="KS62">
            <v>21.187349514563106</v>
          </cell>
          <cell r="KT62">
            <v>6.6172524271844644</v>
          </cell>
          <cell r="KU62">
            <v>0</v>
          </cell>
          <cell r="KV62">
            <v>27.804601941747567</v>
          </cell>
          <cell r="KW62">
            <v>4.4209669589727518</v>
          </cell>
          <cell r="KX62">
            <v>0</v>
          </cell>
          <cell r="KY62">
            <v>0</v>
          </cell>
          <cell r="KZ62">
            <v>4.4209669589727518</v>
          </cell>
          <cell r="LA62">
            <v>7.9342403695584069</v>
          </cell>
          <cell r="LB62">
            <v>-2.6672677732539927</v>
          </cell>
          <cell r="LC62">
            <v>0</v>
          </cell>
          <cell r="LD62">
            <v>5.2669725963044147</v>
          </cell>
          <cell r="LE62">
            <v>21.187349514563106</v>
          </cell>
          <cell r="LF62">
            <v>6.6172524271844644</v>
          </cell>
          <cell r="LG62">
            <v>0</v>
          </cell>
          <cell r="LH62">
            <v>27.804601941747567</v>
          </cell>
          <cell r="LI62">
            <v>4.4209669589727518</v>
          </cell>
          <cell r="LJ62">
            <v>0</v>
          </cell>
          <cell r="LK62">
            <v>0</v>
          </cell>
          <cell r="LL62">
            <v>4.4209669589727518</v>
          </cell>
          <cell r="LM62" t="str">
            <v/>
          </cell>
          <cell r="LN62">
            <v>208.10955339805821</v>
          </cell>
          <cell r="LO62">
            <v>27.603871437519569</v>
          </cell>
          <cell r="LP62">
            <v>235.71342483557777</v>
          </cell>
          <cell r="LQ62" t="e">
            <v>#VALUE!</v>
          </cell>
          <cell r="LR62" t="e">
            <v>#VALUE!</v>
          </cell>
          <cell r="LS62">
            <v>2003.587</v>
          </cell>
          <cell r="LT62">
            <v>132854</v>
          </cell>
          <cell r="LU62">
            <v>22303</v>
          </cell>
          <cell r="LV62">
            <v>17464</v>
          </cell>
          <cell r="LW62">
            <v>644.11859483378896</v>
          </cell>
          <cell r="LX62">
            <v>778.73489748940597</v>
          </cell>
          <cell r="LY62">
            <v>6546</v>
          </cell>
          <cell r="LZ62">
            <v>249857.82791498001</v>
          </cell>
          <cell r="MA62">
            <v>305158.76135301101</v>
          </cell>
          <cell r="MB62">
            <v>305158.76135301101</v>
          </cell>
          <cell r="MC62">
            <v>0</v>
          </cell>
          <cell r="MD62">
            <v>46299.411677357697</v>
          </cell>
          <cell r="ME62">
            <v>365</v>
          </cell>
          <cell r="MF62">
            <v>365</v>
          </cell>
          <cell r="MG62">
            <v>123.5</v>
          </cell>
          <cell r="MH62">
            <v>2003587</v>
          </cell>
          <cell r="MI62">
            <v>39767</v>
          </cell>
          <cell r="MJ62">
            <v>305158.76135301101</v>
          </cell>
          <cell r="MK62">
            <v>123.5</v>
          </cell>
          <cell r="ML62">
            <v>50.383156888877714</v>
          </cell>
          <cell r="MM62">
            <v>3.340810219528755</v>
          </cell>
          <cell r="MN62">
            <v>2.6113795510870936</v>
          </cell>
          <cell r="MO62">
            <v>15.172237386229925</v>
          </cell>
          <cell r="MP62">
            <v>81.877979451470424</v>
          </cell>
          <cell r="MQ62" t="str">
            <v/>
          </cell>
          <cell r="MR62">
            <v>1.8217327223624431E-4</v>
          </cell>
          <cell r="MS62" t="e">
            <v>#N/A</v>
          </cell>
          <cell r="MT62" t="e">
            <v>#N/A</v>
          </cell>
        </row>
        <row r="63">
          <cell r="A63" t="str">
            <v>SRN20</v>
          </cell>
          <cell r="B63" t="str">
            <v>SRN</v>
          </cell>
          <cell r="C63" t="str">
            <v>2019-20</v>
          </cell>
          <cell r="D63" t="str">
            <v>SRN</v>
          </cell>
          <cell r="E63" t="str">
            <v>SRN20</v>
          </cell>
          <cell r="F63">
            <v>0.96281468935252923</v>
          </cell>
          <cell r="G63">
            <v>13.847200862268075</v>
          </cell>
          <cell r="H63">
            <v>0</v>
          </cell>
          <cell r="I63">
            <v>1.0976087458618833</v>
          </cell>
          <cell r="J63">
            <v>0</v>
          </cell>
          <cell r="K63">
            <v>24.811734544614676</v>
          </cell>
          <cell r="L63">
            <v>0</v>
          </cell>
          <cell r="M63">
            <v>37.978225421510516</v>
          </cell>
          <cell r="N63">
            <v>2.4070367233813231E-2</v>
          </cell>
          <cell r="O63">
            <v>77.758839941488972</v>
          </cell>
          <cell r="P63">
            <v>0</v>
          </cell>
          <cell r="Q63">
            <v>77.758839941488972</v>
          </cell>
          <cell r="R63">
            <v>30.70897451689892</v>
          </cell>
          <cell r="S63">
            <v>16.795339441065519</v>
          </cell>
          <cell r="T63">
            <v>48.50949249364848</v>
          </cell>
          <cell r="U63">
            <v>2.9028862883978759</v>
          </cell>
          <cell r="V63">
            <v>10.926983909461855</v>
          </cell>
          <cell r="W63">
            <v>109.84367664947264</v>
          </cell>
          <cell r="X63">
            <v>0.97244283624605454</v>
          </cell>
          <cell r="Y63">
            <v>110.8161194857187</v>
          </cell>
          <cell r="Z63">
            <v>7.8575306798059907</v>
          </cell>
          <cell r="AA63">
            <v>0</v>
          </cell>
          <cell r="AB63">
            <v>7.8575306798059907</v>
          </cell>
          <cell r="AC63">
            <v>7.8575306798059907</v>
          </cell>
          <cell r="AD63">
            <v>180.71742874740167</v>
          </cell>
          <cell r="AE63">
            <v>4.22194241281084</v>
          </cell>
          <cell r="AF63">
            <v>0</v>
          </cell>
          <cell r="AG63">
            <v>184.93937116021252</v>
          </cell>
          <cell r="AH63">
            <v>186.50105658634232</v>
          </cell>
          <cell r="AI63">
            <v>20.532986065132039</v>
          </cell>
          <cell r="AJ63">
            <v>0</v>
          </cell>
          <cell r="AK63">
            <v>2.8133445222880904</v>
          </cell>
          <cell r="AL63">
            <v>0</v>
          </cell>
          <cell r="AM63">
            <v>0</v>
          </cell>
          <cell r="AN63">
            <v>0</v>
          </cell>
          <cell r="AO63">
            <v>48.047341442759262</v>
          </cell>
          <cell r="AP63">
            <v>12.844910770652092</v>
          </cell>
          <cell r="AQ63">
            <v>84.238582800831495</v>
          </cell>
          <cell r="AR63">
            <v>0</v>
          </cell>
          <cell r="AS63">
            <v>84.238582800831495</v>
          </cell>
          <cell r="AT63">
            <v>3.6278857494803298</v>
          </cell>
          <cell r="AU63">
            <v>123.15458972977137</v>
          </cell>
          <cell r="AV63">
            <v>0.11457494803295097</v>
          </cell>
          <cell r="AW63">
            <v>65.686106551697605</v>
          </cell>
          <cell r="AX63">
            <v>0</v>
          </cell>
          <cell r="AY63">
            <v>192.58315697898223</v>
          </cell>
          <cell r="AZ63">
            <v>5.7277845869581965</v>
          </cell>
          <cell r="BA63">
            <v>198.31094156594045</v>
          </cell>
          <cell r="BB63">
            <v>5.1106203710832254</v>
          </cell>
          <cell r="BC63">
            <v>0</v>
          </cell>
          <cell r="BD63">
            <v>5.1106203710832254</v>
          </cell>
          <cell r="BE63">
            <v>5.1106203710832254</v>
          </cell>
          <cell r="BF63">
            <v>277.43890399568869</v>
          </cell>
          <cell r="BG63">
            <v>5.5063372084071149</v>
          </cell>
          <cell r="BH63">
            <v>0</v>
          </cell>
          <cell r="BI63">
            <v>282.94524120409579</v>
          </cell>
          <cell r="BJ63">
            <v>288.36781353452926</v>
          </cell>
          <cell r="BK63">
            <v>3.0810070059280936E-2</v>
          </cell>
          <cell r="BL63">
            <v>0</v>
          </cell>
          <cell r="BM63">
            <v>0</v>
          </cell>
          <cell r="BN63">
            <v>0</v>
          </cell>
          <cell r="BO63">
            <v>0</v>
          </cell>
          <cell r="BP63">
            <v>0</v>
          </cell>
          <cell r="BQ63">
            <v>4.4385757179151604</v>
          </cell>
          <cell r="BR63">
            <v>0</v>
          </cell>
          <cell r="BS63">
            <v>4.4693857879744412</v>
          </cell>
          <cell r="BT63">
            <v>0</v>
          </cell>
          <cell r="BU63">
            <v>4.4693857879744412</v>
          </cell>
          <cell r="BV63">
            <v>0</v>
          </cell>
          <cell r="BW63">
            <v>0</v>
          </cell>
          <cell r="BX63">
            <v>0</v>
          </cell>
          <cell r="BY63">
            <v>0</v>
          </cell>
          <cell r="BZ63">
            <v>0</v>
          </cell>
          <cell r="CA63">
            <v>0</v>
          </cell>
          <cell r="CB63">
            <v>0</v>
          </cell>
          <cell r="CC63">
            <v>0</v>
          </cell>
          <cell r="CD63">
            <v>0</v>
          </cell>
          <cell r="CE63">
            <v>0</v>
          </cell>
          <cell r="CF63">
            <v>0</v>
          </cell>
          <cell r="CG63">
            <v>0</v>
          </cell>
          <cell r="CH63">
            <v>4.4693857879744412</v>
          </cell>
          <cell r="CI63">
            <v>0</v>
          </cell>
          <cell r="CJ63">
            <v>0</v>
          </cell>
          <cell r="CK63">
            <v>4.4693857879744412</v>
          </cell>
          <cell r="CL63">
            <v>4.4722742320424977</v>
          </cell>
          <cell r="CM63">
            <v>-2.3357884363692363</v>
          </cell>
          <cell r="CN63">
            <v>-4.4347244591577493</v>
          </cell>
          <cell r="CO63">
            <v>0</v>
          </cell>
          <cell r="CP63">
            <v>0</v>
          </cell>
          <cell r="CQ63">
            <v>0</v>
          </cell>
          <cell r="CR63">
            <v>0</v>
          </cell>
          <cell r="CS63">
            <v>14.888966356147513</v>
          </cell>
          <cell r="CT63">
            <v>1.6984051120178616</v>
          </cell>
          <cell r="CU63">
            <v>9.8168585726383881</v>
          </cell>
          <cell r="CV63">
            <v>0</v>
          </cell>
          <cell r="CW63">
            <v>9.8168585726383881</v>
          </cell>
          <cell r="CX63">
            <v>0</v>
          </cell>
          <cell r="CY63">
            <v>14.03109846793441</v>
          </cell>
          <cell r="CZ63">
            <v>0</v>
          </cell>
          <cell r="DA63">
            <v>5.3956135191315742</v>
          </cell>
          <cell r="DB63">
            <v>0</v>
          </cell>
          <cell r="DC63">
            <v>19.426711987065982</v>
          </cell>
          <cell r="DD63">
            <v>0</v>
          </cell>
          <cell r="DE63">
            <v>19.426711987065982</v>
          </cell>
          <cell r="DF63">
            <v>0</v>
          </cell>
          <cell r="DG63">
            <v>0</v>
          </cell>
          <cell r="DH63">
            <v>0</v>
          </cell>
          <cell r="DI63">
            <v>0</v>
          </cell>
          <cell r="DJ63">
            <v>29.24357055970437</v>
          </cell>
          <cell r="DK63">
            <v>0.78854523057972137</v>
          </cell>
          <cell r="DL63">
            <v>0</v>
          </cell>
          <cell r="DM63">
            <v>30.032115790284092</v>
          </cell>
          <cell r="DN63">
            <v>30.430721071676039</v>
          </cell>
          <cell r="DO63">
            <v>0</v>
          </cell>
          <cell r="DP63">
            <v>0</v>
          </cell>
          <cell r="DQ63">
            <v>0</v>
          </cell>
          <cell r="DR63">
            <v>0</v>
          </cell>
          <cell r="DS63">
            <v>0</v>
          </cell>
          <cell r="DT63">
            <v>0</v>
          </cell>
          <cell r="DU63">
            <v>6.302584956501657</v>
          </cell>
          <cell r="DV63">
            <v>0</v>
          </cell>
          <cell r="DW63">
            <v>6.302584956501657</v>
          </cell>
          <cell r="DX63">
            <v>0</v>
          </cell>
          <cell r="DY63">
            <v>6.302584956501657</v>
          </cell>
          <cell r="DZ63">
            <v>0</v>
          </cell>
          <cell r="EA63">
            <v>0</v>
          </cell>
          <cell r="EB63">
            <v>0</v>
          </cell>
          <cell r="EC63">
            <v>0</v>
          </cell>
          <cell r="ED63">
            <v>0</v>
          </cell>
          <cell r="EE63">
            <v>0</v>
          </cell>
          <cell r="EF63">
            <v>0</v>
          </cell>
          <cell r="EG63">
            <v>0</v>
          </cell>
          <cell r="EH63">
            <v>0</v>
          </cell>
          <cell r="EI63">
            <v>0</v>
          </cell>
          <cell r="EJ63">
            <v>0</v>
          </cell>
          <cell r="EK63">
            <v>0</v>
          </cell>
          <cell r="EL63">
            <v>6.302584956501657</v>
          </cell>
          <cell r="EM63">
            <v>0</v>
          </cell>
          <cell r="EN63">
            <v>0</v>
          </cell>
          <cell r="EO63">
            <v>6.302584956501657</v>
          </cell>
          <cell r="EP63">
            <v>6.3093246593271237</v>
          </cell>
          <cell r="EQ63">
            <v>34.380186927400111</v>
          </cell>
          <cell r="ER63">
            <v>0</v>
          </cell>
          <cell r="ES63">
            <v>3.9109532681499739</v>
          </cell>
          <cell r="ET63">
            <v>0</v>
          </cell>
          <cell r="EU63">
            <v>24.811734544614676</v>
          </cell>
          <cell r="EV63">
            <v>0</v>
          </cell>
          <cell r="EW63">
            <v>83.824572484409899</v>
          </cell>
          <cell r="EX63">
            <v>12.868981137885905</v>
          </cell>
          <cell r="EY63">
            <v>159.79642836246057</v>
          </cell>
          <cell r="EZ63">
            <v>0</v>
          </cell>
          <cell r="FA63">
            <v>159.79642836246057</v>
          </cell>
          <cell r="FB63">
            <v>34.336860266379247</v>
          </cell>
          <cell r="FC63">
            <v>139.94992917083687</v>
          </cell>
          <cell r="FD63">
            <v>48.624067441681433</v>
          </cell>
          <cell r="FE63">
            <v>68.588992840095472</v>
          </cell>
          <cell r="FF63">
            <v>10.926983909461855</v>
          </cell>
          <cell r="FG63">
            <v>302.42683362845486</v>
          </cell>
          <cell r="FH63">
            <v>6.7002274232042502</v>
          </cell>
          <cell r="FI63">
            <v>309.12706105165915</v>
          </cell>
          <cell r="FJ63">
            <v>12.968151050889215</v>
          </cell>
          <cell r="FK63" t="e">
            <v>#VALUE!</v>
          </cell>
          <cell r="FL63">
            <v>12.968151050889215</v>
          </cell>
          <cell r="FM63">
            <v>12.968151050889215</v>
          </cell>
          <cell r="FN63">
            <v>455.95533836323051</v>
          </cell>
          <cell r="FO63">
            <v>9.7282796212179541</v>
          </cell>
          <cell r="FP63">
            <v>0</v>
          </cell>
          <cell r="FQ63">
            <v>465.68361798444846</v>
          </cell>
          <cell r="FR63">
            <v>474.86887012087158</v>
          </cell>
          <cell r="FS63">
            <v>-2.304978366309955</v>
          </cell>
          <cell r="FT63">
            <v>-4.4347244591577493</v>
          </cell>
          <cell r="FU63">
            <v>0</v>
          </cell>
          <cell r="FV63">
            <v>0</v>
          </cell>
          <cell r="FW63">
            <v>0</v>
          </cell>
          <cell r="FX63">
            <v>0</v>
          </cell>
          <cell r="FY63">
            <v>25.630127030564328</v>
          </cell>
          <cell r="FZ63">
            <v>1.6984051120178616</v>
          </cell>
          <cell r="GA63">
            <v>20.588829317114484</v>
          </cell>
          <cell r="GB63">
            <v>0</v>
          </cell>
          <cell r="GC63">
            <v>20.588829317114484</v>
          </cell>
          <cell r="GD63">
            <v>0</v>
          </cell>
          <cell r="GE63">
            <v>14.03109846793441</v>
          </cell>
          <cell r="GF63">
            <v>0</v>
          </cell>
          <cell r="GG63">
            <v>5.3956135191315742</v>
          </cell>
          <cell r="GH63">
            <v>0</v>
          </cell>
          <cell r="GI63">
            <v>19.426711987065982</v>
          </cell>
          <cell r="GJ63">
            <v>0</v>
          </cell>
          <cell r="GK63">
            <v>19.426711987065982</v>
          </cell>
          <cell r="GL63">
            <v>0</v>
          </cell>
          <cell r="GM63" t="e">
            <v>#VALUE!</v>
          </cell>
          <cell r="GN63">
            <v>0</v>
          </cell>
          <cell r="GO63">
            <v>0</v>
          </cell>
          <cell r="GP63">
            <v>40.015541304180466</v>
          </cell>
          <cell r="GQ63">
            <v>0.78854523057972137</v>
          </cell>
          <cell r="GR63">
            <v>0</v>
          </cell>
          <cell r="GS63">
            <v>40.804086534760188</v>
          </cell>
          <cell r="GT63">
            <v>41.212319963045665</v>
          </cell>
          <cell r="GU63">
            <v>32.075208561090157</v>
          </cell>
          <cell r="GV63">
            <v>-4.4347244591577493</v>
          </cell>
          <cell r="GW63">
            <v>3.9109532681499739</v>
          </cell>
          <cell r="GX63">
            <v>0</v>
          </cell>
          <cell r="GY63">
            <v>24.811734544614676</v>
          </cell>
          <cell r="GZ63">
            <v>0</v>
          </cell>
          <cell r="HA63">
            <v>109.45469951497422</v>
          </cell>
          <cell r="HB63">
            <v>14.567386249903768</v>
          </cell>
          <cell r="HC63">
            <v>180.38525767957506</v>
          </cell>
          <cell r="HD63">
            <v>0</v>
          </cell>
          <cell r="HE63">
            <v>180.38525767957506</v>
          </cell>
          <cell r="HF63">
            <v>34.336860266379247</v>
          </cell>
          <cell r="HG63">
            <v>153.98102763877128</v>
          </cell>
          <cell r="HH63">
            <v>48.624067441681433</v>
          </cell>
          <cell r="HI63">
            <v>73.984606359227044</v>
          </cell>
          <cell r="HJ63">
            <v>10.926983909461855</v>
          </cell>
          <cell r="HK63">
            <v>321.85354561552089</v>
          </cell>
          <cell r="HL63">
            <v>6.7002274232042502</v>
          </cell>
          <cell r="HM63">
            <v>328.55377303872513</v>
          </cell>
          <cell r="HN63">
            <v>12.968151050889215</v>
          </cell>
          <cell r="HO63">
            <v>0</v>
          </cell>
          <cell r="HP63">
            <v>12.968151050889215</v>
          </cell>
          <cell r="HQ63">
            <v>12.968151050889215</v>
          </cell>
          <cell r="HR63">
            <v>495.97087966741094</v>
          </cell>
          <cell r="HS63">
            <v>10.516824851797677</v>
          </cell>
          <cell r="HT63">
            <v>0</v>
          </cell>
          <cell r="HU63">
            <v>506.48770451920865</v>
          </cell>
          <cell r="HV63">
            <v>516.08119008391725</v>
          </cell>
          <cell r="HW63">
            <v>0</v>
          </cell>
          <cell r="HX63">
            <v>0</v>
          </cell>
          <cell r="HY63">
            <v>6.5769871429671278</v>
          </cell>
          <cell r="HZ63">
            <v>0</v>
          </cell>
          <cell r="IA63">
            <v>5.3956135191315742</v>
          </cell>
          <cell r="IB63">
            <v>8.1839248594964997E-2</v>
          </cell>
          <cell r="IC63">
            <v>0</v>
          </cell>
          <cell r="ID63">
            <v>1.2478078374008779</v>
          </cell>
          <cell r="IE63">
            <v>0</v>
          </cell>
          <cell r="IF63">
            <v>0</v>
          </cell>
          <cell r="IG63">
            <v>0</v>
          </cell>
          <cell r="IH63">
            <v>0</v>
          </cell>
          <cell r="II63">
            <v>0</v>
          </cell>
          <cell r="IJ63">
            <v>0</v>
          </cell>
          <cell r="IK63">
            <v>0</v>
          </cell>
          <cell r="IL63">
            <v>0</v>
          </cell>
          <cell r="IM63">
            <v>24.780924474555398</v>
          </cell>
          <cell r="IN63">
            <v>5.4880437293094171E-2</v>
          </cell>
          <cell r="IO63">
            <v>2.1133782431288015</v>
          </cell>
          <cell r="IP63">
            <v>3.6538817460928485</v>
          </cell>
          <cell r="IQ63">
            <v>36.700570328739708</v>
          </cell>
          <cell r="IR63">
            <v>0.95992624528447168</v>
          </cell>
          <cell r="IS63">
            <v>0</v>
          </cell>
          <cell r="IT63">
            <v>5.0066363846331514E-2</v>
          </cell>
          <cell r="IU63">
            <v>2.053683732388945</v>
          </cell>
          <cell r="IV63">
            <v>0</v>
          </cell>
          <cell r="IW63">
            <v>15.596635152821623</v>
          </cell>
          <cell r="IX63">
            <v>4.5464109631226437</v>
          </cell>
          <cell r="IY63">
            <v>0</v>
          </cell>
          <cell r="IZ63">
            <v>2.8682249595811848</v>
          </cell>
          <cell r="JA63">
            <v>0</v>
          </cell>
          <cell r="JB63">
            <v>2.4494005697128345</v>
          </cell>
          <cell r="JC63">
            <v>1.8765258295480796</v>
          </cell>
          <cell r="JD63">
            <v>8.1386725690969293</v>
          </cell>
          <cell r="JE63">
            <v>5.6055071214104251</v>
          </cell>
          <cell r="JF63">
            <v>0</v>
          </cell>
          <cell r="JG63">
            <v>0.87423573793209652</v>
          </cell>
          <cell r="JH63">
            <v>0</v>
          </cell>
          <cell r="JI63">
            <v>0</v>
          </cell>
          <cell r="JJ63">
            <v>7.5523184232812399</v>
          </cell>
          <cell r="JK63">
            <v>-1.4442220340287937E-2</v>
          </cell>
          <cell r="JL63">
            <v>0</v>
          </cell>
          <cell r="JM63">
            <v>0</v>
          </cell>
          <cell r="JN63">
            <v>0</v>
          </cell>
          <cell r="JO63">
            <v>0</v>
          </cell>
          <cell r="JP63">
            <v>0</v>
          </cell>
          <cell r="JQ63">
            <v>0</v>
          </cell>
          <cell r="JR63" t="e">
            <v>#N/A</v>
          </cell>
          <cell r="JS63">
            <v>495.97087966741094</v>
          </cell>
          <cell r="JT63">
            <v>516.08119008391725</v>
          </cell>
          <cell r="JU63">
            <v>41.212319963045665</v>
          </cell>
          <cell r="JV63">
            <v>474.86887012087158</v>
          </cell>
          <cell r="JW63">
            <v>133.53565771037034</v>
          </cell>
          <cell r="JX63">
            <v>1.5549457233043347</v>
          </cell>
          <cell r="JY63">
            <v>0.32158010624374478</v>
          </cell>
          <cell r="JZ63">
            <v>0</v>
          </cell>
          <cell r="KA63">
            <v>0.24744337516360002</v>
          </cell>
          <cell r="KB63">
            <v>0</v>
          </cell>
          <cell r="KC63">
            <v>0</v>
          </cell>
          <cell r="KD63">
            <v>0.24744337516360002</v>
          </cell>
          <cell r="KE63">
            <v>0</v>
          </cell>
          <cell r="KF63">
            <v>0</v>
          </cell>
          <cell r="KG63">
            <v>0</v>
          </cell>
          <cell r="KH63">
            <v>0</v>
          </cell>
          <cell r="KI63">
            <v>2.3159197924397574</v>
          </cell>
          <cell r="KJ63">
            <v>0.90793425205943501</v>
          </cell>
          <cell r="KK63">
            <v>5.5016223048733552</v>
          </cell>
          <cell r="KL63">
            <v>8.7634536119793687</v>
          </cell>
          <cell r="KM63">
            <v>5.8720344465316812</v>
          </cell>
          <cell r="KN63">
            <v>32.180155362229584</v>
          </cell>
          <cell r="KO63">
            <v>15.72180106243745</v>
          </cell>
          <cell r="KP63">
            <v>-0.1251659096158288</v>
          </cell>
          <cell r="KQ63">
            <v>0</v>
          </cell>
          <cell r="KR63">
            <v>15.596635152821623</v>
          </cell>
          <cell r="KS63">
            <v>0.10109554238201557</v>
          </cell>
          <cell r="KT63">
            <v>4.4453154207406271</v>
          </cell>
          <cell r="KU63">
            <v>0</v>
          </cell>
          <cell r="KV63">
            <v>4.5464109631226437</v>
          </cell>
          <cell r="KW63">
            <v>2.4474749403341289</v>
          </cell>
          <cell r="KX63">
            <v>1.9256293787050585E-3</v>
          </cell>
          <cell r="KY63">
            <v>0</v>
          </cell>
          <cell r="KZ63">
            <v>2.4494005697128345</v>
          </cell>
          <cell r="LA63">
            <v>10.484998996151051</v>
          </cell>
          <cell r="LB63">
            <v>0.33636221744138167</v>
          </cell>
          <cell r="LC63">
            <v>1.2401264567563054E-2</v>
          </cell>
          <cell r="LD63">
            <v>10.833762478159993</v>
          </cell>
          <cell r="LE63">
            <v>0.11513794727739551</v>
          </cell>
          <cell r="LF63">
            <v>3.8856522738722816</v>
          </cell>
          <cell r="LG63">
            <v>0</v>
          </cell>
          <cell r="LH63">
            <v>4.0007902211496766</v>
          </cell>
          <cell r="LI63">
            <v>6.5646737283016376</v>
          </cell>
          <cell r="LJ63">
            <v>0.53397526499152992</v>
          </cell>
          <cell r="LK63">
            <v>0</v>
          </cell>
          <cell r="LL63">
            <v>7.0986489932931667</v>
          </cell>
          <cell r="LM63">
            <v>143.71139655209041</v>
          </cell>
          <cell r="LN63">
            <v>203.25371737198</v>
          </cell>
          <cell r="LO63">
            <v>32.9339239375986</v>
          </cell>
          <cell r="LP63">
            <v>236.18764130957859</v>
          </cell>
          <cell r="LQ63">
            <v>346.96511392407041</v>
          </cell>
          <cell r="LR63">
            <v>379.899037861669</v>
          </cell>
          <cell r="LS63">
            <v>1998.931</v>
          </cell>
          <cell r="LT63">
            <v>131346</v>
          </cell>
          <cell r="LU63">
            <v>22223</v>
          </cell>
          <cell r="LV63">
            <v>17464</v>
          </cell>
          <cell r="LW63">
            <v>653</v>
          </cell>
          <cell r="LX63">
            <v>716</v>
          </cell>
          <cell r="LY63">
            <v>6175</v>
          </cell>
          <cell r="LZ63">
            <v>247756</v>
          </cell>
          <cell r="MA63">
            <v>300316</v>
          </cell>
          <cell r="MB63">
            <v>300317</v>
          </cell>
          <cell r="MC63">
            <v>0</v>
          </cell>
          <cell r="MD63">
            <v>46466</v>
          </cell>
          <cell r="ME63">
            <v>367</v>
          </cell>
          <cell r="MF63">
            <v>367</v>
          </cell>
          <cell r="MG63">
            <v>116.2</v>
          </cell>
          <cell r="MH63">
            <v>1998931</v>
          </cell>
          <cell r="MI63">
            <v>39687</v>
          </cell>
          <cell r="MJ63">
            <v>300317</v>
          </cell>
          <cell r="MK63">
            <v>116.2</v>
          </cell>
          <cell r="ML63">
            <v>50.36739990425076</v>
          </cell>
          <cell r="MM63">
            <v>3.3095472068939453</v>
          </cell>
          <cell r="MN63">
            <v>2.512012306995608</v>
          </cell>
          <cell r="MO63">
            <v>15.472317584419129</v>
          </cell>
          <cell r="MP63">
            <v>82.49816027730698</v>
          </cell>
          <cell r="MQ63">
            <v>1475.8857188551742</v>
          </cell>
          <cell r="MR63">
            <v>1.8359813320219657E-4</v>
          </cell>
          <cell r="MS63" t="str">
            <v>N/A</v>
          </cell>
          <cell r="MT63" t="str">
            <v>PR14 (£m)</v>
          </cell>
        </row>
        <row r="64">
          <cell r="A64" t="str">
            <v>SRN21</v>
          </cell>
          <cell r="B64" t="str">
            <v>SRN</v>
          </cell>
          <cell r="C64" t="str">
            <v>2020-21</v>
          </cell>
          <cell r="D64" t="str">
            <v>SRN</v>
          </cell>
          <cell r="E64" t="str">
            <v>SRN21</v>
          </cell>
          <cell r="F64">
            <v>1</v>
          </cell>
          <cell r="G64">
            <v>11.042999999999999</v>
          </cell>
          <cell r="H64">
            <v>0</v>
          </cell>
          <cell r="I64">
            <v>1.08</v>
          </cell>
          <cell r="J64">
            <v>0</v>
          </cell>
          <cell r="K64">
            <v>20.405000000000001</v>
          </cell>
          <cell r="L64">
            <v>0</v>
          </cell>
          <cell r="M64">
            <v>30.981000000000002</v>
          </cell>
          <cell r="N64">
            <v>0.1</v>
          </cell>
          <cell r="O64">
            <v>63.609000000000002</v>
          </cell>
          <cell r="P64">
            <v>0</v>
          </cell>
          <cell r="Q64">
            <v>63.609000000000002</v>
          </cell>
          <cell r="R64">
            <v>25.053000000000001</v>
          </cell>
          <cell r="S64">
            <v>0.66600000000000004</v>
          </cell>
          <cell r="T64">
            <v>14.489000000000001</v>
          </cell>
          <cell r="U64">
            <v>4.22</v>
          </cell>
          <cell r="V64">
            <v>14.561999999999999</v>
          </cell>
          <cell r="W64">
            <v>58.99</v>
          </cell>
          <cell r="X64">
            <v>1.8839999999999999</v>
          </cell>
          <cell r="Y64">
            <v>60.874000000000002</v>
          </cell>
          <cell r="Z64">
            <v>20.62</v>
          </cell>
          <cell r="AA64">
            <v>0</v>
          </cell>
          <cell r="AB64">
            <v>19.366</v>
          </cell>
          <cell r="AC64">
            <v>19.366</v>
          </cell>
          <cell r="AD64">
            <v>105.117</v>
          </cell>
          <cell r="AE64">
            <v>4.718</v>
          </cell>
          <cell r="AF64">
            <v>0</v>
          </cell>
          <cell r="AG64">
            <v>109.83499999999999</v>
          </cell>
          <cell r="AH64">
            <v>109.83499999999999</v>
          </cell>
          <cell r="AI64">
            <v>19.02</v>
          </cell>
          <cell r="AJ64">
            <v>0</v>
          </cell>
          <cell r="AK64">
            <v>3.32</v>
          </cell>
          <cell r="AL64">
            <v>0</v>
          </cell>
          <cell r="AM64">
            <v>0</v>
          </cell>
          <cell r="AN64">
            <v>0</v>
          </cell>
          <cell r="AO64">
            <v>39.597000000000001</v>
          </cell>
          <cell r="AP64">
            <v>12</v>
          </cell>
          <cell r="AQ64">
            <v>73.936999999999998</v>
          </cell>
          <cell r="AR64">
            <v>0</v>
          </cell>
          <cell r="AS64">
            <v>73.936999999999998</v>
          </cell>
          <cell r="AT64">
            <v>1.369</v>
          </cell>
          <cell r="AU64">
            <v>77.128</v>
          </cell>
          <cell r="AV64">
            <v>0</v>
          </cell>
          <cell r="AW64">
            <v>101.02500000000001</v>
          </cell>
          <cell r="AX64">
            <v>0</v>
          </cell>
          <cell r="AY64">
            <v>179.52199999999999</v>
          </cell>
          <cell r="AZ64">
            <v>0</v>
          </cell>
          <cell r="BA64">
            <v>179.52199999999999</v>
          </cell>
          <cell r="BB64">
            <v>0</v>
          </cell>
          <cell r="BC64">
            <v>0</v>
          </cell>
          <cell r="BD64">
            <v>0</v>
          </cell>
          <cell r="BE64">
            <v>0</v>
          </cell>
          <cell r="BF64">
            <v>253.459</v>
          </cell>
          <cell r="BG64">
            <v>5.1189999999999998</v>
          </cell>
          <cell r="BH64">
            <v>0</v>
          </cell>
          <cell r="BI64">
            <v>258.57799999999997</v>
          </cell>
          <cell r="BJ64">
            <v>258.57799999999997</v>
          </cell>
          <cell r="BK64">
            <v>0</v>
          </cell>
          <cell r="BL64">
            <v>0</v>
          </cell>
          <cell r="BM64">
            <v>0</v>
          </cell>
          <cell r="BN64">
            <v>0</v>
          </cell>
          <cell r="BO64">
            <v>0</v>
          </cell>
          <cell r="BP64">
            <v>0</v>
          </cell>
          <cell r="BQ64">
            <v>3.9889999999999999</v>
          </cell>
          <cell r="BR64">
            <v>0</v>
          </cell>
          <cell r="BS64">
            <v>3.9889999999999999</v>
          </cell>
          <cell r="BT64">
            <v>0</v>
          </cell>
          <cell r="BU64">
            <v>3.9889999999999999</v>
          </cell>
          <cell r="BV64">
            <v>0</v>
          </cell>
          <cell r="BW64">
            <v>0</v>
          </cell>
          <cell r="BX64">
            <v>0</v>
          </cell>
          <cell r="BY64">
            <v>0</v>
          </cell>
          <cell r="BZ64">
            <v>0</v>
          </cell>
          <cell r="CA64">
            <v>0</v>
          </cell>
          <cell r="CB64">
            <v>0</v>
          </cell>
          <cell r="CC64">
            <v>0</v>
          </cell>
          <cell r="CD64">
            <v>0</v>
          </cell>
          <cell r="CE64">
            <v>0</v>
          </cell>
          <cell r="CF64">
            <v>0</v>
          </cell>
          <cell r="CG64">
            <v>0</v>
          </cell>
          <cell r="CH64">
            <v>3.9889999999999999</v>
          </cell>
          <cell r="CI64">
            <v>0</v>
          </cell>
          <cell r="CJ64">
            <v>0</v>
          </cell>
          <cell r="CK64">
            <v>3.9889999999999999</v>
          </cell>
          <cell r="CL64">
            <v>3.9889999999999999</v>
          </cell>
          <cell r="CM64">
            <v>-2.6789999999999998</v>
          </cell>
          <cell r="CN64">
            <v>-4.3479999999999999</v>
          </cell>
          <cell r="CO64">
            <v>1E-3</v>
          </cell>
          <cell r="CP64">
            <v>0</v>
          </cell>
          <cell r="CQ64">
            <v>0</v>
          </cell>
          <cell r="CR64">
            <v>0</v>
          </cell>
          <cell r="CS64">
            <v>17.916</v>
          </cell>
          <cell r="CT64">
            <v>1.26</v>
          </cell>
          <cell r="CU64">
            <v>12.15</v>
          </cell>
          <cell r="CV64">
            <v>0</v>
          </cell>
          <cell r="CW64">
            <v>12.15</v>
          </cell>
          <cell r="CX64">
            <v>0</v>
          </cell>
          <cell r="CY64">
            <v>14.974</v>
          </cell>
          <cell r="CZ64">
            <v>0</v>
          </cell>
          <cell r="DA64">
            <v>0.45800000000000002</v>
          </cell>
          <cell r="DB64">
            <v>0</v>
          </cell>
          <cell r="DC64">
            <v>15.432</v>
          </cell>
          <cell r="DD64">
            <v>0</v>
          </cell>
          <cell r="DE64">
            <v>15.432</v>
          </cell>
          <cell r="DF64">
            <v>0</v>
          </cell>
          <cell r="DG64">
            <v>0</v>
          </cell>
          <cell r="DH64">
            <v>0</v>
          </cell>
          <cell r="DI64">
            <v>0</v>
          </cell>
          <cell r="DJ64">
            <v>27.582000000000001</v>
          </cell>
          <cell r="DK64">
            <v>0.79700000000000004</v>
          </cell>
          <cell r="DL64">
            <v>0</v>
          </cell>
          <cell r="DM64">
            <v>28.379000000000001</v>
          </cell>
          <cell r="DN64">
            <v>28.379000000000001</v>
          </cell>
          <cell r="DO64">
            <v>0</v>
          </cell>
          <cell r="DP64">
            <v>0</v>
          </cell>
          <cell r="DQ64">
            <v>0</v>
          </cell>
          <cell r="DR64">
            <v>0</v>
          </cell>
          <cell r="DS64">
            <v>0</v>
          </cell>
          <cell r="DT64">
            <v>0</v>
          </cell>
          <cell r="DU64">
            <v>4.7039999999999997</v>
          </cell>
          <cell r="DV64">
            <v>0</v>
          </cell>
          <cell r="DW64">
            <v>4.7039999999999997</v>
          </cell>
          <cell r="DX64">
            <v>0</v>
          </cell>
          <cell r="DY64">
            <v>4.7039999999999997</v>
          </cell>
          <cell r="DZ64">
            <v>0</v>
          </cell>
          <cell r="EA64">
            <v>0</v>
          </cell>
          <cell r="EB64">
            <v>0</v>
          </cell>
          <cell r="EC64">
            <v>0</v>
          </cell>
          <cell r="ED64">
            <v>0</v>
          </cell>
          <cell r="EE64">
            <v>0</v>
          </cell>
          <cell r="EF64">
            <v>0</v>
          </cell>
          <cell r="EG64">
            <v>0</v>
          </cell>
          <cell r="EH64">
            <v>0</v>
          </cell>
          <cell r="EI64">
            <v>0</v>
          </cell>
          <cell r="EJ64">
            <v>0</v>
          </cell>
          <cell r="EK64">
            <v>0</v>
          </cell>
          <cell r="EL64">
            <v>4.7039999999999997</v>
          </cell>
          <cell r="EM64">
            <v>0</v>
          </cell>
          <cell r="EN64">
            <v>0</v>
          </cell>
          <cell r="EO64">
            <v>4.7039999999999997</v>
          </cell>
          <cell r="EP64">
            <v>4.7039999999999997</v>
          </cell>
          <cell r="EQ64">
            <v>30.062999999999999</v>
          </cell>
          <cell r="ER64">
            <v>0</v>
          </cell>
          <cell r="ES64">
            <v>4.4000000000000004</v>
          </cell>
          <cell r="ET64">
            <v>0</v>
          </cell>
          <cell r="EU64">
            <v>20.405000000000001</v>
          </cell>
          <cell r="EV64">
            <v>0</v>
          </cell>
          <cell r="EW64">
            <v>70.578000000000003</v>
          </cell>
          <cell r="EX64">
            <v>12.1</v>
          </cell>
          <cell r="EY64">
            <v>137.54599999999999</v>
          </cell>
          <cell r="EZ64">
            <v>0</v>
          </cell>
          <cell r="FA64">
            <v>137.54599999999999</v>
          </cell>
          <cell r="FB64">
            <v>26.422000000000001</v>
          </cell>
          <cell r="FC64">
            <v>77.793999999999997</v>
          </cell>
          <cell r="FD64">
            <v>14.489000000000001</v>
          </cell>
          <cell r="FE64">
            <v>105.245</v>
          </cell>
          <cell r="FF64">
            <v>14.561999999999999</v>
          </cell>
          <cell r="FG64">
            <v>238.512</v>
          </cell>
          <cell r="FH64">
            <v>1.8839999999999999</v>
          </cell>
          <cell r="FI64">
            <v>240.39599999999999</v>
          </cell>
          <cell r="FJ64">
            <v>20.62</v>
          </cell>
          <cell r="FK64">
            <v>0</v>
          </cell>
          <cell r="FL64">
            <v>19.366</v>
          </cell>
          <cell r="FM64">
            <v>19.366</v>
          </cell>
          <cell r="FN64">
            <v>358.57600000000002</v>
          </cell>
          <cell r="FO64">
            <v>9.8369999999999997</v>
          </cell>
          <cell r="FP64">
            <v>0</v>
          </cell>
          <cell r="FQ64">
            <v>368.41299999999995</v>
          </cell>
          <cell r="FR64">
            <v>368.41299999999995</v>
          </cell>
          <cell r="FS64">
            <v>-2.6789999999999998</v>
          </cell>
          <cell r="FT64">
            <v>-4.3479999999999999</v>
          </cell>
          <cell r="FU64">
            <v>1E-3</v>
          </cell>
          <cell r="FV64">
            <v>0</v>
          </cell>
          <cell r="FW64">
            <v>0</v>
          </cell>
          <cell r="FX64">
            <v>0</v>
          </cell>
          <cell r="FY64">
            <v>26.609000000000002</v>
          </cell>
          <cell r="FZ64">
            <v>1.26</v>
          </cell>
          <cell r="GA64">
            <v>20.843</v>
          </cell>
          <cell r="GB64">
            <v>0</v>
          </cell>
          <cell r="GC64">
            <v>20.843</v>
          </cell>
          <cell r="GD64">
            <v>0</v>
          </cell>
          <cell r="GE64">
            <v>14.974</v>
          </cell>
          <cell r="GF64">
            <v>0</v>
          </cell>
          <cell r="GG64">
            <v>0.45800000000000002</v>
          </cell>
          <cell r="GH64">
            <v>0</v>
          </cell>
          <cell r="GI64">
            <v>15.432</v>
          </cell>
          <cell r="GJ64">
            <v>0</v>
          </cell>
          <cell r="GK64">
            <v>15.432</v>
          </cell>
          <cell r="GL64">
            <v>0</v>
          </cell>
          <cell r="GM64">
            <v>0</v>
          </cell>
          <cell r="GN64">
            <v>0</v>
          </cell>
          <cell r="GO64">
            <v>0</v>
          </cell>
          <cell r="GP64">
            <v>36.274999999999999</v>
          </cell>
          <cell r="GQ64">
            <v>0.79700000000000004</v>
          </cell>
          <cell r="GR64">
            <v>0</v>
          </cell>
          <cell r="GS64">
            <v>37.072000000000003</v>
          </cell>
          <cell r="GT64">
            <v>37.072000000000003</v>
          </cell>
          <cell r="GU64">
            <v>27.384</v>
          </cell>
          <cell r="GV64">
            <v>-4.3479999999999999</v>
          </cell>
          <cell r="GW64">
            <v>4.4009999999999998</v>
          </cell>
          <cell r="GX64">
            <v>0</v>
          </cell>
          <cell r="GY64">
            <v>20.405000000000001</v>
          </cell>
          <cell r="GZ64">
            <v>0</v>
          </cell>
          <cell r="HA64">
            <v>97.186999999999998</v>
          </cell>
          <cell r="HB64">
            <v>13.36</v>
          </cell>
          <cell r="HC64">
            <v>158.38900000000001</v>
          </cell>
          <cell r="HD64">
            <v>0</v>
          </cell>
          <cell r="HE64">
            <v>158.38900000000001</v>
          </cell>
          <cell r="HF64">
            <v>26.422000000000001</v>
          </cell>
          <cell r="HG64">
            <v>92.768000000000001</v>
          </cell>
          <cell r="HH64">
            <v>14.489000000000001</v>
          </cell>
          <cell r="HI64">
            <v>105.703</v>
          </cell>
          <cell r="HJ64">
            <v>14.561999999999999</v>
          </cell>
          <cell r="HK64">
            <v>253.94399999999999</v>
          </cell>
          <cell r="HL64">
            <v>1.8839999999999999</v>
          </cell>
          <cell r="HM64">
            <v>255.828</v>
          </cell>
          <cell r="HN64">
            <v>20.62</v>
          </cell>
          <cell r="HO64">
            <v>0</v>
          </cell>
          <cell r="HP64">
            <v>19.366</v>
          </cell>
          <cell r="HQ64">
            <v>19.366</v>
          </cell>
          <cell r="HR64">
            <v>394.851</v>
          </cell>
          <cell r="HS64">
            <v>10.634</v>
          </cell>
          <cell r="HT64">
            <v>0</v>
          </cell>
          <cell r="HU64">
            <v>405.48500000000001</v>
          </cell>
          <cell r="HV64">
            <v>405.48500000000001</v>
          </cell>
          <cell r="HW64">
            <v>0</v>
          </cell>
          <cell r="HX64">
            <v>0</v>
          </cell>
          <cell r="HY64">
            <v>0.183</v>
          </cell>
          <cell r="HZ64">
            <v>0</v>
          </cell>
          <cell r="IA64">
            <v>0.45800000000000002</v>
          </cell>
          <cell r="IB64">
            <v>2.8239999999999998</v>
          </cell>
          <cell r="IC64">
            <v>0</v>
          </cell>
          <cell r="ID64">
            <v>2.7989999999999999</v>
          </cell>
          <cell r="IE64">
            <v>4.8000000000000001E-2</v>
          </cell>
          <cell r="IF64">
            <v>0</v>
          </cell>
          <cell r="IG64">
            <v>29.004999999999999</v>
          </cell>
          <cell r="IH64">
            <v>17.623000000000001</v>
          </cell>
          <cell r="II64">
            <v>0</v>
          </cell>
          <cell r="IJ64">
            <v>0.17599999999999999</v>
          </cell>
          <cell r="IK64">
            <v>0</v>
          </cell>
          <cell r="IL64">
            <v>0</v>
          </cell>
          <cell r="IM64">
            <v>2.6360000000000001</v>
          </cell>
          <cell r="IN64">
            <v>0</v>
          </cell>
          <cell r="IO64">
            <v>0.59899999999999998</v>
          </cell>
          <cell r="IP64">
            <v>9.91</v>
          </cell>
          <cell r="IQ64">
            <v>26.649000000000001</v>
          </cell>
          <cell r="IR64">
            <v>5.58</v>
          </cell>
          <cell r="IS64">
            <v>2.61</v>
          </cell>
          <cell r="IT64">
            <v>0</v>
          </cell>
          <cell r="IU64">
            <v>0</v>
          </cell>
          <cell r="IV64">
            <v>0</v>
          </cell>
          <cell r="IW64">
            <v>20.251999999999999</v>
          </cell>
          <cell r="IX64">
            <v>4.4569999999999999</v>
          </cell>
          <cell r="IY64">
            <v>0</v>
          </cell>
          <cell r="IZ64">
            <v>0</v>
          </cell>
          <cell r="JA64">
            <v>0</v>
          </cell>
          <cell r="JB64">
            <v>2.4860000000000002</v>
          </cell>
          <cell r="JC64">
            <v>0</v>
          </cell>
          <cell r="JD64">
            <v>0</v>
          </cell>
          <cell r="JE64">
            <v>0</v>
          </cell>
          <cell r="JF64">
            <v>0</v>
          </cell>
          <cell r="JG64">
            <v>0</v>
          </cell>
          <cell r="JH64">
            <v>2.2090000000000001</v>
          </cell>
          <cell r="JI64">
            <v>4.25</v>
          </cell>
          <cell r="JJ64">
            <v>0</v>
          </cell>
          <cell r="JK64">
            <v>0</v>
          </cell>
          <cell r="JL64">
            <v>0</v>
          </cell>
          <cell r="JM64">
            <v>0</v>
          </cell>
          <cell r="JN64">
            <v>0</v>
          </cell>
          <cell r="JO64">
            <v>0</v>
          </cell>
          <cell r="JP64">
            <v>0</v>
          </cell>
          <cell r="JQ64">
            <v>0</v>
          </cell>
          <cell r="JR64" t="e">
            <v>#N/A</v>
          </cell>
          <cell r="JS64">
            <v>394.851</v>
          </cell>
          <cell r="JT64">
            <v>405.48500000000001</v>
          </cell>
          <cell r="JU64">
            <v>37.072000000000003</v>
          </cell>
          <cell r="JV64">
            <v>368.41299999999995</v>
          </cell>
          <cell r="JW64">
            <v>134.75399999999999</v>
          </cell>
          <cell r="JX64">
            <v>0</v>
          </cell>
          <cell r="JY64">
            <v>0</v>
          </cell>
          <cell r="JZ64">
            <v>0</v>
          </cell>
          <cell r="KA64">
            <v>0.222</v>
          </cell>
          <cell r="KB64">
            <v>0</v>
          </cell>
          <cell r="KC64">
            <v>0</v>
          </cell>
          <cell r="KD64">
            <v>0.222</v>
          </cell>
          <cell r="KE64">
            <v>0</v>
          </cell>
          <cell r="KF64">
            <v>0</v>
          </cell>
          <cell r="KG64">
            <v>0</v>
          </cell>
          <cell r="KH64">
            <v>0</v>
          </cell>
          <cell r="KI64">
            <v>1.802</v>
          </cell>
          <cell r="KJ64">
            <v>1.0660000000000001</v>
          </cell>
          <cell r="KK64">
            <v>5.2110000000000003</v>
          </cell>
          <cell r="KL64">
            <v>7.0049999999999999</v>
          </cell>
          <cell r="KM64">
            <v>4.32</v>
          </cell>
          <cell r="KN64">
            <v>24.498000000000001</v>
          </cell>
          <cell r="KO64">
            <v>20.251999999999999</v>
          </cell>
          <cell r="KP64">
            <v>0</v>
          </cell>
          <cell r="KQ64">
            <v>0</v>
          </cell>
          <cell r="KR64">
            <v>20.251999999999999</v>
          </cell>
          <cell r="KS64">
            <v>0</v>
          </cell>
          <cell r="KT64">
            <v>4.4569999999999999</v>
          </cell>
          <cell r="KU64">
            <v>0</v>
          </cell>
          <cell r="KV64">
            <v>4.4569999999999999</v>
          </cell>
          <cell r="KW64">
            <v>2.4860000000000002</v>
          </cell>
          <cell r="KX64">
            <v>0</v>
          </cell>
          <cell r="KY64">
            <v>0</v>
          </cell>
          <cell r="KZ64">
            <v>2.4860000000000002</v>
          </cell>
          <cell r="LA64">
            <v>20.251999999999999</v>
          </cell>
          <cell r="LB64">
            <v>0</v>
          </cell>
          <cell r="LC64">
            <v>0</v>
          </cell>
          <cell r="LD64">
            <v>20.251999999999999</v>
          </cell>
          <cell r="LE64">
            <v>0</v>
          </cell>
          <cell r="LF64">
            <v>4.4569999999999999</v>
          </cell>
          <cell r="LG64">
            <v>0</v>
          </cell>
          <cell r="LH64">
            <v>4.4569999999999999</v>
          </cell>
          <cell r="LI64">
            <v>2.4860000000000002</v>
          </cell>
          <cell r="LJ64">
            <v>0</v>
          </cell>
          <cell r="LK64">
            <v>0</v>
          </cell>
          <cell r="LL64">
            <v>2.4860000000000002</v>
          </cell>
          <cell r="LM64">
            <v>111.744</v>
          </cell>
          <cell r="LN64">
            <v>144.89099999999999</v>
          </cell>
          <cell r="LO64">
            <v>34.557000000000002</v>
          </cell>
          <cell r="LP64">
            <v>179.44799999999998</v>
          </cell>
          <cell r="LQ64">
            <v>256.63499999999999</v>
          </cell>
          <cell r="LR64">
            <v>291.19200000000001</v>
          </cell>
          <cell r="LS64">
            <v>2027.614</v>
          </cell>
          <cell r="LT64">
            <v>135542</v>
          </cell>
          <cell r="LU64">
            <v>22422</v>
          </cell>
          <cell r="LV64">
            <v>17464</v>
          </cell>
          <cell r="LW64">
            <v>634.72539169829997</v>
          </cell>
          <cell r="LX64">
            <v>802.797226626476</v>
          </cell>
          <cell r="LY64">
            <v>6607.8963506847604</v>
          </cell>
          <cell r="LZ64">
            <v>251997.604530009</v>
          </cell>
          <cell r="MA64">
            <v>307828.44257788302</v>
          </cell>
          <cell r="MB64">
            <v>307828.44257788302</v>
          </cell>
          <cell r="MC64">
            <v>0</v>
          </cell>
          <cell r="MD64">
            <v>46752.308223874199</v>
          </cell>
          <cell r="ME64">
            <v>365</v>
          </cell>
          <cell r="MF64">
            <v>365</v>
          </cell>
          <cell r="MG64">
            <v>124.5</v>
          </cell>
          <cell r="MH64">
            <v>2027614</v>
          </cell>
          <cell r="MI64">
            <v>39886</v>
          </cell>
          <cell r="MJ64">
            <v>307828.44257788302</v>
          </cell>
          <cell r="MK64">
            <v>124.5</v>
          </cell>
          <cell r="ML64">
            <v>50.83523040665898</v>
          </cell>
          <cell r="MM64">
            <v>3.398234969663541</v>
          </cell>
          <cell r="MN64">
            <v>2.6136048058567498</v>
          </cell>
          <cell r="MO64">
            <v>15.187780515780473</v>
          </cell>
          <cell r="MP64">
            <v>81.863002138358809</v>
          </cell>
          <cell r="MQ64" t="str">
            <v/>
          </cell>
          <cell r="MR64">
            <v>1.800145392564857E-4</v>
          </cell>
          <cell r="MS64" t="str">
            <v>Business plans (£m)</v>
          </cell>
          <cell r="MT64" t="str">
            <v>PR19 (£m)</v>
          </cell>
        </row>
        <row r="65">
          <cell r="A65" t="str">
            <v>SRN22</v>
          </cell>
          <cell r="B65" t="str">
            <v>SRN</v>
          </cell>
          <cell r="C65" t="str">
            <v>2021-22</v>
          </cell>
          <cell r="D65" t="str">
            <v>SRN</v>
          </cell>
          <cell r="E65" t="str">
            <v>SRN22</v>
          </cell>
          <cell r="F65">
            <v>1</v>
          </cell>
          <cell r="G65">
            <v>11.493</v>
          </cell>
          <cell r="H65">
            <v>0</v>
          </cell>
          <cell r="I65">
            <v>1.08</v>
          </cell>
          <cell r="J65">
            <v>0</v>
          </cell>
          <cell r="K65">
            <v>19.396999999999998</v>
          </cell>
          <cell r="L65">
            <v>0</v>
          </cell>
          <cell r="M65">
            <v>30.234000000000002</v>
          </cell>
          <cell r="N65">
            <v>0.1</v>
          </cell>
          <cell r="O65">
            <v>62.304000000000002</v>
          </cell>
          <cell r="P65">
            <v>0</v>
          </cell>
          <cell r="Q65">
            <v>62.304000000000002</v>
          </cell>
          <cell r="R65">
            <v>25.765999999999998</v>
          </cell>
          <cell r="S65">
            <v>1.0880000000000001</v>
          </cell>
          <cell r="T65">
            <v>20.332999999999998</v>
          </cell>
          <cell r="U65">
            <v>4.3120000000000003</v>
          </cell>
          <cell r="V65">
            <v>20.332000000000001</v>
          </cell>
          <cell r="W65">
            <v>71.831000000000003</v>
          </cell>
          <cell r="X65">
            <v>1.8839999999999999</v>
          </cell>
          <cell r="Y65">
            <v>73.715000000000003</v>
          </cell>
          <cell r="Z65">
            <v>19.978000000000002</v>
          </cell>
          <cell r="AA65">
            <v>0</v>
          </cell>
          <cell r="AB65">
            <v>18.774999999999999</v>
          </cell>
          <cell r="AC65">
            <v>18.774999999999999</v>
          </cell>
          <cell r="AD65">
            <v>117.244</v>
          </cell>
          <cell r="AE65">
            <v>4.7789999999999999</v>
          </cell>
          <cell r="AF65">
            <v>0</v>
          </cell>
          <cell r="AG65">
            <v>122.023</v>
          </cell>
          <cell r="AH65">
            <v>122.023</v>
          </cell>
          <cell r="AI65">
            <v>19.594000000000001</v>
          </cell>
          <cell r="AJ65">
            <v>0</v>
          </cell>
          <cell r="AK65">
            <v>3.32</v>
          </cell>
          <cell r="AL65">
            <v>0</v>
          </cell>
          <cell r="AM65">
            <v>0</v>
          </cell>
          <cell r="AN65">
            <v>0</v>
          </cell>
          <cell r="AO65">
            <v>37.503999999999998</v>
          </cell>
          <cell r="AP65">
            <v>12.032</v>
          </cell>
          <cell r="AQ65">
            <v>72.45</v>
          </cell>
          <cell r="AR65">
            <v>0</v>
          </cell>
          <cell r="AS65">
            <v>72.45</v>
          </cell>
          <cell r="AT65">
            <v>0.79600000000000004</v>
          </cell>
          <cell r="AU65">
            <v>91.35</v>
          </cell>
          <cell r="AV65">
            <v>0</v>
          </cell>
          <cell r="AW65">
            <v>180.434</v>
          </cell>
          <cell r="AX65">
            <v>0</v>
          </cell>
          <cell r="AY65">
            <v>272.58</v>
          </cell>
          <cell r="AZ65">
            <v>0</v>
          </cell>
          <cell r="BA65">
            <v>272.58</v>
          </cell>
          <cell r="BB65">
            <v>0</v>
          </cell>
          <cell r="BC65">
            <v>0</v>
          </cell>
          <cell r="BD65">
            <v>0</v>
          </cell>
          <cell r="BE65">
            <v>0</v>
          </cell>
          <cell r="BF65">
            <v>345.03</v>
          </cell>
          <cell r="BG65">
            <v>5.1879999999999997</v>
          </cell>
          <cell r="BH65">
            <v>0</v>
          </cell>
          <cell r="BI65">
            <v>350.21800000000002</v>
          </cell>
          <cell r="BJ65">
            <v>350.21800000000002</v>
          </cell>
          <cell r="BK65">
            <v>0</v>
          </cell>
          <cell r="BL65">
            <v>0</v>
          </cell>
          <cell r="BM65">
            <v>0</v>
          </cell>
          <cell r="BN65">
            <v>0</v>
          </cell>
          <cell r="BO65">
            <v>0</v>
          </cell>
          <cell r="BP65">
            <v>0</v>
          </cell>
          <cell r="BQ65">
            <v>3.99</v>
          </cell>
          <cell r="BR65">
            <v>0</v>
          </cell>
          <cell r="BS65">
            <v>3.99</v>
          </cell>
          <cell r="BT65">
            <v>0</v>
          </cell>
          <cell r="BU65">
            <v>3.99</v>
          </cell>
          <cell r="BV65">
            <v>0</v>
          </cell>
          <cell r="BW65">
            <v>0</v>
          </cell>
          <cell r="BX65">
            <v>0</v>
          </cell>
          <cell r="BY65">
            <v>0</v>
          </cell>
          <cell r="BZ65">
            <v>0</v>
          </cell>
          <cell r="CA65">
            <v>0</v>
          </cell>
          <cell r="CB65">
            <v>0</v>
          </cell>
          <cell r="CC65">
            <v>0</v>
          </cell>
          <cell r="CD65">
            <v>0</v>
          </cell>
          <cell r="CE65">
            <v>0</v>
          </cell>
          <cell r="CF65">
            <v>0</v>
          </cell>
          <cell r="CG65">
            <v>0</v>
          </cell>
          <cell r="CH65">
            <v>3.99</v>
          </cell>
          <cell r="CI65">
            <v>0</v>
          </cell>
          <cell r="CJ65">
            <v>0</v>
          </cell>
          <cell r="CK65">
            <v>3.99</v>
          </cell>
          <cell r="CL65">
            <v>3.99</v>
          </cell>
          <cell r="CM65">
            <v>-2.6779999999999999</v>
          </cell>
          <cell r="CN65">
            <v>-4.3479999999999999</v>
          </cell>
          <cell r="CO65">
            <v>1E-3</v>
          </cell>
          <cell r="CP65">
            <v>0</v>
          </cell>
          <cell r="CQ65">
            <v>0</v>
          </cell>
          <cell r="CR65">
            <v>0</v>
          </cell>
          <cell r="CS65">
            <v>17.456</v>
          </cell>
          <cell r="CT65">
            <v>1.2629999999999999</v>
          </cell>
          <cell r="CU65">
            <v>11.694000000000001</v>
          </cell>
          <cell r="CV65">
            <v>0</v>
          </cell>
          <cell r="CW65">
            <v>11.694000000000001</v>
          </cell>
          <cell r="CX65">
            <v>0</v>
          </cell>
          <cell r="CY65">
            <v>19.593</v>
          </cell>
          <cell r="CZ65">
            <v>0</v>
          </cell>
          <cell r="DA65">
            <v>0.71299999999999997</v>
          </cell>
          <cell r="DB65">
            <v>0</v>
          </cell>
          <cell r="DC65">
            <v>20.306000000000001</v>
          </cell>
          <cell r="DD65">
            <v>0</v>
          </cell>
          <cell r="DE65">
            <v>20.306000000000001</v>
          </cell>
          <cell r="DF65">
            <v>0</v>
          </cell>
          <cell r="DG65">
            <v>0</v>
          </cell>
          <cell r="DH65">
            <v>0</v>
          </cell>
          <cell r="DI65">
            <v>0</v>
          </cell>
          <cell r="DJ65">
            <v>32</v>
          </cell>
          <cell r="DK65">
            <v>0.80800000000000005</v>
          </cell>
          <cell r="DL65">
            <v>0</v>
          </cell>
          <cell r="DM65">
            <v>32.808</v>
          </cell>
          <cell r="DN65">
            <v>32.808</v>
          </cell>
          <cell r="DO65">
            <v>0</v>
          </cell>
          <cell r="DP65">
            <v>0</v>
          </cell>
          <cell r="DQ65">
            <v>0</v>
          </cell>
          <cell r="DR65">
            <v>0</v>
          </cell>
          <cell r="DS65">
            <v>0</v>
          </cell>
          <cell r="DT65">
            <v>0</v>
          </cell>
          <cell r="DU65">
            <v>4.7039999999999997</v>
          </cell>
          <cell r="DV65">
            <v>0</v>
          </cell>
          <cell r="DW65">
            <v>4.7039999999999997</v>
          </cell>
          <cell r="DX65">
            <v>0</v>
          </cell>
          <cell r="DY65">
            <v>4.7039999999999997</v>
          </cell>
          <cell r="DZ65">
            <v>0</v>
          </cell>
          <cell r="EA65">
            <v>0</v>
          </cell>
          <cell r="EB65">
            <v>0</v>
          </cell>
          <cell r="EC65">
            <v>0</v>
          </cell>
          <cell r="ED65">
            <v>0</v>
          </cell>
          <cell r="EE65">
            <v>0</v>
          </cell>
          <cell r="EF65">
            <v>0</v>
          </cell>
          <cell r="EG65">
            <v>0</v>
          </cell>
          <cell r="EH65">
            <v>0</v>
          </cell>
          <cell r="EI65">
            <v>0</v>
          </cell>
          <cell r="EJ65">
            <v>0</v>
          </cell>
          <cell r="EK65">
            <v>0</v>
          </cell>
          <cell r="EL65">
            <v>4.7039999999999997</v>
          </cell>
          <cell r="EM65">
            <v>0</v>
          </cell>
          <cell r="EN65">
            <v>0</v>
          </cell>
          <cell r="EO65">
            <v>4.7039999999999997</v>
          </cell>
          <cell r="EP65">
            <v>4.7039999999999997</v>
          </cell>
          <cell r="EQ65">
            <v>31.087000000000003</v>
          </cell>
          <cell r="ER65">
            <v>0</v>
          </cell>
          <cell r="ES65">
            <v>4.4000000000000004</v>
          </cell>
          <cell r="ET65">
            <v>0</v>
          </cell>
          <cell r="EU65">
            <v>19.396999999999998</v>
          </cell>
          <cell r="EV65">
            <v>0</v>
          </cell>
          <cell r="EW65">
            <v>67.738</v>
          </cell>
          <cell r="EX65">
            <v>12.132</v>
          </cell>
          <cell r="EY65">
            <v>134.75400000000002</v>
          </cell>
          <cell r="EZ65">
            <v>0</v>
          </cell>
          <cell r="FA65">
            <v>134.75400000000002</v>
          </cell>
          <cell r="FB65">
            <v>26.561999999999998</v>
          </cell>
          <cell r="FC65">
            <v>92.437999999999988</v>
          </cell>
          <cell r="FD65">
            <v>20.332999999999998</v>
          </cell>
          <cell r="FE65">
            <v>184.74600000000001</v>
          </cell>
          <cell r="FF65">
            <v>20.332000000000001</v>
          </cell>
          <cell r="FG65">
            <v>344.411</v>
          </cell>
          <cell r="FH65">
            <v>1.8839999999999999</v>
          </cell>
          <cell r="FI65">
            <v>346.29499999999996</v>
          </cell>
          <cell r="FJ65">
            <v>19.978000000000002</v>
          </cell>
          <cell r="FK65">
            <v>0</v>
          </cell>
          <cell r="FL65">
            <v>18.774999999999999</v>
          </cell>
          <cell r="FM65">
            <v>18.774999999999999</v>
          </cell>
          <cell r="FN65">
            <v>462.274</v>
          </cell>
          <cell r="FO65">
            <v>9.9669999999999987</v>
          </cell>
          <cell r="FP65">
            <v>0</v>
          </cell>
          <cell r="FQ65">
            <v>472.24099999999999</v>
          </cell>
          <cell r="FR65">
            <v>472.24099999999999</v>
          </cell>
          <cell r="FS65">
            <v>-2.6779999999999999</v>
          </cell>
          <cell r="FT65">
            <v>-4.3479999999999999</v>
          </cell>
          <cell r="FU65">
            <v>1E-3</v>
          </cell>
          <cell r="FV65">
            <v>0</v>
          </cell>
          <cell r="FW65">
            <v>0</v>
          </cell>
          <cell r="FX65">
            <v>0</v>
          </cell>
          <cell r="FY65">
            <v>26.15</v>
          </cell>
          <cell r="FZ65">
            <v>1.2629999999999999</v>
          </cell>
          <cell r="GA65">
            <v>20.388000000000002</v>
          </cell>
          <cell r="GB65">
            <v>0</v>
          </cell>
          <cell r="GC65">
            <v>20.388000000000002</v>
          </cell>
          <cell r="GD65">
            <v>0</v>
          </cell>
          <cell r="GE65">
            <v>19.593</v>
          </cell>
          <cell r="GF65">
            <v>0</v>
          </cell>
          <cell r="GG65">
            <v>0.71299999999999997</v>
          </cell>
          <cell r="GH65">
            <v>0</v>
          </cell>
          <cell r="GI65">
            <v>20.306000000000001</v>
          </cell>
          <cell r="GJ65">
            <v>0</v>
          </cell>
          <cell r="GK65">
            <v>20.306000000000001</v>
          </cell>
          <cell r="GL65">
            <v>0</v>
          </cell>
          <cell r="GM65">
            <v>0</v>
          </cell>
          <cell r="GN65">
            <v>0</v>
          </cell>
          <cell r="GO65">
            <v>0</v>
          </cell>
          <cell r="GP65">
            <v>40.694000000000003</v>
          </cell>
          <cell r="GQ65">
            <v>0.80800000000000005</v>
          </cell>
          <cell r="GR65">
            <v>0</v>
          </cell>
          <cell r="GS65">
            <v>41.502000000000002</v>
          </cell>
          <cell r="GT65">
            <v>41.502000000000002</v>
          </cell>
          <cell r="GU65">
            <v>28.408999999999999</v>
          </cell>
          <cell r="GV65">
            <v>-4.3479999999999999</v>
          </cell>
          <cell r="GW65">
            <v>4.4009999999999998</v>
          </cell>
          <cell r="GX65">
            <v>0</v>
          </cell>
          <cell r="GY65">
            <v>19.396999999999998</v>
          </cell>
          <cell r="GZ65">
            <v>0</v>
          </cell>
          <cell r="HA65">
            <v>93.888000000000005</v>
          </cell>
          <cell r="HB65">
            <v>13.395</v>
          </cell>
          <cell r="HC65">
            <v>155.142</v>
          </cell>
          <cell r="HD65">
            <v>0</v>
          </cell>
          <cell r="HE65">
            <v>155.142</v>
          </cell>
          <cell r="HF65">
            <v>26.562000000000001</v>
          </cell>
          <cell r="HG65">
            <v>112.03100000000001</v>
          </cell>
          <cell r="HH65">
            <v>20.332999999999998</v>
          </cell>
          <cell r="HI65">
            <v>185.459</v>
          </cell>
          <cell r="HJ65">
            <v>20.332000000000001</v>
          </cell>
          <cell r="HK65">
            <v>364.71699999999998</v>
          </cell>
          <cell r="HL65">
            <v>1.8839999999999999</v>
          </cell>
          <cell r="HM65">
            <v>366.601</v>
          </cell>
          <cell r="HN65">
            <v>19.978000000000002</v>
          </cell>
          <cell r="HO65">
            <v>0</v>
          </cell>
          <cell r="HP65">
            <v>18.774999999999999</v>
          </cell>
          <cell r="HQ65">
            <v>18.774999999999999</v>
          </cell>
          <cell r="HR65">
            <v>502.96800000000002</v>
          </cell>
          <cell r="HS65">
            <v>10.775</v>
          </cell>
          <cell r="HT65">
            <v>0</v>
          </cell>
          <cell r="HU65">
            <v>513.74300000000005</v>
          </cell>
          <cell r="HV65">
            <v>513.74300000000005</v>
          </cell>
          <cell r="HW65">
            <v>0</v>
          </cell>
          <cell r="HX65">
            <v>0</v>
          </cell>
          <cell r="HY65">
            <v>1.0529999999999999</v>
          </cell>
          <cell r="HZ65">
            <v>0</v>
          </cell>
          <cell r="IA65">
            <v>0.71299999999999997</v>
          </cell>
          <cell r="IB65">
            <v>7.5609999999999999</v>
          </cell>
          <cell r="IC65">
            <v>0</v>
          </cell>
          <cell r="ID65">
            <v>0.40500000000000003</v>
          </cell>
          <cell r="IE65">
            <v>4.8000000000000001E-2</v>
          </cell>
          <cell r="IF65">
            <v>0</v>
          </cell>
          <cell r="IG65">
            <v>29.004999999999999</v>
          </cell>
          <cell r="IH65">
            <v>17.623000000000001</v>
          </cell>
          <cell r="II65">
            <v>0.22</v>
          </cell>
          <cell r="IJ65">
            <v>0.42799999999999999</v>
          </cell>
          <cell r="IK65">
            <v>0</v>
          </cell>
          <cell r="IL65">
            <v>0</v>
          </cell>
          <cell r="IM65">
            <v>7.5780000000000003</v>
          </cell>
          <cell r="IN65">
            <v>0</v>
          </cell>
          <cell r="IO65">
            <v>1.6479999999999999</v>
          </cell>
          <cell r="IP65">
            <v>23.957000000000001</v>
          </cell>
          <cell r="IQ65">
            <v>65.721000000000004</v>
          </cell>
          <cell r="IR65">
            <v>14.099</v>
          </cell>
          <cell r="IS65">
            <v>6.2640000000000002</v>
          </cell>
          <cell r="IT65">
            <v>0</v>
          </cell>
          <cell r="IU65">
            <v>0</v>
          </cell>
          <cell r="IV65">
            <v>0</v>
          </cell>
          <cell r="IW65">
            <v>26.146000000000001</v>
          </cell>
          <cell r="IX65">
            <v>14.71</v>
          </cell>
          <cell r="IY65">
            <v>0</v>
          </cell>
          <cell r="IZ65">
            <v>0</v>
          </cell>
          <cell r="JA65">
            <v>0</v>
          </cell>
          <cell r="JB65">
            <v>2.4860000000000002</v>
          </cell>
          <cell r="JC65">
            <v>0</v>
          </cell>
          <cell r="JD65">
            <v>0</v>
          </cell>
          <cell r="JE65">
            <v>0</v>
          </cell>
          <cell r="JF65">
            <v>0</v>
          </cell>
          <cell r="JG65">
            <v>0</v>
          </cell>
          <cell r="JH65">
            <v>2.2090000000000001</v>
          </cell>
          <cell r="JI65">
            <v>4.25</v>
          </cell>
          <cell r="JJ65">
            <v>0</v>
          </cell>
          <cell r="JK65">
            <v>0</v>
          </cell>
          <cell r="JL65">
            <v>0</v>
          </cell>
          <cell r="JM65">
            <v>0</v>
          </cell>
          <cell r="JN65">
            <v>0</v>
          </cell>
          <cell r="JO65">
            <v>0</v>
          </cell>
          <cell r="JP65">
            <v>0</v>
          </cell>
          <cell r="JQ65">
            <v>0</v>
          </cell>
          <cell r="JR65" t="e">
            <v>#N/A</v>
          </cell>
          <cell r="JS65">
            <v>502.96800000000002</v>
          </cell>
          <cell r="JT65">
            <v>513.74300000000005</v>
          </cell>
          <cell r="JU65">
            <v>41.502000000000002</v>
          </cell>
          <cell r="JV65">
            <v>472.24099999999999</v>
          </cell>
          <cell r="JW65">
            <v>226.124</v>
          </cell>
          <cell r="JX65">
            <v>0</v>
          </cell>
          <cell r="JY65">
            <v>0</v>
          </cell>
          <cell r="JZ65">
            <v>0</v>
          </cell>
          <cell r="KA65">
            <v>0.222</v>
          </cell>
          <cell r="KB65">
            <v>0</v>
          </cell>
          <cell r="KC65">
            <v>0</v>
          </cell>
          <cell r="KD65">
            <v>0.222</v>
          </cell>
          <cell r="KE65">
            <v>0</v>
          </cell>
          <cell r="KF65">
            <v>0</v>
          </cell>
          <cell r="KG65">
            <v>0</v>
          </cell>
          <cell r="KH65">
            <v>0</v>
          </cell>
          <cell r="KI65">
            <v>1.7490000000000001</v>
          </cell>
          <cell r="KJ65">
            <v>1.0329999999999999</v>
          </cell>
          <cell r="KK65">
            <v>5.0990000000000002</v>
          </cell>
          <cell r="KL65">
            <v>6.7590000000000003</v>
          </cell>
          <cell r="KM65">
            <v>4.1619999999999999</v>
          </cell>
          <cell r="KN65">
            <v>23.580000000000002</v>
          </cell>
          <cell r="KO65">
            <v>26.146000000000001</v>
          </cell>
          <cell r="KP65">
            <v>0</v>
          </cell>
          <cell r="KQ65">
            <v>0</v>
          </cell>
          <cell r="KR65">
            <v>26.146000000000001</v>
          </cell>
          <cell r="KS65">
            <v>0</v>
          </cell>
          <cell r="KT65">
            <v>14.71</v>
          </cell>
          <cell r="KU65">
            <v>0</v>
          </cell>
          <cell r="KV65">
            <v>14.71</v>
          </cell>
          <cell r="KW65">
            <v>2.4860000000000002</v>
          </cell>
          <cell r="KX65">
            <v>0</v>
          </cell>
          <cell r="KY65">
            <v>0</v>
          </cell>
          <cell r="KZ65">
            <v>2.4860000000000002</v>
          </cell>
          <cell r="LA65">
            <v>26.146000000000001</v>
          </cell>
          <cell r="LB65">
            <v>0</v>
          </cell>
          <cell r="LC65">
            <v>0</v>
          </cell>
          <cell r="LD65">
            <v>26.146000000000001</v>
          </cell>
          <cell r="LE65">
            <v>0</v>
          </cell>
          <cell r="LF65">
            <v>14.71</v>
          </cell>
          <cell r="LG65">
            <v>0</v>
          </cell>
          <cell r="LH65">
            <v>14.71</v>
          </cell>
          <cell r="LI65">
            <v>2.4860000000000002</v>
          </cell>
          <cell r="LJ65">
            <v>0</v>
          </cell>
          <cell r="LK65">
            <v>0</v>
          </cell>
          <cell r="LL65">
            <v>2.4860000000000002</v>
          </cell>
          <cell r="LM65">
            <v>117.468</v>
          </cell>
          <cell r="LN65">
            <v>167.274</v>
          </cell>
          <cell r="LO65">
            <v>38.718000000000004</v>
          </cell>
          <cell r="LP65">
            <v>205.99200000000002</v>
          </cell>
          <cell r="LQ65">
            <v>284.74200000000002</v>
          </cell>
          <cell r="LR65">
            <v>323.46000000000004</v>
          </cell>
          <cell r="LS65">
            <v>2050.66</v>
          </cell>
          <cell r="LT65">
            <v>138230</v>
          </cell>
          <cell r="LU65">
            <v>22572</v>
          </cell>
          <cell r="LV65">
            <v>17464</v>
          </cell>
          <cell r="LW65">
            <v>641.14364223733105</v>
          </cell>
          <cell r="LX65">
            <v>812.40515510247496</v>
          </cell>
          <cell r="LY65">
            <v>6547.1413766616797</v>
          </cell>
          <cell r="LZ65">
            <v>254030.72902365099</v>
          </cell>
          <cell r="MA65">
            <v>310380.72120291</v>
          </cell>
          <cell r="MB65">
            <v>310380.72120291</v>
          </cell>
          <cell r="MC65">
            <v>0</v>
          </cell>
          <cell r="MD65">
            <v>47201.963737835496</v>
          </cell>
          <cell r="ME65">
            <v>365</v>
          </cell>
          <cell r="MF65">
            <v>365</v>
          </cell>
          <cell r="MG65">
            <v>125.6</v>
          </cell>
          <cell r="MH65">
            <v>2050659.9999999998</v>
          </cell>
          <cell r="MI65">
            <v>40036</v>
          </cell>
          <cell r="MJ65">
            <v>310380.72120291</v>
          </cell>
          <cell r="MK65">
            <v>125.6</v>
          </cell>
          <cell r="ML65">
            <v>51.220401638525324</v>
          </cell>
          <cell r="MM65">
            <v>3.4526426216405235</v>
          </cell>
          <cell r="MN65">
            <v>2.5777020373540114</v>
          </cell>
          <cell r="MO65">
            <v>15.20776276145625</v>
          </cell>
          <cell r="MP65">
            <v>81.844880068301521</v>
          </cell>
          <cell r="MQ65" t="str">
            <v/>
          </cell>
          <cell r="MR65">
            <v>1.7799147591507128E-4</v>
          </cell>
          <cell r="MS65" t="str">
            <v>Business plans (£m)</v>
          </cell>
          <cell r="MT65" t="str">
            <v>PR19 (£m)</v>
          </cell>
        </row>
        <row r="66">
          <cell r="A66" t="str">
            <v>SRN23</v>
          </cell>
          <cell r="B66" t="str">
            <v>SRN</v>
          </cell>
          <cell r="C66" t="str">
            <v>2022-23</v>
          </cell>
          <cell r="D66" t="str">
            <v>SRN</v>
          </cell>
          <cell r="E66" t="str">
            <v>SRN23</v>
          </cell>
          <cell r="F66">
            <v>1</v>
          </cell>
          <cell r="G66">
            <v>11.548</v>
          </cell>
          <cell r="H66">
            <v>0</v>
          </cell>
          <cell r="I66">
            <v>1.08</v>
          </cell>
          <cell r="J66">
            <v>0</v>
          </cell>
          <cell r="K66">
            <v>19.396999999999998</v>
          </cell>
          <cell r="L66">
            <v>0</v>
          </cell>
          <cell r="M66">
            <v>28.710999999999999</v>
          </cell>
          <cell r="N66">
            <v>0.10199999999999999</v>
          </cell>
          <cell r="O66">
            <v>60.838000000000001</v>
          </cell>
          <cell r="P66">
            <v>0</v>
          </cell>
          <cell r="Q66">
            <v>60.838000000000001</v>
          </cell>
          <cell r="R66">
            <v>20.951000000000001</v>
          </cell>
          <cell r="S66">
            <v>0.90400000000000003</v>
          </cell>
          <cell r="T66">
            <v>21.385999999999999</v>
          </cell>
          <cell r="U66">
            <v>4.3120000000000003</v>
          </cell>
          <cell r="V66">
            <v>19.707999999999998</v>
          </cell>
          <cell r="W66">
            <v>67.260999999999996</v>
          </cell>
          <cell r="X66">
            <v>1.8839999999999999</v>
          </cell>
          <cell r="Y66">
            <v>69.144999999999996</v>
          </cell>
          <cell r="Z66">
            <v>19.695</v>
          </cell>
          <cell r="AA66">
            <v>0</v>
          </cell>
          <cell r="AB66">
            <v>18.513999999999999</v>
          </cell>
          <cell r="AC66">
            <v>18.513999999999999</v>
          </cell>
          <cell r="AD66">
            <v>111.46899999999999</v>
          </cell>
          <cell r="AE66">
            <v>4.8630000000000004</v>
          </cell>
          <cell r="AF66">
            <v>0</v>
          </cell>
          <cell r="AG66">
            <v>116.33199999999999</v>
          </cell>
          <cell r="AH66">
            <v>116.33199999999999</v>
          </cell>
          <cell r="AI66">
            <v>19.779</v>
          </cell>
          <cell r="AJ66">
            <v>0</v>
          </cell>
          <cell r="AK66">
            <v>3.32</v>
          </cell>
          <cell r="AL66">
            <v>0</v>
          </cell>
          <cell r="AM66">
            <v>0</v>
          </cell>
          <cell r="AN66">
            <v>0</v>
          </cell>
          <cell r="AO66">
            <v>37.030999999999999</v>
          </cell>
          <cell r="AP66">
            <v>12.169</v>
          </cell>
          <cell r="AQ66">
            <v>72.299000000000007</v>
          </cell>
          <cell r="AR66">
            <v>0</v>
          </cell>
          <cell r="AS66">
            <v>72.299000000000007</v>
          </cell>
          <cell r="AT66">
            <v>0.79600000000000004</v>
          </cell>
          <cell r="AU66">
            <v>109.492</v>
          </cell>
          <cell r="AV66">
            <v>0</v>
          </cell>
          <cell r="AW66">
            <v>176.58500000000001</v>
          </cell>
          <cell r="AX66">
            <v>0</v>
          </cell>
          <cell r="AY66">
            <v>286.87299999999999</v>
          </cell>
          <cell r="AZ66">
            <v>0</v>
          </cell>
          <cell r="BA66">
            <v>286.87299999999999</v>
          </cell>
          <cell r="BB66">
            <v>0</v>
          </cell>
          <cell r="BC66">
            <v>0</v>
          </cell>
          <cell r="BD66">
            <v>0</v>
          </cell>
          <cell r="BE66">
            <v>0</v>
          </cell>
          <cell r="BF66">
            <v>359.17200000000003</v>
          </cell>
          <cell r="BG66">
            <v>5.2789999999999999</v>
          </cell>
          <cell r="BH66">
            <v>0</v>
          </cell>
          <cell r="BI66">
            <v>364.45100000000002</v>
          </cell>
          <cell r="BJ66">
            <v>364.45100000000002</v>
          </cell>
          <cell r="BK66">
            <v>0</v>
          </cell>
          <cell r="BL66">
            <v>0</v>
          </cell>
          <cell r="BM66">
            <v>0</v>
          </cell>
          <cell r="BN66">
            <v>0</v>
          </cell>
          <cell r="BO66">
            <v>0</v>
          </cell>
          <cell r="BP66">
            <v>0</v>
          </cell>
          <cell r="BQ66">
            <v>3.9929999999999999</v>
          </cell>
          <cell r="BR66">
            <v>0</v>
          </cell>
          <cell r="BS66">
            <v>3.9929999999999999</v>
          </cell>
          <cell r="BT66">
            <v>0</v>
          </cell>
          <cell r="BU66">
            <v>3.9929999999999999</v>
          </cell>
          <cell r="BV66">
            <v>0</v>
          </cell>
          <cell r="BW66">
            <v>0</v>
          </cell>
          <cell r="BX66">
            <v>0</v>
          </cell>
          <cell r="BY66">
            <v>0</v>
          </cell>
          <cell r="BZ66">
            <v>0</v>
          </cell>
          <cell r="CA66">
            <v>0</v>
          </cell>
          <cell r="CB66">
            <v>0</v>
          </cell>
          <cell r="CC66">
            <v>0</v>
          </cell>
          <cell r="CD66">
            <v>0</v>
          </cell>
          <cell r="CE66">
            <v>0</v>
          </cell>
          <cell r="CF66">
            <v>0</v>
          </cell>
          <cell r="CG66">
            <v>0</v>
          </cell>
          <cell r="CH66">
            <v>3.9929999999999999</v>
          </cell>
          <cell r="CI66">
            <v>0</v>
          </cell>
          <cell r="CJ66">
            <v>0</v>
          </cell>
          <cell r="CK66">
            <v>3.9929999999999999</v>
          </cell>
          <cell r="CL66">
            <v>3.9929999999999999</v>
          </cell>
          <cell r="CM66">
            <v>-2.6779999999999999</v>
          </cell>
          <cell r="CN66">
            <v>-4.3479999999999999</v>
          </cell>
          <cell r="CO66">
            <v>1E-3</v>
          </cell>
          <cell r="CP66">
            <v>0</v>
          </cell>
          <cell r="CQ66">
            <v>0</v>
          </cell>
          <cell r="CR66">
            <v>0</v>
          </cell>
          <cell r="CS66">
            <v>17.431999999999999</v>
          </cell>
          <cell r="CT66">
            <v>1.278</v>
          </cell>
          <cell r="CU66">
            <v>11.685</v>
          </cell>
          <cell r="CV66">
            <v>0</v>
          </cell>
          <cell r="CW66">
            <v>11.685</v>
          </cell>
          <cell r="CX66">
            <v>0</v>
          </cell>
          <cell r="CY66">
            <v>35.716999999999999</v>
          </cell>
          <cell r="CZ66">
            <v>0</v>
          </cell>
          <cell r="DA66">
            <v>2.3860000000000001</v>
          </cell>
          <cell r="DB66">
            <v>0</v>
          </cell>
          <cell r="DC66">
            <v>38.103000000000002</v>
          </cell>
          <cell r="DD66">
            <v>0</v>
          </cell>
          <cell r="DE66">
            <v>38.103000000000002</v>
          </cell>
          <cell r="DF66">
            <v>0</v>
          </cell>
          <cell r="DG66">
            <v>0</v>
          </cell>
          <cell r="DH66">
            <v>0</v>
          </cell>
          <cell r="DI66">
            <v>0</v>
          </cell>
          <cell r="DJ66">
            <v>49.787999999999997</v>
          </cell>
          <cell r="DK66">
            <v>0.82199999999999995</v>
          </cell>
          <cell r="DL66">
            <v>0</v>
          </cell>
          <cell r="DM66">
            <v>50.61</v>
          </cell>
          <cell r="DN66">
            <v>50.61</v>
          </cell>
          <cell r="DO66">
            <v>0</v>
          </cell>
          <cell r="DP66">
            <v>0</v>
          </cell>
          <cell r="DQ66">
            <v>0</v>
          </cell>
          <cell r="DR66">
            <v>0</v>
          </cell>
          <cell r="DS66">
            <v>0</v>
          </cell>
          <cell r="DT66">
            <v>0</v>
          </cell>
          <cell r="DU66">
            <v>4.7039999999999997</v>
          </cell>
          <cell r="DV66">
            <v>0</v>
          </cell>
          <cell r="DW66">
            <v>4.7039999999999997</v>
          </cell>
          <cell r="DX66">
            <v>0</v>
          </cell>
          <cell r="DY66">
            <v>4.7039999999999997</v>
          </cell>
          <cell r="DZ66">
            <v>0</v>
          </cell>
          <cell r="EA66">
            <v>0</v>
          </cell>
          <cell r="EB66">
            <v>0</v>
          </cell>
          <cell r="EC66">
            <v>0</v>
          </cell>
          <cell r="ED66">
            <v>0</v>
          </cell>
          <cell r="EE66">
            <v>0</v>
          </cell>
          <cell r="EF66">
            <v>0</v>
          </cell>
          <cell r="EG66">
            <v>0</v>
          </cell>
          <cell r="EH66">
            <v>0</v>
          </cell>
          <cell r="EI66">
            <v>0</v>
          </cell>
          <cell r="EJ66">
            <v>0</v>
          </cell>
          <cell r="EK66">
            <v>0</v>
          </cell>
          <cell r="EL66">
            <v>4.7039999999999997</v>
          </cell>
          <cell r="EM66">
            <v>0</v>
          </cell>
          <cell r="EN66">
            <v>0</v>
          </cell>
          <cell r="EO66">
            <v>4.7039999999999997</v>
          </cell>
          <cell r="EP66">
            <v>4.7039999999999997</v>
          </cell>
          <cell r="EQ66">
            <v>31.326999999999998</v>
          </cell>
          <cell r="ER66">
            <v>0</v>
          </cell>
          <cell r="ES66">
            <v>4.4000000000000004</v>
          </cell>
          <cell r="ET66">
            <v>0</v>
          </cell>
          <cell r="EU66">
            <v>19.396999999999998</v>
          </cell>
          <cell r="EV66">
            <v>0</v>
          </cell>
          <cell r="EW66">
            <v>65.74199999999999</v>
          </cell>
          <cell r="EX66">
            <v>12.271000000000001</v>
          </cell>
          <cell r="EY66">
            <v>133.137</v>
          </cell>
          <cell r="EZ66">
            <v>0</v>
          </cell>
          <cell r="FA66">
            <v>133.137</v>
          </cell>
          <cell r="FB66">
            <v>21.747</v>
          </cell>
          <cell r="FC66">
            <v>110.396</v>
          </cell>
          <cell r="FD66">
            <v>21.385999999999999</v>
          </cell>
          <cell r="FE66">
            <v>180.89700000000002</v>
          </cell>
          <cell r="FF66">
            <v>19.707999999999998</v>
          </cell>
          <cell r="FG66">
            <v>354.13400000000001</v>
          </cell>
          <cell r="FH66">
            <v>1.8839999999999999</v>
          </cell>
          <cell r="FI66">
            <v>356.01799999999997</v>
          </cell>
          <cell r="FJ66">
            <v>19.695</v>
          </cell>
          <cell r="FK66">
            <v>0</v>
          </cell>
          <cell r="FL66">
            <v>18.513999999999999</v>
          </cell>
          <cell r="FM66">
            <v>18.513999999999999</v>
          </cell>
          <cell r="FN66">
            <v>470.64100000000002</v>
          </cell>
          <cell r="FO66">
            <v>10.141999999999999</v>
          </cell>
          <cell r="FP66">
            <v>0</v>
          </cell>
          <cell r="FQ66">
            <v>480.78300000000002</v>
          </cell>
          <cell r="FR66">
            <v>480.78300000000002</v>
          </cell>
          <cell r="FS66">
            <v>-2.6779999999999999</v>
          </cell>
          <cell r="FT66">
            <v>-4.3479999999999999</v>
          </cell>
          <cell r="FU66">
            <v>1E-3</v>
          </cell>
          <cell r="FV66">
            <v>0</v>
          </cell>
          <cell r="FW66">
            <v>0</v>
          </cell>
          <cell r="FX66">
            <v>0</v>
          </cell>
          <cell r="FY66">
            <v>26.128999999999998</v>
          </cell>
          <cell r="FZ66">
            <v>1.278</v>
          </cell>
          <cell r="GA66">
            <v>20.382000000000001</v>
          </cell>
          <cell r="GB66">
            <v>0</v>
          </cell>
          <cell r="GC66">
            <v>20.382000000000001</v>
          </cell>
          <cell r="GD66">
            <v>0</v>
          </cell>
          <cell r="GE66">
            <v>35.716999999999999</v>
          </cell>
          <cell r="GF66">
            <v>0</v>
          </cell>
          <cell r="GG66">
            <v>2.3860000000000001</v>
          </cell>
          <cell r="GH66">
            <v>0</v>
          </cell>
          <cell r="GI66">
            <v>38.103000000000002</v>
          </cell>
          <cell r="GJ66">
            <v>0</v>
          </cell>
          <cell r="GK66">
            <v>38.103000000000002</v>
          </cell>
          <cell r="GL66">
            <v>0</v>
          </cell>
          <cell r="GM66">
            <v>0</v>
          </cell>
          <cell r="GN66">
            <v>0</v>
          </cell>
          <cell r="GO66">
            <v>0</v>
          </cell>
          <cell r="GP66">
            <v>58.484999999999999</v>
          </cell>
          <cell r="GQ66">
            <v>0.82199999999999995</v>
          </cell>
          <cell r="GR66">
            <v>0</v>
          </cell>
          <cell r="GS66">
            <v>59.307000000000002</v>
          </cell>
          <cell r="GT66">
            <v>59.307000000000002</v>
          </cell>
          <cell r="GU66">
            <v>28.649000000000001</v>
          </cell>
          <cell r="GV66">
            <v>-4.3479999999999999</v>
          </cell>
          <cell r="GW66">
            <v>4.4009999999999998</v>
          </cell>
          <cell r="GX66">
            <v>0</v>
          </cell>
          <cell r="GY66">
            <v>19.396999999999998</v>
          </cell>
          <cell r="GZ66">
            <v>0</v>
          </cell>
          <cell r="HA66">
            <v>91.870999999999995</v>
          </cell>
          <cell r="HB66">
            <v>13.548999999999999</v>
          </cell>
          <cell r="HC66">
            <v>153.51900000000001</v>
          </cell>
          <cell r="HD66">
            <v>0</v>
          </cell>
          <cell r="HE66">
            <v>153.51900000000001</v>
          </cell>
          <cell r="HF66">
            <v>21.747</v>
          </cell>
          <cell r="HG66">
            <v>146.113</v>
          </cell>
          <cell r="HH66">
            <v>21.385999999999999</v>
          </cell>
          <cell r="HI66">
            <v>183.28299999999999</v>
          </cell>
          <cell r="HJ66">
            <v>19.707999999999998</v>
          </cell>
          <cell r="HK66">
            <v>392.23700000000002</v>
          </cell>
          <cell r="HL66">
            <v>1.8839999999999999</v>
          </cell>
          <cell r="HM66">
            <v>394.12099999999998</v>
          </cell>
          <cell r="HN66">
            <v>19.695</v>
          </cell>
          <cell r="HO66">
            <v>0</v>
          </cell>
          <cell r="HP66">
            <v>18.513999999999999</v>
          </cell>
          <cell r="HQ66">
            <v>18.513999999999999</v>
          </cell>
          <cell r="HR66">
            <v>529.12599999999998</v>
          </cell>
          <cell r="HS66">
            <v>10.964</v>
          </cell>
          <cell r="HT66">
            <v>0</v>
          </cell>
          <cell r="HU66">
            <v>540.09</v>
          </cell>
          <cell r="HV66">
            <v>540.09</v>
          </cell>
          <cell r="HW66">
            <v>0</v>
          </cell>
          <cell r="HX66">
            <v>0</v>
          </cell>
          <cell r="HY66">
            <v>2.105</v>
          </cell>
          <cell r="HZ66">
            <v>0</v>
          </cell>
          <cell r="IA66">
            <v>2.3860000000000001</v>
          </cell>
          <cell r="IB66">
            <v>4.5179999999999998</v>
          </cell>
          <cell r="IC66">
            <v>0</v>
          </cell>
          <cell r="ID66">
            <v>0.40500000000000003</v>
          </cell>
          <cell r="IE66">
            <v>4.8000000000000001E-2</v>
          </cell>
          <cell r="IF66">
            <v>0</v>
          </cell>
          <cell r="IG66">
            <v>29.004999999999999</v>
          </cell>
          <cell r="IH66">
            <v>17.623000000000001</v>
          </cell>
          <cell r="II66">
            <v>0.22</v>
          </cell>
          <cell r="IJ66">
            <v>1.738</v>
          </cell>
          <cell r="IK66">
            <v>0</v>
          </cell>
          <cell r="IL66">
            <v>0</v>
          </cell>
          <cell r="IM66">
            <v>7.5780000000000003</v>
          </cell>
          <cell r="IN66">
            <v>0</v>
          </cell>
          <cell r="IO66">
            <v>0.749</v>
          </cell>
          <cell r="IP66">
            <v>18.238</v>
          </cell>
          <cell r="IQ66">
            <v>53.329000000000001</v>
          </cell>
          <cell r="IR66">
            <v>8.1189999999999998</v>
          </cell>
          <cell r="IS66">
            <v>4.1760000000000002</v>
          </cell>
          <cell r="IT66">
            <v>0</v>
          </cell>
          <cell r="IU66">
            <v>0</v>
          </cell>
          <cell r="IV66">
            <v>0</v>
          </cell>
          <cell r="IW66">
            <v>25.523</v>
          </cell>
          <cell r="IX66">
            <v>39.671999999999997</v>
          </cell>
          <cell r="IY66">
            <v>0</v>
          </cell>
          <cell r="IZ66">
            <v>0</v>
          </cell>
          <cell r="JA66">
            <v>0</v>
          </cell>
          <cell r="JB66">
            <v>2.4860000000000002</v>
          </cell>
          <cell r="JC66">
            <v>0</v>
          </cell>
          <cell r="JD66">
            <v>0</v>
          </cell>
          <cell r="JE66">
            <v>0</v>
          </cell>
          <cell r="JF66">
            <v>0</v>
          </cell>
          <cell r="JG66">
            <v>0</v>
          </cell>
          <cell r="JH66">
            <v>2.2090000000000001</v>
          </cell>
          <cell r="JI66">
            <v>4.25</v>
          </cell>
          <cell r="JJ66">
            <v>0</v>
          </cell>
          <cell r="JK66">
            <v>0</v>
          </cell>
          <cell r="JL66">
            <v>0</v>
          </cell>
          <cell r="JM66">
            <v>0</v>
          </cell>
          <cell r="JN66">
            <v>0</v>
          </cell>
          <cell r="JO66">
            <v>0</v>
          </cell>
          <cell r="JP66">
            <v>0</v>
          </cell>
          <cell r="JQ66">
            <v>0</v>
          </cell>
          <cell r="JR66" t="e">
            <v>#N/A</v>
          </cell>
          <cell r="JS66">
            <v>529.12599999999998</v>
          </cell>
          <cell r="JT66">
            <v>540.09</v>
          </cell>
          <cell r="JU66">
            <v>59.307000000000002</v>
          </cell>
          <cell r="JV66">
            <v>480.78300000000002</v>
          </cell>
          <cell r="JW66">
            <v>224.37700000000001</v>
          </cell>
          <cell r="JX66">
            <v>0</v>
          </cell>
          <cell r="JY66">
            <v>0</v>
          </cell>
          <cell r="JZ66">
            <v>0</v>
          </cell>
          <cell r="KA66">
            <v>0.222</v>
          </cell>
          <cell r="KB66">
            <v>0</v>
          </cell>
          <cell r="KC66">
            <v>0</v>
          </cell>
          <cell r="KD66">
            <v>0.222</v>
          </cell>
          <cell r="KE66">
            <v>0</v>
          </cell>
          <cell r="KF66">
            <v>0</v>
          </cell>
          <cell r="KG66">
            <v>0</v>
          </cell>
          <cell r="KH66">
            <v>0</v>
          </cell>
          <cell r="KI66">
            <v>1.657</v>
          </cell>
          <cell r="KJ66">
            <v>1.075</v>
          </cell>
          <cell r="KK66">
            <v>5.0819999999999999</v>
          </cell>
          <cell r="KL66">
            <v>7.0590000000000002</v>
          </cell>
          <cell r="KM66">
            <v>4.2709999999999999</v>
          </cell>
          <cell r="KN66">
            <v>22.672000000000001</v>
          </cell>
          <cell r="KO66">
            <v>25.523</v>
          </cell>
          <cell r="KP66">
            <v>0</v>
          </cell>
          <cell r="KQ66">
            <v>0</v>
          </cell>
          <cell r="KR66">
            <v>25.523</v>
          </cell>
          <cell r="KS66">
            <v>0</v>
          </cell>
          <cell r="KT66">
            <v>39.671999999999997</v>
          </cell>
          <cell r="KU66">
            <v>0</v>
          </cell>
          <cell r="KV66">
            <v>39.671999999999997</v>
          </cell>
          <cell r="KW66">
            <v>2.4860000000000002</v>
          </cell>
          <cell r="KX66">
            <v>0</v>
          </cell>
          <cell r="KY66">
            <v>0</v>
          </cell>
          <cell r="KZ66">
            <v>2.4860000000000002</v>
          </cell>
          <cell r="LA66">
            <v>25.523</v>
          </cell>
          <cell r="LB66">
            <v>0</v>
          </cell>
          <cell r="LC66">
            <v>0</v>
          </cell>
          <cell r="LD66">
            <v>25.523</v>
          </cell>
          <cell r="LE66">
            <v>0</v>
          </cell>
          <cell r="LF66">
            <v>39.671999999999997</v>
          </cell>
          <cell r="LG66">
            <v>0</v>
          </cell>
          <cell r="LH66">
            <v>39.671999999999997</v>
          </cell>
          <cell r="LI66">
            <v>2.4860000000000002</v>
          </cell>
          <cell r="LJ66">
            <v>0</v>
          </cell>
          <cell r="LK66">
            <v>0</v>
          </cell>
          <cell r="LL66">
            <v>2.4860000000000002</v>
          </cell>
          <cell r="LM66">
            <v>110.378</v>
          </cell>
          <cell r="LN66">
            <v>210.09</v>
          </cell>
          <cell r="LO66">
            <v>54.820999999999998</v>
          </cell>
          <cell r="LP66">
            <v>264.911</v>
          </cell>
          <cell r="LQ66">
            <v>320.46800000000002</v>
          </cell>
          <cell r="LR66">
            <v>375.28899999999999</v>
          </cell>
          <cell r="LS66">
            <v>2073.2759999999998</v>
          </cell>
          <cell r="LT66">
            <v>140918</v>
          </cell>
          <cell r="LU66">
            <v>22702</v>
          </cell>
          <cell r="LV66">
            <v>17464</v>
          </cell>
          <cell r="LW66">
            <v>646.919906771054</v>
          </cell>
          <cell r="LX66">
            <v>820.11616469718501</v>
          </cell>
          <cell r="LY66">
            <v>6607.0758022878599</v>
          </cell>
          <cell r="LZ66">
            <v>256100.987607466</v>
          </cell>
          <cell r="MA66">
            <v>312948.60868736001</v>
          </cell>
          <cell r="MB66">
            <v>312948.60868736001</v>
          </cell>
          <cell r="MC66">
            <v>0</v>
          </cell>
          <cell r="MD66">
            <v>47649.9459992415</v>
          </cell>
          <cell r="ME66">
            <v>365</v>
          </cell>
          <cell r="MF66">
            <v>365</v>
          </cell>
          <cell r="MG66">
            <v>126.5</v>
          </cell>
          <cell r="MH66">
            <v>2073275.9999999998</v>
          </cell>
          <cell r="MI66">
            <v>40166</v>
          </cell>
          <cell r="MJ66">
            <v>312948.60868736001</v>
          </cell>
          <cell r="MK66">
            <v>126.5</v>
          </cell>
          <cell r="ML66">
            <v>51.61768660060747</v>
          </cell>
          <cell r="MM66">
            <v>3.5083901807498878</v>
          </cell>
          <cell r="MN66">
            <v>2.5800120689535477</v>
          </cell>
          <cell r="MO66">
            <v>15.226124889676202</v>
          </cell>
          <cell r="MP66">
            <v>81.834838212466522</v>
          </cell>
          <cell r="MQ66" t="str">
            <v/>
          </cell>
          <cell r="MR66">
            <v>1.7604988433763766E-4</v>
          </cell>
          <cell r="MS66" t="str">
            <v>Business plans (£m)</v>
          </cell>
          <cell r="MT66" t="str">
            <v>PR19 (£m)</v>
          </cell>
        </row>
        <row r="67">
          <cell r="A67" t="str">
            <v>SRN24</v>
          </cell>
          <cell r="B67" t="str">
            <v>SRN</v>
          </cell>
          <cell r="C67" t="str">
            <v>2023-24</v>
          </cell>
          <cell r="D67" t="str">
            <v>SRN</v>
          </cell>
          <cell r="E67" t="str">
            <v>SRN24</v>
          </cell>
          <cell r="F67">
            <v>1</v>
          </cell>
          <cell r="G67">
            <v>11.714</v>
          </cell>
          <cell r="H67">
            <v>0</v>
          </cell>
          <cell r="I67">
            <v>1.08</v>
          </cell>
          <cell r="J67">
            <v>0</v>
          </cell>
          <cell r="K67">
            <v>19.396999999999998</v>
          </cell>
          <cell r="L67">
            <v>0</v>
          </cell>
          <cell r="M67">
            <v>26.946000000000002</v>
          </cell>
          <cell r="N67">
            <v>0.10299999999999999</v>
          </cell>
          <cell r="O67">
            <v>59.24</v>
          </cell>
          <cell r="P67">
            <v>0</v>
          </cell>
          <cell r="Q67">
            <v>59.24</v>
          </cell>
          <cell r="R67">
            <v>20.137</v>
          </cell>
          <cell r="S67">
            <v>1.552</v>
          </cell>
          <cell r="T67">
            <v>19.259</v>
          </cell>
          <cell r="U67">
            <v>2.9</v>
          </cell>
          <cell r="V67">
            <v>21.763000000000002</v>
          </cell>
          <cell r="W67">
            <v>65.611000000000004</v>
          </cell>
          <cell r="X67">
            <v>1.8839999999999999</v>
          </cell>
          <cell r="Y67">
            <v>67.495000000000005</v>
          </cell>
          <cell r="Z67">
            <v>19.407</v>
          </cell>
          <cell r="AA67">
            <v>0</v>
          </cell>
          <cell r="AB67">
            <v>18.25</v>
          </cell>
          <cell r="AC67">
            <v>18.25</v>
          </cell>
          <cell r="AD67">
            <v>108.485</v>
          </cell>
          <cell r="AE67">
            <v>4.8419999999999996</v>
          </cell>
          <cell r="AF67">
            <v>0</v>
          </cell>
          <cell r="AG67">
            <v>113.327</v>
          </cell>
          <cell r="AH67">
            <v>113.327</v>
          </cell>
          <cell r="AI67">
            <v>20.173999999999999</v>
          </cell>
          <cell r="AJ67">
            <v>0</v>
          </cell>
          <cell r="AK67">
            <v>3.32</v>
          </cell>
          <cell r="AL67">
            <v>0</v>
          </cell>
          <cell r="AM67">
            <v>0</v>
          </cell>
          <cell r="AN67">
            <v>0</v>
          </cell>
          <cell r="AO67">
            <v>35.598999999999997</v>
          </cell>
          <cell r="AP67">
            <v>12.374000000000001</v>
          </cell>
          <cell r="AQ67">
            <v>71.466999999999999</v>
          </cell>
          <cell r="AR67">
            <v>0</v>
          </cell>
          <cell r="AS67">
            <v>71.466999999999999</v>
          </cell>
          <cell r="AT67">
            <v>1.0389999999999999</v>
          </cell>
          <cell r="AU67">
            <v>127.792</v>
          </cell>
          <cell r="AV67">
            <v>0</v>
          </cell>
          <cell r="AW67">
            <v>89.385999999999996</v>
          </cell>
          <cell r="AX67">
            <v>0</v>
          </cell>
          <cell r="AY67">
            <v>218.21700000000001</v>
          </cell>
          <cell r="AZ67">
            <v>0</v>
          </cell>
          <cell r="BA67">
            <v>218.21700000000001</v>
          </cell>
          <cell r="BB67">
            <v>0</v>
          </cell>
          <cell r="BC67">
            <v>0</v>
          </cell>
          <cell r="BD67">
            <v>0</v>
          </cell>
          <cell r="BE67">
            <v>0</v>
          </cell>
          <cell r="BF67">
            <v>289.68400000000003</v>
          </cell>
          <cell r="BG67">
            <v>5.2560000000000002</v>
          </cell>
          <cell r="BH67">
            <v>0</v>
          </cell>
          <cell r="BI67">
            <v>294.94</v>
          </cell>
          <cell r="BJ67">
            <v>294.94</v>
          </cell>
          <cell r="BK67">
            <v>0</v>
          </cell>
          <cell r="BL67">
            <v>0</v>
          </cell>
          <cell r="BM67">
            <v>0</v>
          </cell>
          <cell r="BN67">
            <v>0</v>
          </cell>
          <cell r="BO67">
            <v>0</v>
          </cell>
          <cell r="BP67">
            <v>0</v>
          </cell>
          <cell r="BQ67">
            <v>3.9980000000000002</v>
          </cell>
          <cell r="BR67">
            <v>0</v>
          </cell>
          <cell r="BS67">
            <v>3.9980000000000002</v>
          </cell>
          <cell r="BT67">
            <v>0</v>
          </cell>
          <cell r="BU67">
            <v>3.9980000000000002</v>
          </cell>
          <cell r="BV67">
            <v>0</v>
          </cell>
          <cell r="BW67">
            <v>0</v>
          </cell>
          <cell r="BX67">
            <v>0</v>
          </cell>
          <cell r="BY67">
            <v>0</v>
          </cell>
          <cell r="BZ67">
            <v>0</v>
          </cell>
          <cell r="CA67">
            <v>0</v>
          </cell>
          <cell r="CB67">
            <v>0</v>
          </cell>
          <cell r="CC67">
            <v>0</v>
          </cell>
          <cell r="CD67">
            <v>0</v>
          </cell>
          <cell r="CE67">
            <v>0</v>
          </cell>
          <cell r="CF67">
            <v>0</v>
          </cell>
          <cell r="CG67">
            <v>0</v>
          </cell>
          <cell r="CH67">
            <v>3.9980000000000002</v>
          </cell>
          <cell r="CI67">
            <v>0</v>
          </cell>
          <cell r="CJ67">
            <v>0</v>
          </cell>
          <cell r="CK67">
            <v>3.9980000000000002</v>
          </cell>
          <cell r="CL67">
            <v>3.9980000000000002</v>
          </cell>
          <cell r="CM67">
            <v>-2.6779999999999999</v>
          </cell>
          <cell r="CN67">
            <v>-8.4740000000000002</v>
          </cell>
          <cell r="CO67">
            <v>1E-3</v>
          </cell>
          <cell r="CP67">
            <v>0</v>
          </cell>
          <cell r="CQ67">
            <v>0</v>
          </cell>
          <cell r="CR67">
            <v>0</v>
          </cell>
          <cell r="CS67">
            <v>21.289000000000001</v>
          </cell>
          <cell r="CT67">
            <v>1.2989999999999999</v>
          </cell>
          <cell r="CU67">
            <v>11.436999999999999</v>
          </cell>
          <cell r="CV67">
            <v>0</v>
          </cell>
          <cell r="CW67">
            <v>11.436999999999999</v>
          </cell>
          <cell r="CX67">
            <v>0</v>
          </cell>
          <cell r="CY67">
            <v>15.518000000000001</v>
          </cell>
          <cell r="CZ67">
            <v>0</v>
          </cell>
          <cell r="DA67">
            <v>1.077</v>
          </cell>
          <cell r="DB67">
            <v>0</v>
          </cell>
          <cell r="DC67">
            <v>16.594999999999999</v>
          </cell>
          <cell r="DD67">
            <v>0</v>
          </cell>
          <cell r="DE67">
            <v>16.594999999999999</v>
          </cell>
          <cell r="DF67">
            <v>0</v>
          </cell>
          <cell r="DG67">
            <v>0</v>
          </cell>
          <cell r="DH67">
            <v>0</v>
          </cell>
          <cell r="DI67">
            <v>0</v>
          </cell>
          <cell r="DJ67">
            <v>28.032</v>
          </cell>
          <cell r="DK67">
            <v>0.81799999999999995</v>
          </cell>
          <cell r="DL67">
            <v>0</v>
          </cell>
          <cell r="DM67">
            <v>28.85</v>
          </cell>
          <cell r="DN67">
            <v>28.85</v>
          </cell>
          <cell r="DO67">
            <v>0</v>
          </cell>
          <cell r="DP67">
            <v>0</v>
          </cell>
          <cell r="DQ67">
            <v>0</v>
          </cell>
          <cell r="DR67">
            <v>0</v>
          </cell>
          <cell r="DS67">
            <v>0</v>
          </cell>
          <cell r="DT67">
            <v>0</v>
          </cell>
          <cell r="DU67">
            <v>4.7039999999999997</v>
          </cell>
          <cell r="DV67">
            <v>0</v>
          </cell>
          <cell r="DW67">
            <v>4.7039999999999997</v>
          </cell>
          <cell r="DX67">
            <v>0</v>
          </cell>
          <cell r="DY67">
            <v>4.7039999999999997</v>
          </cell>
          <cell r="DZ67">
            <v>0</v>
          </cell>
          <cell r="EA67">
            <v>0</v>
          </cell>
          <cell r="EB67">
            <v>0</v>
          </cell>
          <cell r="EC67">
            <v>0</v>
          </cell>
          <cell r="ED67">
            <v>0</v>
          </cell>
          <cell r="EE67">
            <v>0</v>
          </cell>
          <cell r="EF67">
            <v>0</v>
          </cell>
          <cell r="EG67">
            <v>0</v>
          </cell>
          <cell r="EH67">
            <v>0</v>
          </cell>
          <cell r="EI67">
            <v>0</v>
          </cell>
          <cell r="EJ67">
            <v>0</v>
          </cell>
          <cell r="EK67">
            <v>0</v>
          </cell>
          <cell r="EL67">
            <v>4.7039999999999997</v>
          </cell>
          <cell r="EM67">
            <v>0</v>
          </cell>
          <cell r="EN67">
            <v>0</v>
          </cell>
          <cell r="EO67">
            <v>4.7039999999999997</v>
          </cell>
          <cell r="EP67">
            <v>4.7039999999999997</v>
          </cell>
          <cell r="EQ67">
            <v>31.887999999999998</v>
          </cell>
          <cell r="ER67">
            <v>0</v>
          </cell>
          <cell r="ES67">
            <v>4.4000000000000004</v>
          </cell>
          <cell r="ET67">
            <v>0</v>
          </cell>
          <cell r="EU67">
            <v>19.396999999999998</v>
          </cell>
          <cell r="EV67">
            <v>0</v>
          </cell>
          <cell r="EW67">
            <v>62.545000000000002</v>
          </cell>
          <cell r="EX67">
            <v>12.477</v>
          </cell>
          <cell r="EY67">
            <v>130.70699999999999</v>
          </cell>
          <cell r="EZ67">
            <v>0</v>
          </cell>
          <cell r="FA67">
            <v>130.70699999999999</v>
          </cell>
          <cell r="FB67">
            <v>21.176000000000002</v>
          </cell>
          <cell r="FC67">
            <v>129.34399999999999</v>
          </cell>
          <cell r="FD67">
            <v>19.259</v>
          </cell>
          <cell r="FE67">
            <v>92.286000000000001</v>
          </cell>
          <cell r="FF67">
            <v>21.763000000000002</v>
          </cell>
          <cell r="FG67">
            <v>283.82800000000003</v>
          </cell>
          <cell r="FH67">
            <v>1.8839999999999999</v>
          </cell>
          <cell r="FI67">
            <v>285.71199999999999</v>
          </cell>
          <cell r="FJ67">
            <v>19.407</v>
          </cell>
          <cell r="FK67">
            <v>0</v>
          </cell>
          <cell r="FL67">
            <v>18.25</v>
          </cell>
          <cell r="FM67">
            <v>18.25</v>
          </cell>
          <cell r="FN67">
            <v>398.16900000000004</v>
          </cell>
          <cell r="FO67">
            <v>10.097999999999999</v>
          </cell>
          <cell r="FP67">
            <v>0</v>
          </cell>
          <cell r="FQ67">
            <v>408.267</v>
          </cell>
          <cell r="FR67">
            <v>408.267</v>
          </cell>
          <cell r="FS67">
            <v>-2.6779999999999999</v>
          </cell>
          <cell r="FT67">
            <v>-8.4740000000000002</v>
          </cell>
          <cell r="FU67">
            <v>1E-3</v>
          </cell>
          <cell r="FV67">
            <v>0</v>
          </cell>
          <cell r="FW67">
            <v>0</v>
          </cell>
          <cell r="FX67">
            <v>0</v>
          </cell>
          <cell r="FY67">
            <v>29.991000000000003</v>
          </cell>
          <cell r="FZ67">
            <v>1.2989999999999999</v>
          </cell>
          <cell r="GA67">
            <v>20.138999999999999</v>
          </cell>
          <cell r="GB67">
            <v>0</v>
          </cell>
          <cell r="GC67">
            <v>20.138999999999999</v>
          </cell>
          <cell r="GD67">
            <v>0</v>
          </cell>
          <cell r="GE67">
            <v>15.518000000000001</v>
          </cell>
          <cell r="GF67">
            <v>0</v>
          </cell>
          <cell r="GG67">
            <v>1.077</v>
          </cell>
          <cell r="GH67">
            <v>0</v>
          </cell>
          <cell r="GI67">
            <v>16.594999999999999</v>
          </cell>
          <cell r="GJ67">
            <v>0</v>
          </cell>
          <cell r="GK67">
            <v>16.594999999999999</v>
          </cell>
          <cell r="GL67">
            <v>0</v>
          </cell>
          <cell r="GM67">
            <v>0</v>
          </cell>
          <cell r="GN67">
            <v>0</v>
          </cell>
          <cell r="GO67">
            <v>0</v>
          </cell>
          <cell r="GP67">
            <v>36.734000000000002</v>
          </cell>
          <cell r="GQ67">
            <v>0.81799999999999995</v>
          </cell>
          <cell r="GR67">
            <v>0</v>
          </cell>
          <cell r="GS67">
            <v>37.552</v>
          </cell>
          <cell r="GT67">
            <v>37.552</v>
          </cell>
          <cell r="GU67">
            <v>29.21</v>
          </cell>
          <cell r="GV67">
            <v>-8.4740000000000002</v>
          </cell>
          <cell r="GW67">
            <v>4.4009999999999998</v>
          </cell>
          <cell r="GX67">
            <v>0</v>
          </cell>
          <cell r="GY67">
            <v>19.396999999999998</v>
          </cell>
          <cell r="GZ67">
            <v>0</v>
          </cell>
          <cell r="HA67">
            <v>92.536000000000001</v>
          </cell>
          <cell r="HB67">
            <v>13.776</v>
          </cell>
          <cell r="HC67">
            <v>150.846</v>
          </cell>
          <cell r="HD67">
            <v>0</v>
          </cell>
          <cell r="HE67">
            <v>150.846</v>
          </cell>
          <cell r="HF67">
            <v>21.175999999999998</v>
          </cell>
          <cell r="HG67">
            <v>144.86199999999999</v>
          </cell>
          <cell r="HH67">
            <v>19.259</v>
          </cell>
          <cell r="HI67">
            <v>93.363</v>
          </cell>
          <cell r="HJ67">
            <v>21.763000000000002</v>
          </cell>
          <cell r="HK67">
            <v>300.423</v>
          </cell>
          <cell r="HL67">
            <v>1.8839999999999999</v>
          </cell>
          <cell r="HM67">
            <v>302.30700000000002</v>
          </cell>
          <cell r="HN67">
            <v>19.407</v>
          </cell>
          <cell r="HO67">
            <v>0</v>
          </cell>
          <cell r="HP67">
            <v>18.25</v>
          </cell>
          <cell r="HQ67">
            <v>18.25</v>
          </cell>
          <cell r="HR67">
            <v>434.90300000000002</v>
          </cell>
          <cell r="HS67">
            <v>10.916</v>
          </cell>
          <cell r="HT67">
            <v>0</v>
          </cell>
          <cell r="HU67">
            <v>445.81900000000002</v>
          </cell>
          <cell r="HV67">
            <v>445.81900000000002</v>
          </cell>
          <cell r="HW67">
            <v>0</v>
          </cell>
          <cell r="HX67">
            <v>0</v>
          </cell>
          <cell r="HY67">
            <v>1.0529999999999999</v>
          </cell>
          <cell r="HZ67">
            <v>0</v>
          </cell>
          <cell r="IA67">
            <v>1.077</v>
          </cell>
          <cell r="IB67">
            <v>0</v>
          </cell>
          <cell r="IC67">
            <v>0</v>
          </cell>
          <cell r="ID67">
            <v>0.40500000000000003</v>
          </cell>
          <cell r="IE67">
            <v>4.8000000000000001E-2</v>
          </cell>
          <cell r="IF67">
            <v>0</v>
          </cell>
          <cell r="IG67">
            <v>29.004999999999999</v>
          </cell>
          <cell r="IH67">
            <v>17.623000000000001</v>
          </cell>
          <cell r="II67">
            <v>0</v>
          </cell>
          <cell r="IJ67">
            <v>0.17599999999999999</v>
          </cell>
          <cell r="IK67">
            <v>0</v>
          </cell>
          <cell r="IL67">
            <v>0</v>
          </cell>
          <cell r="IM67">
            <v>7.5780000000000003</v>
          </cell>
          <cell r="IN67">
            <v>0</v>
          </cell>
          <cell r="IO67">
            <v>0</v>
          </cell>
          <cell r="IP67">
            <v>2.5510000000000002</v>
          </cell>
          <cell r="IQ67">
            <v>8.8620000000000001</v>
          </cell>
          <cell r="IR67">
            <v>0.85799999999999998</v>
          </cell>
          <cell r="IS67">
            <v>0</v>
          </cell>
          <cell r="IT67">
            <v>0</v>
          </cell>
          <cell r="IU67">
            <v>0</v>
          </cell>
          <cell r="IV67">
            <v>0</v>
          </cell>
          <cell r="IW67">
            <v>26.164000000000001</v>
          </cell>
          <cell r="IX67">
            <v>31.474</v>
          </cell>
          <cell r="IY67">
            <v>0</v>
          </cell>
          <cell r="IZ67">
            <v>0</v>
          </cell>
          <cell r="JA67">
            <v>0</v>
          </cell>
          <cell r="JB67">
            <v>1.413</v>
          </cell>
          <cell r="JC67">
            <v>0</v>
          </cell>
          <cell r="JD67">
            <v>0</v>
          </cell>
          <cell r="JE67">
            <v>0</v>
          </cell>
          <cell r="JF67">
            <v>0</v>
          </cell>
          <cell r="JG67">
            <v>0</v>
          </cell>
          <cell r="JH67">
            <v>1.8480000000000001</v>
          </cell>
          <cell r="JI67">
            <v>4.25</v>
          </cell>
          <cell r="JJ67">
            <v>0</v>
          </cell>
          <cell r="JK67">
            <v>0</v>
          </cell>
          <cell r="JL67">
            <v>0</v>
          </cell>
          <cell r="JM67">
            <v>0</v>
          </cell>
          <cell r="JN67">
            <v>0</v>
          </cell>
          <cell r="JO67">
            <v>0</v>
          </cell>
          <cell r="JP67">
            <v>0</v>
          </cell>
          <cell r="JQ67">
            <v>0</v>
          </cell>
          <cell r="JR67" t="e">
            <v>#N/A</v>
          </cell>
          <cell r="JS67">
            <v>434.90300000000002</v>
          </cell>
          <cell r="JT67">
            <v>445.81900000000002</v>
          </cell>
          <cell r="JU67">
            <v>37.552</v>
          </cell>
          <cell r="JV67">
            <v>408.267</v>
          </cell>
          <cell r="JW67">
            <v>134.38499999999999</v>
          </cell>
          <cell r="JX67">
            <v>0</v>
          </cell>
          <cell r="JY67">
            <v>0</v>
          </cell>
          <cell r="JZ67">
            <v>0</v>
          </cell>
          <cell r="KA67">
            <v>0.222</v>
          </cell>
          <cell r="KB67">
            <v>0</v>
          </cell>
          <cell r="KC67">
            <v>0</v>
          </cell>
          <cell r="KD67">
            <v>0.222</v>
          </cell>
          <cell r="KE67">
            <v>0</v>
          </cell>
          <cell r="KF67">
            <v>0</v>
          </cell>
          <cell r="KG67">
            <v>0</v>
          </cell>
          <cell r="KH67">
            <v>0</v>
          </cell>
          <cell r="KI67">
            <v>1.5170000000000001</v>
          </cell>
          <cell r="KJ67">
            <v>1.105</v>
          </cell>
          <cell r="KK67">
            <v>5.2060000000000004</v>
          </cell>
          <cell r="KL67">
            <v>7.2839999999999998</v>
          </cell>
          <cell r="KM67">
            <v>4.5339999999999998</v>
          </cell>
          <cell r="KN67">
            <v>21.138999999999999</v>
          </cell>
          <cell r="KO67">
            <v>26.164000000000001</v>
          </cell>
          <cell r="KP67">
            <v>0</v>
          </cell>
          <cell r="KQ67">
            <v>0</v>
          </cell>
          <cell r="KR67">
            <v>26.164000000000001</v>
          </cell>
          <cell r="KS67">
            <v>0</v>
          </cell>
          <cell r="KT67">
            <v>31.474</v>
          </cell>
          <cell r="KU67">
            <v>0</v>
          </cell>
          <cell r="KV67">
            <v>31.474</v>
          </cell>
          <cell r="KW67">
            <v>1.413</v>
          </cell>
          <cell r="KX67">
            <v>0</v>
          </cell>
          <cell r="KY67">
            <v>0</v>
          </cell>
          <cell r="KZ67">
            <v>1.413</v>
          </cell>
          <cell r="LA67">
            <v>26.164000000000001</v>
          </cell>
          <cell r="LB67">
            <v>0</v>
          </cell>
          <cell r="LC67">
            <v>0</v>
          </cell>
          <cell r="LD67">
            <v>26.164000000000001</v>
          </cell>
          <cell r="LE67">
            <v>0</v>
          </cell>
          <cell r="LF67">
            <v>31.474</v>
          </cell>
          <cell r="LG67">
            <v>0</v>
          </cell>
          <cell r="LH67">
            <v>31.474</v>
          </cell>
          <cell r="LI67">
            <v>1.413</v>
          </cell>
          <cell r="LJ67">
            <v>0</v>
          </cell>
          <cell r="LK67">
            <v>0</v>
          </cell>
          <cell r="LL67">
            <v>1.413</v>
          </cell>
          <cell r="LM67">
            <v>108.18100000000001</v>
          </cell>
          <cell r="LN67">
            <v>219.398</v>
          </cell>
          <cell r="LO67">
            <v>34.358000000000004</v>
          </cell>
          <cell r="LP67">
            <v>253.756</v>
          </cell>
          <cell r="LQ67">
            <v>327.57900000000001</v>
          </cell>
          <cell r="LR67">
            <v>361.93700000000001</v>
          </cell>
          <cell r="LS67">
            <v>2095.4520000000002</v>
          </cell>
          <cell r="LT67">
            <v>143607</v>
          </cell>
          <cell r="LU67">
            <v>22844</v>
          </cell>
          <cell r="LV67">
            <v>17464</v>
          </cell>
          <cell r="LW67">
            <v>636.83802238888097</v>
          </cell>
          <cell r="LX67">
            <v>844</v>
          </cell>
          <cell r="LY67">
            <v>6664.8751360553497</v>
          </cell>
          <cell r="LZ67">
            <v>258151.12003289899</v>
          </cell>
          <cell r="MA67">
            <v>315489.91022840602</v>
          </cell>
          <cell r="MB67">
            <v>315489.91022840602</v>
          </cell>
          <cell r="MC67">
            <v>0</v>
          </cell>
          <cell r="MD67">
            <v>48080.624499716498</v>
          </cell>
          <cell r="ME67">
            <v>365</v>
          </cell>
          <cell r="MF67">
            <v>365</v>
          </cell>
          <cell r="MG67">
            <v>127.7</v>
          </cell>
          <cell r="MH67">
            <v>2095452.0000000002</v>
          </cell>
          <cell r="MI67">
            <v>40308</v>
          </cell>
          <cell r="MJ67">
            <v>315489.91022840602</v>
          </cell>
          <cell r="MK67">
            <v>127.7</v>
          </cell>
          <cell r="ML67">
            <v>51.986007740398932</v>
          </cell>
          <cell r="MM67">
            <v>3.5627418874665078</v>
          </cell>
          <cell r="MN67">
            <v>2.5819250931184956</v>
          </cell>
          <cell r="MO67">
            <v>15.239988012582542</v>
          </cell>
          <cell r="MP67">
            <v>81.825475764345271</v>
          </cell>
          <cell r="MQ67" t="str">
            <v/>
          </cell>
          <cell r="MR67">
            <v>1.7418676256960311E-4</v>
          </cell>
          <cell r="MS67" t="str">
            <v>Business plans (£m)</v>
          </cell>
          <cell r="MT67" t="str">
            <v>PR19 (£m)</v>
          </cell>
        </row>
        <row r="68">
          <cell r="A68" t="str">
            <v>SRN25</v>
          </cell>
          <cell r="B68" t="str">
            <v>SRN</v>
          </cell>
          <cell r="C68" t="str">
            <v>2024-25</v>
          </cell>
          <cell r="D68" t="str">
            <v>SRN</v>
          </cell>
          <cell r="E68" t="str">
            <v>SRN25</v>
          </cell>
          <cell r="F68">
            <v>1</v>
          </cell>
          <cell r="G68">
            <v>12.397</v>
          </cell>
          <cell r="H68">
            <v>0</v>
          </cell>
          <cell r="I68">
            <v>1.081</v>
          </cell>
          <cell r="J68">
            <v>0</v>
          </cell>
          <cell r="K68">
            <v>19.396999999999998</v>
          </cell>
          <cell r="L68">
            <v>0</v>
          </cell>
          <cell r="M68">
            <v>24.902999999999999</v>
          </cell>
          <cell r="N68">
            <v>0.104</v>
          </cell>
          <cell r="O68">
            <v>57.881999999999998</v>
          </cell>
          <cell r="P68">
            <v>0</v>
          </cell>
          <cell r="Q68">
            <v>57.881999999999998</v>
          </cell>
          <cell r="R68">
            <v>14.760999999999999</v>
          </cell>
          <cell r="S68">
            <v>1.8919999999999999</v>
          </cell>
          <cell r="T68">
            <v>18.39</v>
          </cell>
          <cell r="U68">
            <v>2.9</v>
          </cell>
          <cell r="V68">
            <v>19.763999999999999</v>
          </cell>
          <cell r="W68">
            <v>57.707000000000001</v>
          </cell>
          <cell r="X68">
            <v>1.8839999999999999</v>
          </cell>
          <cell r="Y68">
            <v>59.591000000000001</v>
          </cell>
          <cell r="Z68">
            <v>18.814</v>
          </cell>
          <cell r="AA68">
            <v>0</v>
          </cell>
          <cell r="AB68">
            <v>17.702999999999999</v>
          </cell>
          <cell r="AC68">
            <v>17.702999999999999</v>
          </cell>
          <cell r="AD68">
            <v>99.77</v>
          </cell>
          <cell r="AE68">
            <v>4.8929999999999998</v>
          </cell>
          <cell r="AF68">
            <v>0</v>
          </cell>
          <cell r="AG68">
            <v>104.663</v>
          </cell>
          <cell r="AH68">
            <v>104.663</v>
          </cell>
          <cell r="AI68">
            <v>21.09</v>
          </cell>
          <cell r="AJ68">
            <v>0</v>
          </cell>
          <cell r="AK68">
            <v>3.3220000000000001</v>
          </cell>
          <cell r="AL68">
            <v>0</v>
          </cell>
          <cell r="AM68">
            <v>0</v>
          </cell>
          <cell r="AN68">
            <v>0</v>
          </cell>
          <cell r="AO68">
            <v>33.01</v>
          </cell>
          <cell r="AP68">
            <v>12.471</v>
          </cell>
          <cell r="AQ68">
            <v>69.893000000000001</v>
          </cell>
          <cell r="AR68">
            <v>0</v>
          </cell>
          <cell r="AS68">
            <v>69.893000000000001</v>
          </cell>
          <cell r="AT68">
            <v>1.5249999999999999</v>
          </cell>
          <cell r="AU68">
            <v>108.372</v>
          </cell>
          <cell r="AV68">
            <v>0</v>
          </cell>
          <cell r="AW68">
            <v>54.368000000000002</v>
          </cell>
          <cell r="AX68">
            <v>0</v>
          </cell>
          <cell r="AY68">
            <v>164.26499999999999</v>
          </cell>
          <cell r="AZ68">
            <v>0</v>
          </cell>
          <cell r="BA68">
            <v>164.26499999999999</v>
          </cell>
          <cell r="BB68">
            <v>0</v>
          </cell>
          <cell r="BC68">
            <v>0</v>
          </cell>
          <cell r="BD68">
            <v>0</v>
          </cell>
          <cell r="BE68">
            <v>0</v>
          </cell>
          <cell r="BF68">
            <v>234.15799999999999</v>
          </cell>
          <cell r="BG68">
            <v>5.3120000000000003</v>
          </cell>
          <cell r="BH68">
            <v>0</v>
          </cell>
          <cell r="BI68">
            <v>239.47</v>
          </cell>
          <cell r="BJ68">
            <v>239.47</v>
          </cell>
          <cell r="BK68">
            <v>0</v>
          </cell>
          <cell r="BL68">
            <v>0</v>
          </cell>
          <cell r="BM68">
            <v>0</v>
          </cell>
          <cell r="BN68">
            <v>0</v>
          </cell>
          <cell r="BO68">
            <v>0</v>
          </cell>
          <cell r="BP68">
            <v>0</v>
          </cell>
          <cell r="BQ68">
            <v>3.9990000000000001</v>
          </cell>
          <cell r="BR68">
            <v>0</v>
          </cell>
          <cell r="BS68">
            <v>3.9990000000000001</v>
          </cell>
          <cell r="BT68">
            <v>0</v>
          </cell>
          <cell r="BU68">
            <v>3.9990000000000001</v>
          </cell>
          <cell r="BV68">
            <v>0</v>
          </cell>
          <cell r="BW68">
            <v>0</v>
          </cell>
          <cell r="BX68">
            <v>0</v>
          </cell>
          <cell r="BY68">
            <v>0</v>
          </cell>
          <cell r="BZ68">
            <v>0</v>
          </cell>
          <cell r="CA68">
            <v>0</v>
          </cell>
          <cell r="CB68">
            <v>0</v>
          </cell>
          <cell r="CC68">
            <v>0</v>
          </cell>
          <cell r="CD68">
            <v>0</v>
          </cell>
          <cell r="CE68">
            <v>0</v>
          </cell>
          <cell r="CF68">
            <v>0</v>
          </cell>
          <cell r="CG68">
            <v>0</v>
          </cell>
          <cell r="CH68">
            <v>3.9990000000000001</v>
          </cell>
          <cell r="CI68">
            <v>0</v>
          </cell>
          <cell r="CJ68">
            <v>0</v>
          </cell>
          <cell r="CK68">
            <v>3.9990000000000001</v>
          </cell>
          <cell r="CL68">
            <v>3.9990000000000001</v>
          </cell>
          <cell r="CM68">
            <v>-2.677</v>
          </cell>
          <cell r="CN68">
            <v>-10.69</v>
          </cell>
          <cell r="CO68">
            <v>1E-3</v>
          </cell>
          <cell r="CP68">
            <v>0</v>
          </cell>
          <cell r="CQ68">
            <v>0</v>
          </cell>
          <cell r="CR68">
            <v>0</v>
          </cell>
          <cell r="CS68">
            <v>22.901</v>
          </cell>
          <cell r="CT68">
            <v>1.3089999999999999</v>
          </cell>
          <cell r="CU68">
            <v>10.843999999999999</v>
          </cell>
          <cell r="CV68">
            <v>0</v>
          </cell>
          <cell r="CW68">
            <v>10.843999999999999</v>
          </cell>
          <cell r="CX68">
            <v>0</v>
          </cell>
          <cell r="CY68">
            <v>11.048</v>
          </cell>
          <cell r="CZ68">
            <v>0</v>
          </cell>
          <cell r="DA68">
            <v>0.186</v>
          </cell>
          <cell r="DB68">
            <v>0</v>
          </cell>
          <cell r="DC68">
            <v>11.234</v>
          </cell>
          <cell r="DD68">
            <v>0</v>
          </cell>
          <cell r="DE68">
            <v>11.234</v>
          </cell>
          <cell r="DF68">
            <v>0</v>
          </cell>
          <cell r="DG68">
            <v>0</v>
          </cell>
          <cell r="DH68">
            <v>0</v>
          </cell>
          <cell r="DI68">
            <v>0</v>
          </cell>
          <cell r="DJ68">
            <v>22.077999999999999</v>
          </cell>
          <cell r="DK68">
            <v>0.82699999999999996</v>
          </cell>
          <cell r="DL68">
            <v>0</v>
          </cell>
          <cell r="DM68">
            <v>22.905000000000001</v>
          </cell>
          <cell r="DN68">
            <v>22.905000000000001</v>
          </cell>
          <cell r="DO68">
            <v>0</v>
          </cell>
          <cell r="DP68">
            <v>0</v>
          </cell>
          <cell r="DQ68">
            <v>0</v>
          </cell>
          <cell r="DR68">
            <v>0</v>
          </cell>
          <cell r="DS68">
            <v>0</v>
          </cell>
          <cell r="DT68">
            <v>0</v>
          </cell>
          <cell r="DU68">
            <v>4.7039999999999997</v>
          </cell>
          <cell r="DV68">
            <v>0</v>
          </cell>
          <cell r="DW68">
            <v>4.7039999999999997</v>
          </cell>
          <cell r="DX68">
            <v>0</v>
          </cell>
          <cell r="DY68">
            <v>4.7039999999999997</v>
          </cell>
          <cell r="DZ68">
            <v>0</v>
          </cell>
          <cell r="EA68">
            <v>0</v>
          </cell>
          <cell r="EB68">
            <v>0</v>
          </cell>
          <cell r="EC68">
            <v>0</v>
          </cell>
          <cell r="ED68">
            <v>0</v>
          </cell>
          <cell r="EE68">
            <v>0</v>
          </cell>
          <cell r="EF68">
            <v>0</v>
          </cell>
          <cell r="EG68">
            <v>0</v>
          </cell>
          <cell r="EH68">
            <v>0</v>
          </cell>
          <cell r="EI68">
            <v>0</v>
          </cell>
          <cell r="EJ68">
            <v>0</v>
          </cell>
          <cell r="EK68">
            <v>0</v>
          </cell>
          <cell r="EL68">
            <v>4.7039999999999997</v>
          </cell>
          <cell r="EM68">
            <v>0</v>
          </cell>
          <cell r="EN68">
            <v>0</v>
          </cell>
          <cell r="EO68">
            <v>4.7039999999999997</v>
          </cell>
          <cell r="EP68">
            <v>4.7039999999999997</v>
          </cell>
          <cell r="EQ68">
            <v>33.487000000000002</v>
          </cell>
          <cell r="ER68">
            <v>0</v>
          </cell>
          <cell r="ES68">
            <v>4.4030000000000005</v>
          </cell>
          <cell r="ET68">
            <v>0</v>
          </cell>
          <cell r="EU68">
            <v>19.396999999999998</v>
          </cell>
          <cell r="EV68">
            <v>0</v>
          </cell>
          <cell r="EW68">
            <v>57.912999999999997</v>
          </cell>
          <cell r="EX68">
            <v>12.574999999999999</v>
          </cell>
          <cell r="EY68">
            <v>127.77500000000001</v>
          </cell>
          <cell r="EZ68">
            <v>0</v>
          </cell>
          <cell r="FA68">
            <v>127.77500000000001</v>
          </cell>
          <cell r="FB68">
            <v>16.285999999999998</v>
          </cell>
          <cell r="FC68">
            <v>110.264</v>
          </cell>
          <cell r="FD68">
            <v>18.39</v>
          </cell>
          <cell r="FE68">
            <v>57.268000000000001</v>
          </cell>
          <cell r="FF68">
            <v>19.763999999999999</v>
          </cell>
          <cell r="FG68">
            <v>221.97199999999998</v>
          </cell>
          <cell r="FH68">
            <v>1.8839999999999999</v>
          </cell>
          <cell r="FI68">
            <v>223.85599999999999</v>
          </cell>
          <cell r="FJ68">
            <v>18.814</v>
          </cell>
          <cell r="FK68">
            <v>0</v>
          </cell>
          <cell r="FL68">
            <v>17.702999999999999</v>
          </cell>
          <cell r="FM68">
            <v>17.702999999999999</v>
          </cell>
          <cell r="FN68">
            <v>333.928</v>
          </cell>
          <cell r="FO68">
            <v>10.205</v>
          </cell>
          <cell r="FP68">
            <v>0</v>
          </cell>
          <cell r="FQ68">
            <v>344.13299999999998</v>
          </cell>
          <cell r="FR68">
            <v>344.13299999999998</v>
          </cell>
          <cell r="FS68">
            <v>-2.677</v>
          </cell>
          <cell r="FT68">
            <v>-10.69</v>
          </cell>
          <cell r="FU68">
            <v>1E-3</v>
          </cell>
          <cell r="FV68">
            <v>0</v>
          </cell>
          <cell r="FW68">
            <v>0</v>
          </cell>
          <cell r="FX68">
            <v>0</v>
          </cell>
          <cell r="FY68">
            <v>31.603999999999999</v>
          </cell>
          <cell r="FZ68">
            <v>1.3089999999999999</v>
          </cell>
          <cell r="GA68">
            <v>19.547000000000001</v>
          </cell>
          <cell r="GB68">
            <v>0</v>
          </cell>
          <cell r="GC68">
            <v>19.547000000000001</v>
          </cell>
          <cell r="GD68">
            <v>0</v>
          </cell>
          <cell r="GE68">
            <v>11.048</v>
          </cell>
          <cell r="GF68">
            <v>0</v>
          </cell>
          <cell r="GG68">
            <v>0.186</v>
          </cell>
          <cell r="GH68">
            <v>0</v>
          </cell>
          <cell r="GI68">
            <v>11.234</v>
          </cell>
          <cell r="GJ68">
            <v>0</v>
          </cell>
          <cell r="GK68">
            <v>11.234</v>
          </cell>
          <cell r="GL68">
            <v>0</v>
          </cell>
          <cell r="GM68">
            <v>0</v>
          </cell>
          <cell r="GN68">
            <v>0</v>
          </cell>
          <cell r="GO68">
            <v>0</v>
          </cell>
          <cell r="GP68">
            <v>30.780999999999999</v>
          </cell>
          <cell r="GQ68">
            <v>0.82699999999999996</v>
          </cell>
          <cell r="GR68">
            <v>0</v>
          </cell>
          <cell r="GS68">
            <v>31.608000000000001</v>
          </cell>
          <cell r="GT68">
            <v>31.608000000000001</v>
          </cell>
          <cell r="GU68">
            <v>30.81</v>
          </cell>
          <cell r="GV68">
            <v>-10.69</v>
          </cell>
          <cell r="GW68">
            <v>4.4039999999999999</v>
          </cell>
          <cell r="GX68">
            <v>0</v>
          </cell>
          <cell r="GY68">
            <v>19.396999999999998</v>
          </cell>
          <cell r="GZ68">
            <v>0</v>
          </cell>
          <cell r="HA68">
            <v>89.516999999999996</v>
          </cell>
          <cell r="HB68">
            <v>13.884</v>
          </cell>
          <cell r="HC68">
            <v>147.322</v>
          </cell>
          <cell r="HD68">
            <v>0</v>
          </cell>
          <cell r="HE68">
            <v>147.322</v>
          </cell>
          <cell r="HF68">
            <v>16.286000000000001</v>
          </cell>
          <cell r="HG68">
            <v>121.312</v>
          </cell>
          <cell r="HH68">
            <v>18.39</v>
          </cell>
          <cell r="HI68">
            <v>57.454000000000001</v>
          </cell>
          <cell r="HJ68">
            <v>19.763999999999999</v>
          </cell>
          <cell r="HK68">
            <v>233.20599999999999</v>
          </cell>
          <cell r="HL68">
            <v>1.8839999999999999</v>
          </cell>
          <cell r="HM68">
            <v>235.09</v>
          </cell>
          <cell r="HN68">
            <v>18.814</v>
          </cell>
          <cell r="HO68">
            <v>0</v>
          </cell>
          <cell r="HP68">
            <v>17.702999999999999</v>
          </cell>
          <cell r="HQ68">
            <v>17.702999999999999</v>
          </cell>
          <cell r="HR68">
            <v>364.709</v>
          </cell>
          <cell r="HS68">
            <v>11.032</v>
          </cell>
          <cell r="HT68">
            <v>0</v>
          </cell>
          <cell r="HU68">
            <v>375.74099999999999</v>
          </cell>
          <cell r="HV68">
            <v>375.74099999999999</v>
          </cell>
          <cell r="HW68">
            <v>0</v>
          </cell>
          <cell r="HX68">
            <v>0</v>
          </cell>
          <cell r="HY68">
            <v>0.183</v>
          </cell>
          <cell r="HZ68">
            <v>0</v>
          </cell>
          <cell r="IA68">
            <v>0.186</v>
          </cell>
          <cell r="IB68">
            <v>0</v>
          </cell>
          <cell r="IC68">
            <v>0</v>
          </cell>
          <cell r="ID68">
            <v>0.40500000000000003</v>
          </cell>
          <cell r="IE68">
            <v>4.8000000000000001E-2</v>
          </cell>
          <cell r="IF68">
            <v>0</v>
          </cell>
          <cell r="IG68">
            <v>29.006</v>
          </cell>
          <cell r="IH68">
            <v>17.623000000000001</v>
          </cell>
          <cell r="II68">
            <v>0</v>
          </cell>
          <cell r="IJ68">
            <v>0</v>
          </cell>
          <cell r="IK68">
            <v>0</v>
          </cell>
          <cell r="IL68">
            <v>0</v>
          </cell>
          <cell r="IM68">
            <v>7.5780000000000003</v>
          </cell>
          <cell r="IN68">
            <v>0</v>
          </cell>
          <cell r="IO68">
            <v>0</v>
          </cell>
          <cell r="IP68">
            <v>0.86</v>
          </cell>
          <cell r="IQ68">
            <v>1.1160000000000001</v>
          </cell>
          <cell r="IR68">
            <v>0</v>
          </cell>
          <cell r="IS68">
            <v>0</v>
          </cell>
          <cell r="IT68">
            <v>0</v>
          </cell>
          <cell r="IU68">
            <v>0</v>
          </cell>
          <cell r="IV68">
            <v>0</v>
          </cell>
          <cell r="IW68">
            <v>24.166</v>
          </cell>
          <cell r="IX68">
            <v>6.9260000000000002</v>
          </cell>
          <cell r="IY68">
            <v>0</v>
          </cell>
          <cell r="IZ68">
            <v>0</v>
          </cell>
          <cell r="JA68">
            <v>0</v>
          </cell>
          <cell r="JB68">
            <v>1.413</v>
          </cell>
          <cell r="JC68">
            <v>0</v>
          </cell>
          <cell r="JD68">
            <v>0</v>
          </cell>
          <cell r="JE68">
            <v>0</v>
          </cell>
          <cell r="JF68">
            <v>0</v>
          </cell>
          <cell r="JG68">
            <v>0</v>
          </cell>
          <cell r="JH68">
            <v>1.8480000000000001</v>
          </cell>
          <cell r="JI68">
            <v>4.25</v>
          </cell>
          <cell r="JJ68">
            <v>0</v>
          </cell>
          <cell r="JK68">
            <v>0</v>
          </cell>
          <cell r="JL68">
            <v>0</v>
          </cell>
          <cell r="JM68">
            <v>0</v>
          </cell>
          <cell r="JN68">
            <v>0</v>
          </cell>
          <cell r="JO68">
            <v>0</v>
          </cell>
          <cell r="JP68">
            <v>0</v>
          </cell>
          <cell r="JQ68">
            <v>0</v>
          </cell>
          <cell r="JR68" t="e">
            <v>#N/A</v>
          </cell>
          <cell r="JS68">
            <v>364.709</v>
          </cell>
          <cell r="JT68">
            <v>375.74099999999999</v>
          </cell>
          <cell r="JU68">
            <v>31.608000000000001</v>
          </cell>
          <cell r="JV68">
            <v>344.13299999999998</v>
          </cell>
          <cell r="JW68">
            <v>95.608000000000004</v>
          </cell>
          <cell r="JX68">
            <v>0</v>
          </cell>
          <cell r="JY68">
            <v>0</v>
          </cell>
          <cell r="JZ68">
            <v>0</v>
          </cell>
          <cell r="KA68">
            <v>0.222</v>
          </cell>
          <cell r="KB68">
            <v>0</v>
          </cell>
          <cell r="KC68">
            <v>0</v>
          </cell>
          <cell r="KD68">
            <v>0.222</v>
          </cell>
          <cell r="KE68">
            <v>0</v>
          </cell>
          <cell r="KF68">
            <v>0</v>
          </cell>
          <cell r="KG68">
            <v>0</v>
          </cell>
          <cell r="KH68">
            <v>0</v>
          </cell>
          <cell r="KI68">
            <v>1.4390000000000001</v>
          </cell>
          <cell r="KJ68">
            <v>1.125</v>
          </cell>
          <cell r="KK68">
            <v>5.2969999999999997</v>
          </cell>
          <cell r="KL68">
            <v>7.1189999999999998</v>
          </cell>
          <cell r="KM68">
            <v>4.4080000000000004</v>
          </cell>
          <cell r="KN68">
            <v>20.004000000000001</v>
          </cell>
          <cell r="KO68">
            <v>24.166</v>
          </cell>
          <cell r="KP68">
            <v>0</v>
          </cell>
          <cell r="KQ68">
            <v>0</v>
          </cell>
          <cell r="KR68">
            <v>24.166</v>
          </cell>
          <cell r="KS68">
            <v>0</v>
          </cell>
          <cell r="KT68">
            <v>6.9260000000000002</v>
          </cell>
          <cell r="KU68">
            <v>0</v>
          </cell>
          <cell r="KV68">
            <v>6.9260000000000002</v>
          </cell>
          <cell r="KW68">
            <v>1.413</v>
          </cell>
          <cell r="KX68">
            <v>0</v>
          </cell>
          <cell r="KY68">
            <v>0</v>
          </cell>
          <cell r="KZ68">
            <v>1.413</v>
          </cell>
          <cell r="LA68">
            <v>24.166</v>
          </cell>
          <cell r="LB68">
            <v>0</v>
          </cell>
          <cell r="LC68">
            <v>0</v>
          </cell>
          <cell r="LD68">
            <v>24.166</v>
          </cell>
          <cell r="LE68">
            <v>0</v>
          </cell>
          <cell r="LF68">
            <v>6.9260000000000002</v>
          </cell>
          <cell r="LG68">
            <v>0</v>
          </cell>
          <cell r="LH68">
            <v>6.9260000000000002</v>
          </cell>
          <cell r="LI68">
            <v>1.413</v>
          </cell>
          <cell r="LJ68">
            <v>0</v>
          </cell>
          <cell r="LK68">
            <v>0</v>
          </cell>
          <cell r="LL68">
            <v>1.413</v>
          </cell>
          <cell r="LM68">
            <v>99.787999999999997</v>
          </cell>
          <cell r="LN68">
            <v>174.24499999999998</v>
          </cell>
          <cell r="LO68">
            <v>29.286000000000001</v>
          </cell>
          <cell r="LP68">
            <v>203.53099999999998</v>
          </cell>
          <cell r="LQ68">
            <v>274.03299999999996</v>
          </cell>
          <cell r="LR68">
            <v>303.31899999999996</v>
          </cell>
          <cell r="LS68">
            <v>2116.7240000000002</v>
          </cell>
          <cell r="LT68">
            <v>146295</v>
          </cell>
          <cell r="LU68">
            <v>22984</v>
          </cell>
          <cell r="LV68">
            <v>17464</v>
          </cell>
          <cell r="LW68">
            <v>585.48604008556595</v>
          </cell>
          <cell r="LX68">
            <v>811.12980913049603</v>
          </cell>
          <cell r="LY68">
            <v>6792.3190381935501</v>
          </cell>
          <cell r="LZ68">
            <v>260117.14525091901</v>
          </cell>
          <cell r="MA68">
            <v>317910.93722522102</v>
          </cell>
          <cell r="MB68">
            <v>317910.93722522102</v>
          </cell>
          <cell r="MC68">
            <v>0</v>
          </cell>
          <cell r="MD68">
            <v>49771.418778222302</v>
          </cell>
          <cell r="ME68">
            <v>361</v>
          </cell>
          <cell r="MF68">
            <v>361</v>
          </cell>
          <cell r="MG68">
            <v>129.1</v>
          </cell>
          <cell r="MH68">
            <v>2116724</v>
          </cell>
          <cell r="MI68">
            <v>40448</v>
          </cell>
          <cell r="MJ68">
            <v>317910.93722522102</v>
          </cell>
          <cell r="MK68">
            <v>129.1</v>
          </cell>
          <cell r="ML68">
            <v>52.331981803797468</v>
          </cell>
          <cell r="MM68">
            <v>3.6168660996835444</v>
          </cell>
          <cell r="MN68">
            <v>2.5758581818178339</v>
          </cell>
          <cell r="MO68">
            <v>15.655774290949356</v>
          </cell>
          <cell r="MP68">
            <v>81.82076009125835</v>
          </cell>
          <cell r="MQ68" t="str">
            <v/>
          </cell>
          <cell r="MR68">
            <v>1.705465615734503E-4</v>
          </cell>
          <cell r="MS68" t="str">
            <v>Business plans (£m)</v>
          </cell>
          <cell r="MT68" t="str">
            <v>PR19 (£m)</v>
          </cell>
        </row>
        <row r="69">
          <cell r="A69" t="str">
            <v>SVT12</v>
          </cell>
          <cell r="B69" t="str">
            <v>SVT</v>
          </cell>
          <cell r="C69" t="str">
            <v>2011-12</v>
          </cell>
          <cell r="D69" t="str">
            <v>SVH</v>
          </cell>
          <cell r="E69" t="str">
            <v>SVH12</v>
          </cell>
          <cell r="F69">
            <v>1.1050631792877967</v>
          </cell>
          <cell r="G69">
            <v>5.8568348502253222</v>
          </cell>
          <cell r="H69">
            <v>0</v>
          </cell>
          <cell r="I69">
            <v>3.757214809578509</v>
          </cell>
          <cell r="J69">
            <v>0</v>
          </cell>
          <cell r="K69">
            <v>0</v>
          </cell>
          <cell r="L69">
            <v>1.432668341862684</v>
          </cell>
          <cell r="M69">
            <v>43.322390419293086</v>
          </cell>
          <cell r="N69">
            <v>5.1199540765345475</v>
          </cell>
          <cell r="O69">
            <v>59.489062497494089</v>
          </cell>
          <cell r="P69">
            <v>0</v>
          </cell>
          <cell r="Q69">
            <v>59.489062497494089</v>
          </cell>
          <cell r="R69">
            <v>44.092132453913564</v>
          </cell>
          <cell r="S69">
            <v>29.830336499026561</v>
          </cell>
          <cell r="T69">
            <v>19.686826063384732</v>
          </cell>
          <cell r="U69">
            <v>4.3855034897659513</v>
          </cell>
          <cell r="V69">
            <v>4.7012764619627996</v>
          </cell>
          <cell r="W69">
            <v>102.69607496805359</v>
          </cell>
          <cell r="X69">
            <v>0</v>
          </cell>
          <cell r="Y69">
            <v>102.69607496805359</v>
          </cell>
          <cell r="Z69">
            <v>10.497648420254482</v>
          </cell>
          <cell r="AA69">
            <v>0</v>
          </cell>
          <cell r="AB69">
            <v>0</v>
          </cell>
          <cell r="AC69">
            <v>10.497648420254482</v>
          </cell>
          <cell r="AD69">
            <v>151.68748904529312</v>
          </cell>
          <cell r="AE69">
            <v>3.2245146297614964</v>
          </cell>
          <cell r="AF69">
            <v>0</v>
          </cell>
          <cell r="AG69">
            <v>154.91200367505425</v>
          </cell>
          <cell r="AH69">
            <v>159.00073743841907</v>
          </cell>
          <cell r="AI69">
            <v>24.870027961810855</v>
          </cell>
          <cell r="AJ69">
            <v>0</v>
          </cell>
          <cell r="AK69">
            <v>6.2988601219404412</v>
          </cell>
          <cell r="AL69">
            <v>0</v>
          </cell>
          <cell r="AM69">
            <v>0</v>
          </cell>
          <cell r="AN69">
            <v>0.23283950823009622</v>
          </cell>
          <cell r="AO69">
            <v>69.054621833114751</v>
          </cell>
          <cell r="AP69">
            <v>21.615736853421268</v>
          </cell>
          <cell r="AQ69">
            <v>122.07208627851631</v>
          </cell>
          <cell r="AR69">
            <v>0</v>
          </cell>
          <cell r="AS69">
            <v>122.07208627851631</v>
          </cell>
          <cell r="AT69">
            <v>0</v>
          </cell>
          <cell r="AU69">
            <v>100.48876970185179</v>
          </cell>
          <cell r="AV69">
            <v>4.1992400812936275</v>
          </cell>
          <cell r="AW69">
            <v>47.700202640641756</v>
          </cell>
          <cell r="AX69">
            <v>0</v>
          </cell>
          <cell r="AY69">
            <v>152.38821242378717</v>
          </cell>
          <cell r="AZ69">
            <v>0</v>
          </cell>
          <cell r="BA69">
            <v>152.38821242378717</v>
          </cell>
          <cell r="BB69">
            <v>0</v>
          </cell>
          <cell r="BC69">
            <v>0</v>
          </cell>
          <cell r="BD69">
            <v>0</v>
          </cell>
          <cell r="BE69">
            <v>0</v>
          </cell>
          <cell r="BF69">
            <v>274.46029870230461</v>
          </cell>
          <cell r="BG69">
            <v>4.992026352741866</v>
          </cell>
          <cell r="BH69">
            <v>0</v>
          </cell>
          <cell r="BI69">
            <v>279.45232505504595</v>
          </cell>
          <cell r="BJ69">
            <v>277.79473028611426</v>
          </cell>
          <cell r="BK69">
            <v>3.9057524849911145E-2</v>
          </cell>
          <cell r="BL69">
            <v>0</v>
          </cell>
          <cell r="BM69">
            <v>2.9293697080437535E-4</v>
          </cell>
          <cell r="BN69">
            <v>0</v>
          </cell>
          <cell r="BO69">
            <v>0</v>
          </cell>
          <cell r="BP69">
            <v>0</v>
          </cell>
          <cell r="BQ69">
            <v>15.434225157768207</v>
          </cell>
          <cell r="BR69">
            <v>5.7557492907935034E-2</v>
          </cell>
          <cell r="BS69">
            <v>15.531133112496841</v>
          </cell>
          <cell r="BT69">
            <v>0</v>
          </cell>
          <cell r="BU69">
            <v>15.531133112496841</v>
          </cell>
          <cell r="BV69">
            <v>0</v>
          </cell>
          <cell r="BW69">
            <v>0</v>
          </cell>
          <cell r="BX69">
            <v>0</v>
          </cell>
          <cell r="BY69">
            <v>0</v>
          </cell>
          <cell r="BZ69">
            <v>0</v>
          </cell>
          <cell r="CA69">
            <v>0</v>
          </cell>
          <cell r="CB69">
            <v>0</v>
          </cell>
          <cell r="CC69">
            <v>0</v>
          </cell>
          <cell r="CD69">
            <v>0</v>
          </cell>
          <cell r="CE69">
            <v>0</v>
          </cell>
          <cell r="CF69">
            <v>0</v>
          </cell>
          <cell r="CG69">
            <v>0</v>
          </cell>
          <cell r="CH69">
            <v>15.531133112496841</v>
          </cell>
          <cell r="CI69">
            <v>1.1120057977323343</v>
          </cell>
          <cell r="CJ69">
            <v>0</v>
          </cell>
          <cell r="CK69">
            <v>16.643138910229165</v>
          </cell>
          <cell r="CL69">
            <v>16.613101700127114</v>
          </cell>
          <cell r="CM69">
            <v>-7.0262361807557054</v>
          </cell>
          <cell r="CN69">
            <v>-13.683609224611494</v>
          </cell>
          <cell r="CO69">
            <v>-2.9293697080437535E-4</v>
          </cell>
          <cell r="CP69">
            <v>0</v>
          </cell>
          <cell r="CQ69">
            <v>0</v>
          </cell>
          <cell r="CR69">
            <v>2.4905261947512584E-2</v>
          </cell>
          <cell r="CS69">
            <v>26.864789347006894</v>
          </cell>
          <cell r="CT69">
            <v>3.6710324401008285</v>
          </cell>
          <cell r="CU69">
            <v>9.8505887067172342</v>
          </cell>
          <cell r="CV69">
            <v>0</v>
          </cell>
          <cell r="CW69">
            <v>9.8505887067172342</v>
          </cell>
          <cell r="CX69">
            <v>0</v>
          </cell>
          <cell r="CY69">
            <v>21.331158592936188</v>
          </cell>
          <cell r="CZ69">
            <v>0.11050631792877968</v>
          </cell>
          <cell r="DA69">
            <v>3.5327629410392496</v>
          </cell>
          <cell r="DB69">
            <v>0</v>
          </cell>
          <cell r="DC69">
            <v>24.974427851904206</v>
          </cell>
          <cell r="DD69">
            <v>0</v>
          </cell>
          <cell r="DE69">
            <v>24.974427851904206</v>
          </cell>
          <cell r="DF69">
            <v>0</v>
          </cell>
          <cell r="DG69">
            <v>0</v>
          </cell>
          <cell r="DH69">
            <v>0</v>
          </cell>
          <cell r="DI69">
            <v>0</v>
          </cell>
          <cell r="DJ69">
            <v>34.825016558621364</v>
          </cell>
          <cell r="DK69">
            <v>1.9373500126347065</v>
          </cell>
          <cell r="DL69">
            <v>0</v>
          </cell>
          <cell r="DM69">
            <v>36.762366571256159</v>
          </cell>
          <cell r="DN69">
            <v>35.908353237927969</v>
          </cell>
          <cell r="DO69">
            <v>0</v>
          </cell>
          <cell r="DP69">
            <v>-1.7546602255120609</v>
          </cell>
          <cell r="DQ69">
            <v>0</v>
          </cell>
          <cell r="DR69">
            <v>0</v>
          </cell>
          <cell r="DS69">
            <v>0</v>
          </cell>
          <cell r="DT69">
            <v>0</v>
          </cell>
          <cell r="DU69">
            <v>16.12048155625342</v>
          </cell>
          <cell r="DV69">
            <v>3.5462885378594253E-2</v>
          </cell>
          <cell r="DW69">
            <v>14.401284216119842</v>
          </cell>
          <cell r="DX69">
            <v>0</v>
          </cell>
          <cell r="DY69">
            <v>14.401284216119842</v>
          </cell>
          <cell r="DZ69">
            <v>0</v>
          </cell>
          <cell r="EA69">
            <v>0</v>
          </cell>
          <cell r="EB69">
            <v>0</v>
          </cell>
          <cell r="EC69">
            <v>0.11050631792877968</v>
          </cell>
          <cell r="ED69">
            <v>0</v>
          </cell>
          <cell r="EE69">
            <v>0.11050631792877968</v>
          </cell>
          <cell r="EF69">
            <v>0</v>
          </cell>
          <cell r="EG69">
            <v>0.11050631792877968</v>
          </cell>
          <cell r="EH69">
            <v>0</v>
          </cell>
          <cell r="EI69">
            <v>0</v>
          </cell>
          <cell r="EJ69">
            <v>0</v>
          </cell>
          <cell r="EK69">
            <v>0</v>
          </cell>
          <cell r="EL69">
            <v>14.511790534048622</v>
          </cell>
          <cell r="EM69">
            <v>1.1614492317917566</v>
          </cell>
          <cell r="EN69">
            <v>0</v>
          </cell>
          <cell r="EO69">
            <v>15.673239765840412</v>
          </cell>
          <cell r="EP69">
            <v>15.894252401697972</v>
          </cell>
          <cell r="EQ69">
            <v>30.726862812036178</v>
          </cell>
          <cell r="ER69">
            <v>0</v>
          </cell>
          <cell r="ES69">
            <v>10.05607493151895</v>
          </cell>
          <cell r="ET69">
            <v>0</v>
          </cell>
          <cell r="EU69">
            <v>0</v>
          </cell>
          <cell r="EV69">
            <v>1.66550785009278</v>
          </cell>
          <cell r="EW69">
            <v>112.37701225240784</v>
          </cell>
          <cell r="EX69">
            <v>26.735690929955819</v>
          </cell>
          <cell r="EY69">
            <v>181.56114877601041</v>
          </cell>
          <cell r="EZ69">
            <v>0</v>
          </cell>
          <cell r="FA69">
            <v>181.56114877601041</v>
          </cell>
          <cell r="FB69">
            <v>44.092132453913564</v>
          </cell>
          <cell r="FC69">
            <v>130.31910620087837</v>
          </cell>
          <cell r="FD69">
            <v>23.886066144678363</v>
          </cell>
          <cell r="FE69">
            <v>52.085706130407708</v>
          </cell>
          <cell r="FF69">
            <v>4.7012764619627996</v>
          </cell>
          <cell r="FG69">
            <v>255.08428739184077</v>
          </cell>
          <cell r="FH69">
            <v>0</v>
          </cell>
          <cell r="FI69">
            <v>255.08428739184077</v>
          </cell>
          <cell r="FJ69">
            <v>10.497648420254482</v>
          </cell>
          <cell r="FK69">
            <v>0</v>
          </cell>
          <cell r="FL69">
            <v>0</v>
          </cell>
          <cell r="FM69">
            <v>10.497648420254482</v>
          </cell>
          <cell r="FN69">
            <v>426.1477877475977</v>
          </cell>
          <cell r="FO69">
            <v>8.2165409825033624</v>
          </cell>
          <cell r="FP69">
            <v>0</v>
          </cell>
          <cell r="FQ69">
            <v>434.36432873010017</v>
          </cell>
          <cell r="FR69">
            <v>436.79546772453335</v>
          </cell>
          <cell r="FS69">
            <v>-6.9871786559057947</v>
          </cell>
          <cell r="FT69">
            <v>-15.438269450123556</v>
          </cell>
          <cell r="FU69">
            <v>0</v>
          </cell>
          <cell r="FV69">
            <v>0</v>
          </cell>
          <cell r="FW69">
            <v>0</v>
          </cell>
          <cell r="FX69">
            <v>2.4905261947512584E-2</v>
          </cell>
          <cell r="FY69">
            <v>58.419496061028525</v>
          </cell>
          <cell r="FZ69">
            <v>3.7640528183873578</v>
          </cell>
          <cell r="GA69">
            <v>39.783006035333919</v>
          </cell>
          <cell r="GB69">
            <v>0</v>
          </cell>
          <cell r="GC69">
            <v>39.783006035333919</v>
          </cell>
          <cell r="GD69">
            <v>0</v>
          </cell>
          <cell r="GE69">
            <v>21.331158592936188</v>
          </cell>
          <cell r="GF69">
            <v>0.11050631792877968</v>
          </cell>
          <cell r="GG69">
            <v>3.6432692589680293</v>
          </cell>
          <cell r="GH69">
            <v>0</v>
          </cell>
          <cell r="GI69">
            <v>25.084934169832991</v>
          </cell>
          <cell r="GJ69">
            <v>0</v>
          </cell>
          <cell r="GK69">
            <v>25.084934169832991</v>
          </cell>
          <cell r="GL69">
            <v>0</v>
          </cell>
          <cell r="GM69">
            <v>0</v>
          </cell>
          <cell r="GN69">
            <v>0</v>
          </cell>
          <cell r="GO69">
            <v>0</v>
          </cell>
          <cell r="GP69">
            <v>64.867940205166818</v>
          </cell>
          <cell r="GQ69">
            <v>4.210805042158797</v>
          </cell>
          <cell r="GR69">
            <v>0</v>
          </cell>
          <cell r="GS69">
            <v>69.078745247325742</v>
          </cell>
          <cell r="GT69">
            <v>68.415707339753055</v>
          </cell>
          <cell r="GU69">
            <v>23.739684156130334</v>
          </cell>
          <cell r="GV69">
            <v>-15.438269450123556</v>
          </cell>
          <cell r="GW69">
            <v>10.05607493151895</v>
          </cell>
          <cell r="GX69">
            <v>0</v>
          </cell>
          <cell r="GY69">
            <v>0</v>
          </cell>
          <cell r="GZ69">
            <v>1.6904131120402928</v>
          </cell>
          <cell r="HA69">
            <v>170.79650831343525</v>
          </cell>
          <cell r="HB69">
            <v>30.499743748343079</v>
          </cell>
          <cell r="HC69">
            <v>221.34415481134457</v>
          </cell>
          <cell r="HD69">
            <v>0</v>
          </cell>
          <cell r="HE69">
            <v>221.34415481134457</v>
          </cell>
          <cell r="HF69">
            <v>44.092132453913564</v>
          </cell>
          <cell r="HG69">
            <v>151.65026479381399</v>
          </cell>
          <cell r="HH69">
            <v>23.996572462607137</v>
          </cell>
          <cell r="HI69">
            <v>55.728975389375712</v>
          </cell>
          <cell r="HJ69">
            <v>4.7012764619627996</v>
          </cell>
          <cell r="HK69">
            <v>280.16922156167311</v>
          </cell>
          <cell r="HL69">
            <v>0</v>
          </cell>
          <cell r="HM69">
            <v>280.16922156167311</v>
          </cell>
          <cell r="HN69">
            <v>10.497648420254482</v>
          </cell>
          <cell r="HO69">
            <v>0</v>
          </cell>
          <cell r="HP69">
            <v>0</v>
          </cell>
          <cell r="HQ69">
            <v>10.497648420254482</v>
          </cell>
          <cell r="HR69">
            <v>491.01572795276428</v>
          </cell>
          <cell r="HS69">
            <v>12.42734602466207</v>
          </cell>
          <cell r="HT69">
            <v>0</v>
          </cell>
          <cell r="HU69">
            <v>503.44307397742705</v>
          </cell>
          <cell r="HV69">
            <v>505.21117506428754</v>
          </cell>
          <cell r="HW69">
            <v>0.19646000000000052</v>
          </cell>
          <cell r="HX69">
            <v>0</v>
          </cell>
          <cell r="HY69">
            <v>2.3072420243623379</v>
          </cell>
          <cell r="HZ69">
            <v>2.9991414685870805</v>
          </cell>
          <cell r="IA69">
            <v>0.75441067908722148</v>
          </cell>
          <cell r="IB69">
            <v>6.1827928276800144</v>
          </cell>
          <cell r="IC69" t="e">
            <v>#N/A</v>
          </cell>
          <cell r="ID69">
            <v>0</v>
          </cell>
          <cell r="IE69">
            <v>0</v>
          </cell>
          <cell r="IF69">
            <v>0</v>
          </cell>
          <cell r="IG69" t="e">
            <v>#N/A</v>
          </cell>
          <cell r="IH69" t="e">
            <v>#N/A</v>
          </cell>
          <cell r="II69">
            <v>0.80154519022221293</v>
          </cell>
          <cell r="IJ69">
            <v>0</v>
          </cell>
          <cell r="IK69" t="e">
            <v>#N/A</v>
          </cell>
          <cell r="IL69" t="e">
            <v>#N/A</v>
          </cell>
          <cell r="IM69">
            <v>1.611542276873605</v>
          </cell>
          <cell r="IN69">
            <v>0</v>
          </cell>
          <cell r="IO69">
            <v>0</v>
          </cell>
          <cell r="IP69">
            <v>15.310650349032425</v>
          </cell>
          <cell r="IQ69">
            <v>15.310650349032425</v>
          </cell>
          <cell r="IR69">
            <v>2.1593588305380842</v>
          </cell>
          <cell r="IS69">
            <v>0</v>
          </cell>
          <cell r="IT69">
            <v>0</v>
          </cell>
          <cell r="IU69">
            <v>0.36858357299589989</v>
          </cell>
          <cell r="IV69">
            <v>0.6883910667252342</v>
          </cell>
          <cell r="IW69">
            <v>4.7012764619627996</v>
          </cell>
          <cell r="IX69">
            <v>8.9147681839772659</v>
          </cell>
          <cell r="IY69">
            <v>0.89694685853909029</v>
          </cell>
          <cell r="IZ69">
            <v>2.4646168834496763E-2</v>
          </cell>
          <cell r="JA69" t="e">
            <v>#N/A</v>
          </cell>
          <cell r="JB69">
            <v>19.494828799334091</v>
          </cell>
          <cell r="JC69">
            <v>1.9002707649889541</v>
          </cell>
          <cell r="JD69">
            <v>0</v>
          </cell>
          <cell r="JE69">
            <v>0</v>
          </cell>
          <cell r="JF69">
            <v>0</v>
          </cell>
          <cell r="JG69">
            <v>0</v>
          </cell>
          <cell r="JH69">
            <v>0</v>
          </cell>
          <cell r="JI69">
            <v>0</v>
          </cell>
          <cell r="JJ69">
            <v>0</v>
          </cell>
          <cell r="JK69">
            <v>0</v>
          </cell>
          <cell r="JL69">
            <v>0</v>
          </cell>
          <cell r="JM69">
            <v>0</v>
          </cell>
          <cell r="JN69">
            <v>0</v>
          </cell>
          <cell r="JO69">
            <v>0</v>
          </cell>
          <cell r="JP69">
            <v>0</v>
          </cell>
          <cell r="JQ69">
            <v>0</v>
          </cell>
          <cell r="JR69">
            <v>0</v>
          </cell>
          <cell r="JS69">
            <v>491.01572795276428</v>
          </cell>
          <cell r="JT69">
            <v>505.21117506428754</v>
          </cell>
          <cell r="JU69">
            <v>68.415707339753055</v>
          </cell>
          <cell r="JV69">
            <v>436.79546772453335</v>
          </cell>
          <cell r="JW69">
            <v>84.427045872773235</v>
          </cell>
          <cell r="JX69">
            <v>1.9002707649889541</v>
          </cell>
          <cell r="JY69">
            <v>0</v>
          </cell>
          <cell r="JZ69">
            <v>0</v>
          </cell>
          <cell r="KA69">
            <v>0</v>
          </cell>
          <cell r="KB69">
            <v>0</v>
          </cell>
          <cell r="KC69">
            <v>0</v>
          </cell>
          <cell r="KD69">
            <v>0</v>
          </cell>
          <cell r="KE69">
            <v>0</v>
          </cell>
          <cell r="KF69">
            <v>0</v>
          </cell>
          <cell r="KG69">
            <v>0</v>
          </cell>
          <cell r="KH69">
            <v>0</v>
          </cell>
          <cell r="KI69">
            <v>4.0037146571615043</v>
          </cell>
          <cell r="KJ69">
            <v>2.3644061728923202</v>
          </cell>
          <cell r="KK69">
            <v>5.8543815243679616</v>
          </cell>
          <cell r="KL69">
            <v>12.420406543696126</v>
          </cell>
          <cell r="KM69">
            <v>10.900343200494827</v>
          </cell>
          <cell r="KN69">
            <v>49.725185151306292</v>
          </cell>
          <cell r="KO69">
            <v>4.7012764619627996</v>
          </cell>
          <cell r="KP69">
            <v>0</v>
          </cell>
          <cell r="KQ69">
            <v>0</v>
          </cell>
          <cell r="KR69">
            <v>4.7012764619627996</v>
          </cell>
          <cell r="KS69">
            <v>0</v>
          </cell>
          <cell r="KT69">
            <v>8.9147681839772659</v>
          </cell>
          <cell r="KU69">
            <v>0</v>
          </cell>
          <cell r="KV69">
            <v>8.9147681839772659</v>
          </cell>
          <cell r="KW69">
            <v>18.270009543165145</v>
          </cell>
          <cell r="KX69">
            <v>1.2248192561689488</v>
          </cell>
          <cell r="KY69">
            <v>0</v>
          </cell>
          <cell r="KZ69">
            <v>19.494828799334091</v>
          </cell>
          <cell r="LA69">
            <v>6.833581284478349</v>
          </cell>
          <cell r="LB69">
            <v>0</v>
          </cell>
          <cell r="LC69">
            <v>0</v>
          </cell>
          <cell r="LD69">
            <v>6.833581284478349</v>
          </cell>
          <cell r="LE69">
            <v>0</v>
          </cell>
          <cell r="LF69">
            <v>7.6825232412814648</v>
          </cell>
          <cell r="LG69">
            <v>5.4471226097319678E-2</v>
          </cell>
          <cell r="LH69">
            <v>7.7369944673787847</v>
          </cell>
          <cell r="LI69">
            <v>25.73875592508654</v>
          </cell>
          <cell r="LJ69">
            <v>0.81831400231217266</v>
          </cell>
          <cell r="LK69">
            <v>0</v>
          </cell>
          <cell r="LL69">
            <v>26.5570699273987</v>
          </cell>
          <cell r="LM69">
            <v>162.56772534845359</v>
          </cell>
          <cell r="LN69">
            <v>209.44595637054158</v>
          </cell>
          <cell r="LO69">
            <v>57.404583035980195</v>
          </cell>
          <cell r="LP69">
            <v>266.85053940652176</v>
          </cell>
          <cell r="LQ69">
            <v>372.01368171899514</v>
          </cell>
          <cell r="LR69">
            <v>429.41826475497533</v>
          </cell>
          <cell r="LS69">
            <v>3931.9659999999999</v>
          </cell>
          <cell r="LT69">
            <v>98795.989999999496</v>
          </cell>
          <cell r="LU69">
            <v>55190.366897806001</v>
          </cell>
          <cell r="LV69">
            <v>37000</v>
          </cell>
          <cell r="LW69">
            <v>2346.7924764813201</v>
          </cell>
          <cell r="LX69">
            <v>2321.6717287750198</v>
          </cell>
          <cell r="LY69">
            <v>10900.3235015351</v>
          </cell>
          <cell r="LZ69">
            <v>492705.93554639898</v>
          </cell>
          <cell r="MA69">
            <v>599854.93622499297</v>
          </cell>
          <cell r="MB69">
            <v>599854.93622499297</v>
          </cell>
          <cell r="MC69">
            <v>0</v>
          </cell>
          <cell r="MD69">
            <v>267572.19480931602</v>
          </cell>
          <cell r="ME69">
            <v>1023</v>
          </cell>
          <cell r="MF69">
            <v>1023</v>
          </cell>
          <cell r="MG69">
            <v>216.39500000000001</v>
          </cell>
          <cell r="MH69">
            <v>3931966</v>
          </cell>
          <cell r="MI69">
            <v>92190.366897806001</v>
          </cell>
          <cell r="MJ69">
            <v>599854.93622499297</v>
          </cell>
          <cell r="MK69">
            <v>216.39500000000001</v>
          </cell>
          <cell r="ML69">
            <v>42.65050820720375</v>
          </cell>
          <cell r="MM69">
            <v>1.0716519884286382</v>
          </cell>
          <cell r="MN69">
            <v>2.595425454822283</v>
          </cell>
          <cell r="MO69">
            <v>44.60615036248619</v>
          </cell>
          <cell r="MP69">
            <v>82.137514554284735</v>
          </cell>
          <cell r="MQ69">
            <v>1897.4560843604286</v>
          </cell>
          <cell r="MR69">
            <v>2.6017518971425491E-4</v>
          </cell>
          <cell r="MS69" t="str">
            <v>N/A</v>
          </cell>
          <cell r="MT69" t="str">
            <v>PR09 (£m)</v>
          </cell>
        </row>
        <row r="70">
          <cell r="A70" t="str">
            <v>SVT13</v>
          </cell>
          <cell r="B70" t="str">
            <v>SVT</v>
          </cell>
          <cell r="C70" t="str">
            <v>2012-13</v>
          </cell>
          <cell r="D70" t="str">
            <v>SVH</v>
          </cell>
          <cell r="E70" t="str">
            <v>SVH13</v>
          </cell>
          <cell r="F70">
            <v>1.0790336496980155</v>
          </cell>
          <cell r="G70">
            <v>9.4954961173425367</v>
          </cell>
          <cell r="H70">
            <v>0</v>
          </cell>
          <cell r="I70">
            <v>3.7766177739430544</v>
          </cell>
          <cell r="J70">
            <v>0</v>
          </cell>
          <cell r="K70">
            <v>0</v>
          </cell>
          <cell r="L70">
            <v>1.6955459672838544</v>
          </cell>
          <cell r="M70">
            <v>47.292581729006038</v>
          </cell>
          <cell r="N70">
            <v>4.9972863977088524</v>
          </cell>
          <cell r="O70">
            <v>67.257527985284298</v>
          </cell>
          <cell r="P70">
            <v>0</v>
          </cell>
          <cell r="Q70">
            <v>67.257527985284298</v>
          </cell>
          <cell r="R70">
            <v>55.13815921618464</v>
          </cell>
          <cell r="S70">
            <v>30.036625517130027</v>
          </cell>
          <cell r="T70">
            <v>30.679001477972992</v>
          </cell>
          <cell r="U70">
            <v>0.56998300820246162</v>
          </cell>
          <cell r="V70">
            <v>3.7755488394494536</v>
          </cell>
          <cell r="W70">
            <v>120.19931805893893</v>
          </cell>
          <cell r="X70">
            <v>0</v>
          </cell>
          <cell r="Y70">
            <v>120.19931805893893</v>
          </cell>
          <cell r="Z70">
            <v>10.251143166419327</v>
          </cell>
          <cell r="AA70">
            <v>0</v>
          </cell>
          <cell r="AB70">
            <v>0</v>
          </cell>
          <cell r="AC70">
            <v>10.251143166419327</v>
          </cell>
          <cell r="AD70">
            <v>177.20570287780379</v>
          </cell>
          <cell r="AE70">
            <v>1.1146470771714652</v>
          </cell>
          <cell r="AF70">
            <v>0</v>
          </cell>
          <cell r="AG70">
            <v>178.32034995497509</v>
          </cell>
          <cell r="AH70">
            <v>178.32034995497509</v>
          </cell>
          <cell r="AI70">
            <v>28.594391716997411</v>
          </cell>
          <cell r="AJ70">
            <v>0</v>
          </cell>
          <cell r="AK70">
            <v>5.934685073339085</v>
          </cell>
          <cell r="AL70">
            <v>0</v>
          </cell>
          <cell r="AM70">
            <v>0</v>
          </cell>
          <cell r="AN70">
            <v>6.7420137339085529E-2</v>
          </cell>
          <cell r="AO70">
            <v>73.41477140709577</v>
          </cell>
          <cell r="AP70">
            <v>21.530442308767199</v>
          </cell>
          <cell r="AQ70">
            <v>129.54171064353824</v>
          </cell>
          <cell r="AR70">
            <v>0</v>
          </cell>
          <cell r="AS70">
            <v>129.54171064353824</v>
          </cell>
          <cell r="AT70">
            <v>0</v>
          </cell>
          <cell r="AU70">
            <v>106.93529281619361</v>
          </cell>
          <cell r="AV70">
            <v>3.2371009490940468</v>
          </cell>
          <cell r="AW70">
            <v>65.602187770519066</v>
          </cell>
          <cell r="AX70">
            <v>0</v>
          </cell>
          <cell r="AY70">
            <v>175.77458153580673</v>
          </cell>
          <cell r="AZ70">
            <v>0</v>
          </cell>
          <cell r="BA70">
            <v>175.77458153580673</v>
          </cell>
          <cell r="BB70">
            <v>0</v>
          </cell>
          <cell r="BC70">
            <v>0</v>
          </cell>
          <cell r="BD70">
            <v>0</v>
          </cell>
          <cell r="BE70">
            <v>0</v>
          </cell>
          <cell r="BF70">
            <v>305.31629217934494</v>
          </cell>
          <cell r="BG70">
            <v>1.6719706157571974</v>
          </cell>
          <cell r="BH70">
            <v>0</v>
          </cell>
          <cell r="BI70">
            <v>306.98826279510195</v>
          </cell>
          <cell r="BJ70">
            <v>306.98826279510195</v>
          </cell>
          <cell r="BK70">
            <v>4.0042320455550777E-2</v>
          </cell>
          <cell r="BL70">
            <v>0</v>
          </cell>
          <cell r="BM70">
            <v>3.0032307739167517E-4</v>
          </cell>
          <cell r="BN70">
            <v>0</v>
          </cell>
          <cell r="BO70">
            <v>0</v>
          </cell>
          <cell r="BP70">
            <v>0</v>
          </cell>
          <cell r="BQ70">
            <v>15.792588816835524</v>
          </cell>
          <cell r="BR70">
            <v>5.9008746316981976E-2</v>
          </cell>
          <cell r="BS70">
            <v>15.891940206685414</v>
          </cell>
          <cell r="BT70">
            <v>0</v>
          </cell>
          <cell r="BU70">
            <v>15.891940206685414</v>
          </cell>
          <cell r="BV70">
            <v>0</v>
          </cell>
          <cell r="BW70">
            <v>0</v>
          </cell>
          <cell r="BX70">
            <v>0</v>
          </cell>
          <cell r="BY70">
            <v>0</v>
          </cell>
          <cell r="BZ70">
            <v>0</v>
          </cell>
          <cell r="CA70">
            <v>0</v>
          </cell>
          <cell r="CB70">
            <v>0</v>
          </cell>
          <cell r="CC70">
            <v>0</v>
          </cell>
          <cell r="CD70">
            <v>0</v>
          </cell>
          <cell r="CE70">
            <v>0</v>
          </cell>
          <cell r="CF70">
            <v>0</v>
          </cell>
          <cell r="CG70">
            <v>0</v>
          </cell>
          <cell r="CH70">
            <v>15.891940206685414</v>
          </cell>
          <cell r="CI70">
            <v>0.35933528782300567</v>
          </cell>
          <cell r="CJ70">
            <v>0</v>
          </cell>
          <cell r="CK70">
            <v>16.251275494508437</v>
          </cell>
          <cell r="CL70">
            <v>16.251275494508437</v>
          </cell>
          <cell r="CM70">
            <v>-6.8644452586540021</v>
          </cell>
          <cell r="CN70">
            <v>-11.195459011758411</v>
          </cell>
          <cell r="CO70">
            <v>-3.0032307739167517E-4</v>
          </cell>
          <cell r="CP70">
            <v>0</v>
          </cell>
          <cell r="CQ70">
            <v>0</v>
          </cell>
          <cell r="CR70">
            <v>9.8388769956859363E-3</v>
          </cell>
          <cell r="CS70">
            <v>25.308754359663183</v>
          </cell>
          <cell r="CT70">
            <v>3.5971628086692586</v>
          </cell>
          <cell r="CU70">
            <v>10.855551451838293</v>
          </cell>
          <cell r="CV70">
            <v>0</v>
          </cell>
          <cell r="CW70">
            <v>10.855551451838293</v>
          </cell>
          <cell r="CX70">
            <v>0</v>
          </cell>
          <cell r="CY70">
            <v>25.526424082788076</v>
          </cell>
          <cell r="CZ70">
            <v>0</v>
          </cell>
          <cell r="DA70">
            <v>3.0679676342092947</v>
          </cell>
          <cell r="DB70">
            <v>0</v>
          </cell>
          <cell r="DC70">
            <v>28.594391716997304</v>
          </cell>
          <cell r="DD70">
            <v>0</v>
          </cell>
          <cell r="DE70">
            <v>28.594391716997304</v>
          </cell>
          <cell r="DF70">
            <v>0</v>
          </cell>
          <cell r="DG70">
            <v>0</v>
          </cell>
          <cell r="DH70">
            <v>0</v>
          </cell>
          <cell r="DI70">
            <v>0</v>
          </cell>
          <cell r="DJ70">
            <v>39.449943168835603</v>
          </cell>
          <cell r="DK70">
            <v>0.57608439588256333</v>
          </cell>
          <cell r="DL70">
            <v>0</v>
          </cell>
          <cell r="DM70">
            <v>40.02602756471817</v>
          </cell>
          <cell r="DN70">
            <v>40.02602756471817</v>
          </cell>
          <cell r="DO70">
            <v>0</v>
          </cell>
          <cell r="DP70">
            <v>-1.5346610358222605</v>
          </cell>
          <cell r="DQ70">
            <v>0</v>
          </cell>
          <cell r="DR70">
            <v>0</v>
          </cell>
          <cell r="DS70">
            <v>0</v>
          </cell>
          <cell r="DT70">
            <v>0</v>
          </cell>
          <cell r="DU70">
            <v>11.2459638831044</v>
          </cell>
          <cell r="DV70">
            <v>2.9041930082160147E-2</v>
          </cell>
          <cell r="DW70">
            <v>9.7403447773642959</v>
          </cell>
          <cell r="DX70">
            <v>0</v>
          </cell>
          <cell r="DY70">
            <v>9.7403447773642959</v>
          </cell>
          <cell r="DZ70">
            <v>0</v>
          </cell>
          <cell r="EA70">
            <v>0</v>
          </cell>
          <cell r="EB70">
            <v>0</v>
          </cell>
          <cell r="EC70">
            <v>0</v>
          </cell>
          <cell r="ED70">
            <v>0</v>
          </cell>
          <cell r="EE70">
            <v>0</v>
          </cell>
          <cell r="EF70">
            <v>0</v>
          </cell>
          <cell r="EG70">
            <v>0</v>
          </cell>
          <cell r="EH70">
            <v>0</v>
          </cell>
          <cell r="EI70">
            <v>0</v>
          </cell>
          <cell r="EJ70">
            <v>0</v>
          </cell>
          <cell r="EK70">
            <v>0</v>
          </cell>
          <cell r="EL70">
            <v>9.7403447773642959</v>
          </cell>
          <cell r="EM70">
            <v>0.25588405521420948</v>
          </cell>
          <cell r="EN70">
            <v>0</v>
          </cell>
          <cell r="EO70">
            <v>9.9962288325785007</v>
          </cell>
          <cell r="EP70">
            <v>9.9962288325785007</v>
          </cell>
          <cell r="EQ70">
            <v>38.089887834339947</v>
          </cell>
          <cell r="ER70">
            <v>0</v>
          </cell>
          <cell r="ES70">
            <v>9.7113028472821394</v>
          </cell>
          <cell r="ET70">
            <v>0</v>
          </cell>
          <cell r="EU70">
            <v>0</v>
          </cell>
          <cell r="EV70">
            <v>1.7629661046229401</v>
          </cell>
          <cell r="EW70">
            <v>120.70735313610182</v>
          </cell>
          <cell r="EX70">
            <v>26.527728706476051</v>
          </cell>
          <cell r="EY70">
            <v>196.79923862882251</v>
          </cell>
          <cell r="EZ70">
            <v>0</v>
          </cell>
          <cell r="FA70">
            <v>196.79923862882251</v>
          </cell>
          <cell r="FB70">
            <v>55.13815921618464</v>
          </cell>
          <cell r="FC70">
            <v>136.97191833332366</v>
          </cell>
          <cell r="FD70">
            <v>33.916102427067038</v>
          </cell>
          <cell r="FE70">
            <v>66.172170778721537</v>
          </cell>
          <cell r="FF70">
            <v>3.7755488394494536</v>
          </cell>
          <cell r="FG70">
            <v>295.97389959474566</v>
          </cell>
          <cell r="FH70">
            <v>0</v>
          </cell>
          <cell r="FI70">
            <v>295.97389959474566</v>
          </cell>
          <cell r="FJ70">
            <v>10.251143166419327</v>
          </cell>
          <cell r="FK70">
            <v>0</v>
          </cell>
          <cell r="FL70">
            <v>0</v>
          </cell>
          <cell r="FM70">
            <v>10.251143166419327</v>
          </cell>
          <cell r="FN70">
            <v>482.52199505714873</v>
          </cell>
          <cell r="FO70">
            <v>2.7866176929286626</v>
          </cell>
          <cell r="FP70">
            <v>0</v>
          </cell>
          <cell r="FQ70">
            <v>485.30861275007703</v>
          </cell>
          <cell r="FR70">
            <v>485.30861275007703</v>
          </cell>
          <cell r="FS70">
            <v>-6.8244029381984506</v>
          </cell>
          <cell r="FT70">
            <v>-12.730120047580673</v>
          </cell>
          <cell r="FU70">
            <v>0</v>
          </cell>
          <cell r="FV70">
            <v>0</v>
          </cell>
          <cell r="FW70">
            <v>0</v>
          </cell>
          <cell r="FX70">
            <v>9.8388769956859363E-3</v>
          </cell>
          <cell r="FY70">
            <v>52.347307059603111</v>
          </cell>
          <cell r="FZ70">
            <v>3.6852134850684006</v>
          </cell>
          <cell r="GA70">
            <v>36.487836435888006</v>
          </cell>
          <cell r="GB70">
            <v>0</v>
          </cell>
          <cell r="GC70">
            <v>36.487836435888006</v>
          </cell>
          <cell r="GD70">
            <v>0</v>
          </cell>
          <cell r="GE70">
            <v>25.526424082788076</v>
          </cell>
          <cell r="GF70">
            <v>0</v>
          </cell>
          <cell r="GG70">
            <v>3.0679676342092947</v>
          </cell>
          <cell r="GH70">
            <v>0</v>
          </cell>
          <cell r="GI70">
            <v>28.594391716997304</v>
          </cell>
          <cell r="GJ70">
            <v>0</v>
          </cell>
          <cell r="GK70">
            <v>28.594391716997304</v>
          </cell>
          <cell r="GL70">
            <v>0</v>
          </cell>
          <cell r="GM70">
            <v>0</v>
          </cell>
          <cell r="GN70">
            <v>0</v>
          </cell>
          <cell r="GO70">
            <v>0</v>
          </cell>
          <cell r="GP70">
            <v>65.082228152885307</v>
          </cell>
          <cell r="GQ70">
            <v>1.1913037389197783</v>
          </cell>
          <cell r="GR70">
            <v>0</v>
          </cell>
          <cell r="GS70">
            <v>66.273531891805121</v>
          </cell>
          <cell r="GT70">
            <v>66.273531891805121</v>
          </cell>
          <cell r="GU70">
            <v>31.265484896141395</v>
          </cell>
          <cell r="GV70">
            <v>-12.730120047580673</v>
          </cell>
          <cell r="GW70">
            <v>9.7113028472821394</v>
          </cell>
          <cell r="GX70">
            <v>0</v>
          </cell>
          <cell r="GY70">
            <v>0</v>
          </cell>
          <cell r="GZ70">
            <v>1.772804981618626</v>
          </cell>
          <cell r="HA70">
            <v>173.05466019570494</v>
          </cell>
          <cell r="HB70">
            <v>30.212942191544435</v>
          </cell>
          <cell r="HC70">
            <v>233.28707506471093</v>
          </cell>
          <cell r="HD70">
            <v>0</v>
          </cell>
          <cell r="HE70">
            <v>233.28707506471093</v>
          </cell>
          <cell r="HF70">
            <v>55.13815921618464</v>
          </cell>
          <cell r="HG70">
            <v>162.49834241611106</v>
          </cell>
          <cell r="HH70">
            <v>33.916102427067038</v>
          </cell>
          <cell r="HI70">
            <v>69.240138412930762</v>
          </cell>
          <cell r="HJ70">
            <v>3.7755488394494536</v>
          </cell>
          <cell r="HK70">
            <v>324.56829131174305</v>
          </cell>
          <cell r="HL70">
            <v>0</v>
          </cell>
          <cell r="HM70">
            <v>324.56829131174305</v>
          </cell>
          <cell r="HN70">
            <v>10.251143166419327</v>
          </cell>
          <cell r="HO70">
            <v>0</v>
          </cell>
          <cell r="HP70">
            <v>0</v>
          </cell>
          <cell r="HQ70">
            <v>10.251143166419327</v>
          </cell>
          <cell r="HR70">
            <v>547.60422321003466</v>
          </cell>
          <cell r="HS70">
            <v>3.977921431848439</v>
          </cell>
          <cell r="HT70">
            <v>0</v>
          </cell>
          <cell r="HU70">
            <v>551.58214464188279</v>
          </cell>
          <cell r="HV70">
            <v>551.58214464188279</v>
          </cell>
          <cell r="HW70">
            <v>2.8654319999999966</v>
          </cell>
          <cell r="HX70">
            <v>2.0764000000000001E-2</v>
          </cell>
          <cell r="HY70">
            <v>2.6961890835166402</v>
          </cell>
          <cell r="HZ70">
            <v>2.027504227782571</v>
          </cell>
          <cell r="IA70">
            <v>1.0399357274444276</v>
          </cell>
          <cell r="IB70">
            <v>4.1283470324850251</v>
          </cell>
          <cell r="IC70" t="e">
            <v>#N/A</v>
          </cell>
          <cell r="ID70">
            <v>0</v>
          </cell>
          <cell r="IE70">
            <v>0</v>
          </cell>
          <cell r="IF70">
            <v>0</v>
          </cell>
          <cell r="IG70" t="e">
            <v>#N/A</v>
          </cell>
          <cell r="IH70" t="e">
            <v>#N/A</v>
          </cell>
          <cell r="II70">
            <v>0.21809966565487382</v>
          </cell>
          <cell r="IJ70">
            <v>0</v>
          </cell>
          <cell r="IK70" t="e">
            <v>#N/A</v>
          </cell>
          <cell r="IL70" t="e">
            <v>#N/A</v>
          </cell>
          <cell r="IM70">
            <v>2.7565207023666041</v>
          </cell>
          <cell r="IN70">
            <v>0</v>
          </cell>
          <cell r="IO70">
            <v>0</v>
          </cell>
          <cell r="IP70">
            <v>22.398580500431404</v>
          </cell>
          <cell r="IQ70">
            <v>22.398580500431404</v>
          </cell>
          <cell r="IR70">
            <v>5.1656906147134309</v>
          </cell>
          <cell r="IS70">
            <v>0</v>
          </cell>
          <cell r="IT70">
            <v>0</v>
          </cell>
          <cell r="IU70">
            <v>0.40971466167428128</v>
          </cell>
          <cell r="IV70">
            <v>1.0423199884620871</v>
          </cell>
          <cell r="IW70">
            <v>3.7755488394494536</v>
          </cell>
          <cell r="IX70">
            <v>9.2788187749931303</v>
          </cell>
          <cell r="IY70">
            <v>-3.9000353772564625E-2</v>
          </cell>
          <cell r="IZ70">
            <v>9.7814400345125115E-3</v>
          </cell>
          <cell r="JA70" t="e">
            <v>#N/A</v>
          </cell>
          <cell r="JB70">
            <v>18.54429487459069</v>
          </cell>
          <cell r="JC70">
            <v>11.080885287363245</v>
          </cell>
          <cell r="JD70">
            <v>0</v>
          </cell>
          <cell r="JE70">
            <v>0</v>
          </cell>
          <cell r="JF70">
            <v>0</v>
          </cell>
          <cell r="JG70">
            <v>0</v>
          </cell>
          <cell r="JH70">
            <v>0</v>
          </cell>
          <cell r="JI70">
            <v>0</v>
          </cell>
          <cell r="JJ70">
            <v>0</v>
          </cell>
          <cell r="JK70">
            <v>0</v>
          </cell>
          <cell r="JL70">
            <v>0</v>
          </cell>
          <cell r="JM70">
            <v>0</v>
          </cell>
          <cell r="JN70">
            <v>0</v>
          </cell>
          <cell r="JO70">
            <v>0</v>
          </cell>
          <cell r="JP70">
            <v>0</v>
          </cell>
          <cell r="JQ70">
            <v>0</v>
          </cell>
          <cell r="JR70">
            <v>0</v>
          </cell>
          <cell r="JS70">
            <v>547.60422321003466</v>
          </cell>
          <cell r="JT70">
            <v>551.58214464188279</v>
          </cell>
          <cell r="JU70">
            <v>66.273531891805121</v>
          </cell>
          <cell r="JV70">
            <v>485.30861275007703</v>
          </cell>
          <cell r="JW70">
            <v>106.9318115676212</v>
          </cell>
          <cell r="JX70">
            <v>11.080885287363245</v>
          </cell>
          <cell r="JY70">
            <v>0</v>
          </cell>
          <cell r="JZ70">
            <v>0</v>
          </cell>
          <cell r="KA70">
            <v>3.3276417878850752E-2</v>
          </cell>
          <cell r="KB70">
            <v>0</v>
          </cell>
          <cell r="KC70">
            <v>0</v>
          </cell>
          <cell r="KD70">
            <v>3.3276417878850752E-2</v>
          </cell>
          <cell r="KE70">
            <v>0</v>
          </cell>
          <cell r="KF70">
            <v>0</v>
          </cell>
          <cell r="KG70">
            <v>0</v>
          </cell>
          <cell r="KH70">
            <v>0</v>
          </cell>
          <cell r="KI70">
            <v>4.1853037146983851</v>
          </cell>
          <cell r="KJ70">
            <v>2.3406456364668418</v>
          </cell>
          <cell r="KK70">
            <v>7.2009464595305817</v>
          </cell>
          <cell r="KL70">
            <v>13.963747636715309</v>
          </cell>
          <cell r="KM70">
            <v>11.253804478951322</v>
          </cell>
          <cell r="KN70">
            <v>53.139423338075261</v>
          </cell>
          <cell r="KO70">
            <v>3.7755488394494536</v>
          </cell>
          <cell r="KP70">
            <v>0</v>
          </cell>
          <cell r="KQ70">
            <v>0</v>
          </cell>
          <cell r="KR70">
            <v>3.7755488394494536</v>
          </cell>
          <cell r="KS70">
            <v>0</v>
          </cell>
          <cell r="KT70">
            <v>9.2788187749931303</v>
          </cell>
          <cell r="KU70">
            <v>0</v>
          </cell>
          <cell r="KV70">
            <v>9.2788187749931303</v>
          </cell>
          <cell r="KW70">
            <v>17.293672303710096</v>
          </cell>
          <cell r="KX70">
            <v>1.2506225708805936</v>
          </cell>
          <cell r="KY70">
            <v>0</v>
          </cell>
          <cell r="KZ70">
            <v>18.54429487459069</v>
          </cell>
          <cell r="LA70">
            <v>6.833581284478349</v>
          </cell>
          <cell r="LB70">
            <v>0</v>
          </cell>
          <cell r="LC70">
            <v>0</v>
          </cell>
          <cell r="LD70">
            <v>6.833581284478349</v>
          </cell>
          <cell r="LE70">
            <v>0</v>
          </cell>
          <cell r="LF70">
            <v>7.6825232412814648</v>
          </cell>
          <cell r="LG70">
            <v>5.4471226097319678E-2</v>
          </cell>
          <cell r="LH70">
            <v>7.7369944673787847</v>
          </cell>
          <cell r="LI70">
            <v>25.73875592508654</v>
          </cell>
          <cell r="LJ70">
            <v>0.81831400231217266</v>
          </cell>
          <cell r="LK70">
            <v>0</v>
          </cell>
          <cell r="LL70">
            <v>26.5570699273987</v>
          </cell>
          <cell r="LM70">
            <v>188.16877639993945</v>
          </cell>
          <cell r="LN70">
            <v>223.4473983945586</v>
          </cell>
          <cell r="LO70">
            <v>58.38351825970507</v>
          </cell>
          <cell r="LP70">
            <v>281.83091665426366</v>
          </cell>
          <cell r="LQ70">
            <v>411.61617479449808</v>
          </cell>
          <cell r="LR70">
            <v>469.99969305420314</v>
          </cell>
          <cell r="LS70">
            <v>3959.7979999999998</v>
          </cell>
          <cell r="LT70">
            <v>111435.069999999</v>
          </cell>
          <cell r="LU70">
            <v>55928.662743405999</v>
          </cell>
          <cell r="LV70">
            <v>37000</v>
          </cell>
          <cell r="LW70">
            <v>2292.3017915670998</v>
          </cell>
          <cell r="LX70">
            <v>2334.6480567079998</v>
          </cell>
          <cell r="LY70">
            <v>11097.8010675856</v>
          </cell>
          <cell r="LZ70">
            <v>500516.48818767298</v>
          </cell>
          <cell r="MA70">
            <v>608287.35053984402</v>
          </cell>
          <cell r="MB70">
            <v>608287.35053984297</v>
          </cell>
          <cell r="MC70">
            <v>0</v>
          </cell>
          <cell r="MD70">
            <v>273209.57442855701</v>
          </cell>
          <cell r="ME70">
            <v>1023</v>
          </cell>
          <cell r="MF70">
            <v>1023</v>
          </cell>
          <cell r="MG70">
            <v>197.35300000000001</v>
          </cell>
          <cell r="MH70">
            <v>3959798</v>
          </cell>
          <cell r="MI70">
            <v>92928.662743405992</v>
          </cell>
          <cell r="MJ70">
            <v>608287.35053984297</v>
          </cell>
          <cell r="MK70">
            <v>197.35300000000001</v>
          </cell>
          <cell r="ML70">
            <v>42.611158743710412</v>
          </cell>
          <cell r="MM70">
            <v>1.1991463850899564</v>
          </cell>
          <cell r="MN70">
            <v>2.5850859633864314</v>
          </cell>
          <cell r="MO70">
            <v>44.914557928270071</v>
          </cell>
          <cell r="MP70">
            <v>82.282902602441837</v>
          </cell>
          <cell r="MQ70">
            <v>1916.0221267527581</v>
          </cell>
          <cell r="MR70">
            <v>2.5834651161498644E-4</v>
          </cell>
          <cell r="MS70" t="str">
            <v>N/A</v>
          </cell>
          <cell r="MT70" t="str">
            <v>PR09 (£m)</v>
          </cell>
        </row>
        <row r="71">
          <cell r="A71" t="str">
            <v>SVT14</v>
          </cell>
          <cell r="B71" t="str">
            <v>SVT</v>
          </cell>
          <cell r="C71" t="str">
            <v>2013-14</v>
          </cell>
          <cell r="D71" t="str">
            <v>SVH</v>
          </cell>
          <cell r="E71" t="str">
            <v>SVH14</v>
          </cell>
          <cell r="F71">
            <v>1.0569641649763351</v>
          </cell>
          <cell r="G71">
            <v>8.7728025693035825</v>
          </cell>
          <cell r="H71">
            <v>0</v>
          </cell>
          <cell r="I71">
            <v>3.6993745774171725</v>
          </cell>
          <cell r="J71">
            <v>0</v>
          </cell>
          <cell r="K71">
            <v>0</v>
          </cell>
          <cell r="L71">
            <v>1.7013611609770003</v>
          </cell>
          <cell r="M71">
            <v>42.585437351531432</v>
          </cell>
          <cell r="N71">
            <v>5.0626025108034014</v>
          </cell>
          <cell r="O71">
            <v>61.821578170032552</v>
          </cell>
          <cell r="P71">
            <v>0</v>
          </cell>
          <cell r="Q71">
            <v>61.821578170032552</v>
          </cell>
          <cell r="R71">
            <v>57.799325457344473</v>
          </cell>
          <cell r="S71">
            <v>32.760169206683557</v>
          </cell>
          <cell r="T71">
            <v>32.478266173080797</v>
          </cell>
          <cell r="U71">
            <v>3.2002333553473084</v>
          </cell>
          <cell r="V71">
            <v>4.9552738908928724</v>
          </cell>
          <cell r="W71">
            <v>131.19326808334898</v>
          </cell>
          <cell r="X71">
            <v>0</v>
          </cell>
          <cell r="Y71">
            <v>131.19326808334898</v>
          </cell>
          <cell r="Z71">
            <v>11.948419641201822</v>
          </cell>
          <cell r="AA71">
            <v>0</v>
          </cell>
          <cell r="AB71">
            <v>0</v>
          </cell>
          <cell r="AC71">
            <v>11.948419641201822</v>
          </cell>
          <cell r="AD71">
            <v>181.06642661217907</v>
          </cell>
          <cell r="AE71">
            <v>4.255695976228397</v>
          </cell>
          <cell r="AF71">
            <v>0</v>
          </cell>
          <cell r="AG71">
            <v>185.32212258840718</v>
          </cell>
          <cell r="AH71">
            <v>185.32212258840718</v>
          </cell>
          <cell r="AI71">
            <v>29.784634894338225</v>
          </cell>
          <cell r="AJ71">
            <v>0</v>
          </cell>
          <cell r="AK71">
            <v>5.8133029073698426</v>
          </cell>
          <cell r="AL71">
            <v>0</v>
          </cell>
          <cell r="AM71">
            <v>0</v>
          </cell>
          <cell r="AN71">
            <v>5.4003269257944547E-2</v>
          </cell>
          <cell r="AO71">
            <v>71.819559949132838</v>
          </cell>
          <cell r="AP71">
            <v>21.748112850118687</v>
          </cell>
          <cell r="AQ71">
            <v>129.21961387021753</v>
          </cell>
          <cell r="AR71">
            <v>0</v>
          </cell>
          <cell r="AS71">
            <v>129.21961387021753</v>
          </cell>
          <cell r="AT71">
            <v>0</v>
          </cell>
          <cell r="AU71">
            <v>109.08394139959856</v>
          </cell>
          <cell r="AV71">
            <v>2.2576754563894519</v>
          </cell>
          <cell r="AW71">
            <v>41.567274962808106</v>
          </cell>
          <cell r="AX71">
            <v>0</v>
          </cell>
          <cell r="AY71">
            <v>152.90889181879538</v>
          </cell>
          <cell r="AZ71">
            <v>0</v>
          </cell>
          <cell r="BA71">
            <v>152.90889181879538</v>
          </cell>
          <cell r="BB71">
            <v>0</v>
          </cell>
          <cell r="BC71">
            <v>0</v>
          </cell>
          <cell r="BD71">
            <v>0</v>
          </cell>
          <cell r="BE71">
            <v>0</v>
          </cell>
          <cell r="BF71">
            <v>282.12850568901297</v>
          </cell>
          <cell r="BG71">
            <v>6.9066187681033631</v>
          </cell>
          <cell r="BH71">
            <v>0</v>
          </cell>
          <cell r="BI71">
            <v>289.03512445711669</v>
          </cell>
          <cell r="BJ71">
            <v>289.03512445711669</v>
          </cell>
          <cell r="BK71">
            <v>3.9231571456695577E-2</v>
          </cell>
          <cell r="BL71">
            <v>0</v>
          </cell>
          <cell r="BM71">
            <v>2.9424234501756877E-4</v>
          </cell>
          <cell r="BN71">
            <v>0</v>
          </cell>
          <cell r="BO71">
            <v>0</v>
          </cell>
          <cell r="BP71">
            <v>0</v>
          </cell>
          <cell r="BQ71">
            <v>15.472831484420357</v>
          </cell>
          <cell r="BR71">
            <v>5.7813978345098327E-2</v>
          </cell>
          <cell r="BS71">
            <v>15.570171276567136</v>
          </cell>
          <cell r="BT71">
            <v>0</v>
          </cell>
          <cell r="BU71">
            <v>15.570171276567136</v>
          </cell>
          <cell r="BV71">
            <v>0</v>
          </cell>
          <cell r="BW71">
            <v>0</v>
          </cell>
          <cell r="BX71">
            <v>0</v>
          </cell>
          <cell r="BY71">
            <v>0</v>
          </cell>
          <cell r="BZ71">
            <v>0</v>
          </cell>
          <cell r="CA71">
            <v>0</v>
          </cell>
          <cell r="CB71">
            <v>0</v>
          </cell>
          <cell r="CC71">
            <v>0</v>
          </cell>
          <cell r="CD71">
            <v>0</v>
          </cell>
          <cell r="CE71">
            <v>0</v>
          </cell>
          <cell r="CF71">
            <v>0</v>
          </cell>
          <cell r="CG71">
            <v>0</v>
          </cell>
          <cell r="CH71">
            <v>15.570171276567136</v>
          </cell>
          <cell r="CI71">
            <v>1.4868463944285664</v>
          </cell>
          <cell r="CJ71">
            <v>0</v>
          </cell>
          <cell r="CK71">
            <v>17.057017670995663</v>
          </cell>
          <cell r="CL71">
            <v>17.057017670995663</v>
          </cell>
          <cell r="CM71">
            <v>-7.507623254834817</v>
          </cell>
          <cell r="CN71">
            <v>-11.218119478708584</v>
          </cell>
          <cell r="CO71">
            <v>-2.9424234501756877E-4</v>
          </cell>
          <cell r="CP71">
            <v>0</v>
          </cell>
          <cell r="CQ71">
            <v>0</v>
          </cell>
          <cell r="CR71">
            <v>1.8600983857336034E-3</v>
          </cell>
          <cell r="CS71">
            <v>29.129196179195251</v>
          </cell>
          <cell r="CT71">
            <v>3.8569983644825161</v>
          </cell>
          <cell r="CU71">
            <v>14.262017666175062</v>
          </cell>
          <cell r="CV71">
            <v>0</v>
          </cell>
          <cell r="CW71">
            <v>14.262017666175062</v>
          </cell>
          <cell r="CX71">
            <v>0</v>
          </cell>
          <cell r="CY71">
            <v>50.221778779729597</v>
          </cell>
          <cell r="CZ71">
            <v>0</v>
          </cell>
          <cell r="DA71">
            <v>17.49157348531433</v>
          </cell>
          <cell r="DB71">
            <v>0</v>
          </cell>
          <cell r="DC71">
            <v>67.713352265043923</v>
          </cell>
          <cell r="DD71">
            <v>0</v>
          </cell>
          <cell r="DE71">
            <v>67.713352265043923</v>
          </cell>
          <cell r="DF71">
            <v>0</v>
          </cell>
          <cell r="DG71">
            <v>0</v>
          </cell>
          <cell r="DH71">
            <v>0</v>
          </cell>
          <cell r="DI71">
            <v>0</v>
          </cell>
          <cell r="DJ71">
            <v>81.975369931218992</v>
          </cell>
          <cell r="DK71">
            <v>2.7993199587179238</v>
          </cell>
          <cell r="DL71">
            <v>0</v>
          </cell>
          <cell r="DM71">
            <v>84.774689889936852</v>
          </cell>
          <cell r="DN71">
            <v>84.774689889936852</v>
          </cell>
          <cell r="DO71">
            <v>0</v>
          </cell>
          <cell r="DP71">
            <v>-1.5876485379986471</v>
          </cell>
          <cell r="DQ71">
            <v>0</v>
          </cell>
          <cell r="DR71">
            <v>0</v>
          </cell>
          <cell r="DS71">
            <v>0</v>
          </cell>
          <cell r="DT71">
            <v>0</v>
          </cell>
          <cell r="DU71">
            <v>14.163319810682889</v>
          </cell>
          <cell r="DV71">
            <v>3.212949706163018E-2</v>
          </cell>
          <cell r="DW71">
            <v>12.607800769745873</v>
          </cell>
          <cell r="DX71">
            <v>0</v>
          </cell>
          <cell r="DY71">
            <v>12.607800769745873</v>
          </cell>
          <cell r="DZ71">
            <v>0</v>
          </cell>
          <cell r="EA71">
            <v>0</v>
          </cell>
          <cell r="EB71">
            <v>0</v>
          </cell>
          <cell r="EC71">
            <v>7.2930527383367125E-2</v>
          </cell>
          <cell r="ED71">
            <v>0</v>
          </cell>
          <cell r="EE71">
            <v>7.2930527383367125E-2</v>
          </cell>
          <cell r="EF71">
            <v>0</v>
          </cell>
          <cell r="EG71">
            <v>7.2930527383367125E-2</v>
          </cell>
          <cell r="EH71">
            <v>0</v>
          </cell>
          <cell r="EI71">
            <v>0</v>
          </cell>
          <cell r="EJ71">
            <v>0</v>
          </cell>
          <cell r="EK71">
            <v>0</v>
          </cell>
          <cell r="EL71">
            <v>12.68073129712924</v>
          </cell>
          <cell r="EM71">
            <v>1.3610101690085992</v>
          </cell>
          <cell r="EN71">
            <v>0</v>
          </cell>
          <cell r="EO71">
            <v>14.041741466137838</v>
          </cell>
          <cell r="EP71">
            <v>14.041741466137838</v>
          </cell>
          <cell r="EQ71">
            <v>38.557437463641811</v>
          </cell>
          <cell r="ER71">
            <v>0</v>
          </cell>
          <cell r="ES71">
            <v>9.5126774847870159</v>
          </cell>
          <cell r="ET71">
            <v>0</v>
          </cell>
          <cell r="EU71">
            <v>0</v>
          </cell>
          <cell r="EV71">
            <v>1.7553644302349449</v>
          </cell>
          <cell r="EW71">
            <v>114.40499730066428</v>
          </cell>
          <cell r="EX71">
            <v>26.810715360922089</v>
          </cell>
          <cell r="EY71">
            <v>191.04119204025008</v>
          </cell>
          <cell r="EZ71">
            <v>0</v>
          </cell>
          <cell r="FA71">
            <v>191.04119204025008</v>
          </cell>
          <cell r="FB71">
            <v>57.799325457344473</v>
          </cell>
          <cell r="FC71">
            <v>141.8441106062821</v>
          </cell>
          <cell r="FD71">
            <v>34.735941629470247</v>
          </cell>
          <cell r="FE71">
            <v>44.767508318155421</v>
          </cell>
          <cell r="FF71">
            <v>4.9552738908928724</v>
          </cell>
          <cell r="FG71">
            <v>284.10215990214436</v>
          </cell>
          <cell r="FH71">
            <v>0</v>
          </cell>
          <cell r="FI71">
            <v>284.10215990214436</v>
          </cell>
          <cell r="FJ71">
            <v>11.948419641201822</v>
          </cell>
          <cell r="FK71">
            <v>0</v>
          </cell>
          <cell r="FL71">
            <v>0</v>
          </cell>
          <cell r="FM71">
            <v>11.948419641201822</v>
          </cell>
          <cell r="FN71">
            <v>463.19493230119201</v>
          </cell>
          <cell r="FO71">
            <v>11.162314744331759</v>
          </cell>
          <cell r="FP71">
            <v>0</v>
          </cell>
          <cell r="FQ71">
            <v>474.35724704552388</v>
          </cell>
          <cell r="FR71">
            <v>474.35724704552388</v>
          </cell>
          <cell r="FS71">
            <v>-7.4683916833781208</v>
          </cell>
          <cell r="FT71">
            <v>-12.805768016707232</v>
          </cell>
          <cell r="FU71">
            <v>0</v>
          </cell>
          <cell r="FV71">
            <v>0</v>
          </cell>
          <cell r="FW71">
            <v>0</v>
          </cell>
          <cell r="FX71">
            <v>1.8600983857336034E-3</v>
          </cell>
          <cell r="FY71">
            <v>58.765347474298501</v>
          </cell>
          <cell r="FZ71">
            <v>3.9469418398892442</v>
          </cell>
          <cell r="GA71">
            <v>42.439989712488071</v>
          </cell>
          <cell r="GB71">
            <v>0</v>
          </cell>
          <cell r="GC71">
            <v>42.439989712488071</v>
          </cell>
          <cell r="GD71">
            <v>0</v>
          </cell>
          <cell r="GE71">
            <v>50.221778779729597</v>
          </cell>
          <cell r="GF71">
            <v>0</v>
          </cell>
          <cell r="GG71">
            <v>17.564504012697697</v>
          </cell>
          <cell r="GH71">
            <v>0</v>
          </cell>
          <cell r="GI71">
            <v>67.786282792427286</v>
          </cell>
          <cell r="GJ71">
            <v>0</v>
          </cell>
          <cell r="GK71">
            <v>67.786282792427286</v>
          </cell>
          <cell r="GL71">
            <v>0</v>
          </cell>
          <cell r="GM71">
            <v>0</v>
          </cell>
          <cell r="GN71">
            <v>0</v>
          </cell>
          <cell r="GO71">
            <v>0</v>
          </cell>
          <cell r="GP71">
            <v>110.22627250491536</v>
          </cell>
          <cell r="GQ71">
            <v>5.6471765221550898</v>
          </cell>
          <cell r="GR71">
            <v>0</v>
          </cell>
          <cell r="GS71">
            <v>115.87344902707035</v>
          </cell>
          <cell r="GT71">
            <v>115.87344902707035</v>
          </cell>
          <cell r="GU71">
            <v>31.089045780263682</v>
          </cell>
          <cell r="GV71">
            <v>-12.805768016707232</v>
          </cell>
          <cell r="GW71">
            <v>9.5126774847870159</v>
          </cell>
          <cell r="GX71">
            <v>0</v>
          </cell>
          <cell r="GY71">
            <v>0</v>
          </cell>
          <cell r="GZ71">
            <v>1.7572245286206785</v>
          </cell>
          <cell r="HA71">
            <v>173.17034477496276</v>
          </cell>
          <cell r="HB71">
            <v>30.757657200811241</v>
          </cell>
          <cell r="HC71">
            <v>233.48118175273828</v>
          </cell>
          <cell r="HD71">
            <v>0</v>
          </cell>
          <cell r="HE71">
            <v>233.48118175273828</v>
          </cell>
          <cell r="HF71">
            <v>57.799325457344473</v>
          </cell>
          <cell r="HG71">
            <v>192.06588938601098</v>
          </cell>
          <cell r="HH71">
            <v>34.735941629470247</v>
          </cell>
          <cell r="HI71">
            <v>62.332012330853082</v>
          </cell>
          <cell r="HJ71">
            <v>4.9552738908928724</v>
          </cell>
          <cell r="HK71">
            <v>351.88844269457167</v>
          </cell>
          <cell r="HL71">
            <v>0</v>
          </cell>
          <cell r="HM71">
            <v>351.88844269457167</v>
          </cell>
          <cell r="HN71">
            <v>11.948419641201822</v>
          </cell>
          <cell r="HO71">
            <v>0</v>
          </cell>
          <cell r="HP71">
            <v>0</v>
          </cell>
          <cell r="HQ71">
            <v>11.948419641201822</v>
          </cell>
          <cell r="HR71">
            <v>573.42120480610811</v>
          </cell>
          <cell r="HS71">
            <v>16.809491266486745</v>
          </cell>
          <cell r="HT71">
            <v>0</v>
          </cell>
          <cell r="HU71">
            <v>590.23069607259481</v>
          </cell>
          <cell r="HV71">
            <v>590.23069607259481</v>
          </cell>
          <cell r="HW71">
            <v>2.942917000000004</v>
          </cell>
          <cell r="HX71">
            <v>7.2792999999999983E-2</v>
          </cell>
          <cell r="HY71">
            <v>4.0679570229961319</v>
          </cell>
          <cell r="HZ71">
            <v>15.574366970926297</v>
          </cell>
          <cell r="IA71">
            <v>1.9900389764649433</v>
          </cell>
          <cell r="IB71">
            <v>0.17725818290172612</v>
          </cell>
          <cell r="IC71" t="e">
            <v>#N/A</v>
          </cell>
          <cell r="ID71">
            <v>0</v>
          </cell>
          <cell r="IE71">
            <v>0</v>
          </cell>
          <cell r="IF71">
            <v>0</v>
          </cell>
          <cell r="IG71" t="e">
            <v>#N/A</v>
          </cell>
          <cell r="IH71" t="e">
            <v>#N/A</v>
          </cell>
          <cell r="II71">
            <v>0.31028458163309658</v>
          </cell>
          <cell r="IJ71">
            <v>4.4330990924121016E-2</v>
          </cell>
          <cell r="IK71" t="e">
            <v>#N/A</v>
          </cell>
          <cell r="IL71" t="e">
            <v>#N/A</v>
          </cell>
          <cell r="IM71">
            <v>0.41512153347197861</v>
          </cell>
          <cell r="IN71">
            <v>0</v>
          </cell>
          <cell r="IO71">
            <v>0</v>
          </cell>
          <cell r="IP71">
            <v>13.810293779580794</v>
          </cell>
          <cell r="IQ71">
            <v>13.810293779580794</v>
          </cell>
          <cell r="IR71">
            <v>4.7649842116565457</v>
          </cell>
          <cell r="IS71">
            <v>0</v>
          </cell>
          <cell r="IT71">
            <v>0</v>
          </cell>
          <cell r="IU71">
            <v>2.018273977487687</v>
          </cell>
          <cell r="IV71">
            <v>0.51282433747830347</v>
          </cell>
          <cell r="IW71">
            <v>4.9552738908928724</v>
          </cell>
          <cell r="IX71">
            <v>7.050825320217057</v>
          </cell>
          <cell r="IY71">
            <v>0.41118724383881611</v>
          </cell>
          <cell r="IZ71">
            <v>1.4415183801555102E-2</v>
          </cell>
          <cell r="JA71" t="e">
            <v>#N/A</v>
          </cell>
          <cell r="JB71">
            <v>17.402488163720349</v>
          </cell>
          <cell r="JC71">
            <v>14.693063675851922</v>
          </cell>
          <cell r="JD71">
            <v>0</v>
          </cell>
          <cell r="JE71">
            <v>0</v>
          </cell>
          <cell r="JF71">
            <v>0</v>
          </cell>
          <cell r="JG71">
            <v>0</v>
          </cell>
          <cell r="JH71">
            <v>0</v>
          </cell>
          <cell r="JI71">
            <v>0</v>
          </cell>
          <cell r="JJ71">
            <v>0</v>
          </cell>
          <cell r="JK71">
            <v>0</v>
          </cell>
          <cell r="JL71">
            <v>0</v>
          </cell>
          <cell r="JM71">
            <v>0</v>
          </cell>
          <cell r="JN71">
            <v>0</v>
          </cell>
          <cell r="JO71">
            <v>0</v>
          </cell>
          <cell r="JP71">
            <v>0</v>
          </cell>
          <cell r="JQ71">
            <v>0</v>
          </cell>
          <cell r="JR71">
            <v>0</v>
          </cell>
          <cell r="JS71">
            <v>573.42120480610811</v>
          </cell>
          <cell r="JT71">
            <v>590.23069607259481</v>
          </cell>
          <cell r="JU71">
            <v>115.87344902707035</v>
          </cell>
          <cell r="JV71">
            <v>474.35724704552388</v>
          </cell>
          <cell r="JW71">
            <v>102.02328182342509</v>
          </cell>
          <cell r="JX71">
            <v>14.693063675851922</v>
          </cell>
          <cell r="JY71">
            <v>0</v>
          </cell>
          <cell r="JZ71">
            <v>0</v>
          </cell>
          <cell r="KA71">
            <v>2.2209292633202666E-2</v>
          </cell>
          <cell r="KB71">
            <v>0</v>
          </cell>
          <cell r="KC71">
            <v>0</v>
          </cell>
          <cell r="KD71">
            <v>2.2209292633202666E-2</v>
          </cell>
          <cell r="KE71">
            <v>0</v>
          </cell>
          <cell r="KF71">
            <v>0</v>
          </cell>
          <cell r="KG71">
            <v>0</v>
          </cell>
          <cell r="KH71">
            <v>0</v>
          </cell>
          <cell r="KI71">
            <v>4.0647784325325746</v>
          </cell>
          <cell r="KJ71">
            <v>2.3791550389189884</v>
          </cell>
          <cell r="KK71">
            <v>7.779395684369816</v>
          </cell>
          <cell r="KL71">
            <v>14.511529164494805</v>
          </cell>
          <cell r="KM71">
            <v>11.348701907491542</v>
          </cell>
          <cell r="KN71">
            <v>51.258302092478793</v>
          </cell>
          <cell r="KO71">
            <v>4.9552738908928724</v>
          </cell>
          <cell r="KP71">
            <v>0</v>
          </cell>
          <cell r="KQ71">
            <v>0</v>
          </cell>
          <cell r="KR71">
            <v>4.9552738908928724</v>
          </cell>
          <cell r="KS71">
            <v>0</v>
          </cell>
          <cell r="KT71">
            <v>7.050825320217057</v>
          </cell>
          <cell r="KU71">
            <v>0</v>
          </cell>
          <cell r="KV71">
            <v>7.050825320217057</v>
          </cell>
          <cell r="KW71">
            <v>16.234969574036505</v>
          </cell>
          <cell r="KX71">
            <v>1.1675185896839484</v>
          </cell>
          <cell r="KY71">
            <v>0</v>
          </cell>
          <cell r="KZ71">
            <v>17.402488163720349</v>
          </cell>
          <cell r="LA71">
            <v>6.833581284478349</v>
          </cell>
          <cell r="LB71">
            <v>0</v>
          </cell>
          <cell r="LC71">
            <v>0</v>
          </cell>
          <cell r="LD71">
            <v>6.833581284478349</v>
          </cell>
          <cell r="LE71">
            <v>0</v>
          </cell>
          <cell r="LF71">
            <v>7.6825232412814648</v>
          </cell>
          <cell r="LG71">
            <v>5.4471226097319678E-2</v>
          </cell>
          <cell r="LH71">
            <v>7.7369944673787847</v>
          </cell>
          <cell r="LI71">
            <v>25.73875592508654</v>
          </cell>
          <cell r="LJ71">
            <v>0.81831400231217266</v>
          </cell>
          <cell r="LK71">
            <v>0</v>
          </cell>
          <cell r="LL71">
            <v>26.5570699273987</v>
          </cell>
          <cell r="LM71">
            <v>191.54595191604085</v>
          </cell>
          <cell r="LN71">
            <v>225.05627966329106</v>
          </cell>
          <cell r="LO71">
            <v>88.769297878425789</v>
          </cell>
          <cell r="LP71">
            <v>313.82557754171683</v>
          </cell>
          <cell r="LQ71">
            <v>416.60223157933194</v>
          </cell>
          <cell r="LR71">
            <v>505.37152945775773</v>
          </cell>
          <cell r="LS71">
            <v>3977.9740000000002</v>
          </cell>
          <cell r="LT71">
            <v>112378.41999999899</v>
          </cell>
          <cell r="LU71">
            <v>56369.846379206901</v>
          </cell>
          <cell r="LV71">
            <v>37000</v>
          </cell>
          <cell r="LW71">
            <v>2335.2542436137701</v>
          </cell>
          <cell r="LX71">
            <v>2213.5339850666701</v>
          </cell>
          <cell r="LY71">
            <v>10881.4368074947</v>
          </cell>
          <cell r="LZ71">
            <v>499180.84746732202</v>
          </cell>
          <cell r="MA71">
            <v>611618.48864900798</v>
          </cell>
          <cell r="MB71">
            <v>611618.488649006</v>
          </cell>
          <cell r="MC71">
            <v>0</v>
          </cell>
          <cell r="MD71">
            <v>283909.91037384298</v>
          </cell>
          <cell r="ME71">
            <v>1019</v>
          </cell>
          <cell r="MF71">
            <v>1019</v>
          </cell>
          <cell r="MG71">
            <v>226.667</v>
          </cell>
          <cell r="MH71">
            <v>3977974</v>
          </cell>
          <cell r="MI71">
            <v>93369.846379206894</v>
          </cell>
          <cell r="MJ71">
            <v>611618.488649006</v>
          </cell>
          <cell r="MK71">
            <v>226.667</v>
          </cell>
          <cell r="ML71">
            <v>42.604482648970915</v>
          </cell>
          <cell r="MM71">
            <v>1.2035836445911219</v>
          </cell>
          <cell r="MN71">
            <v>2.5228513072354479</v>
          </cell>
          <cell r="MO71">
            <v>46.419445396584877</v>
          </cell>
          <cell r="MP71">
            <v>81.616376341067507</v>
          </cell>
          <cell r="MQ71">
            <v>1929.0127014763198</v>
          </cell>
          <cell r="MR71">
            <v>2.5616054805788072E-4</v>
          </cell>
          <cell r="MS71" t="str">
            <v>N/A</v>
          </cell>
          <cell r="MT71" t="str">
            <v>PR09 (£m)</v>
          </cell>
        </row>
        <row r="72">
          <cell r="A72" t="str">
            <v>SVT15</v>
          </cell>
          <cell r="B72" t="str">
            <v>SVT</v>
          </cell>
          <cell r="C72" t="str">
            <v>2014-15</v>
          </cell>
          <cell r="D72" t="str">
            <v>SVH</v>
          </cell>
          <cell r="E72" t="str">
            <v>SVH15</v>
          </cell>
          <cell r="F72">
            <v>1.0450405281189941</v>
          </cell>
          <cell r="G72">
            <v>9.1963566474471481</v>
          </cell>
          <cell r="H72">
            <v>0</v>
          </cell>
          <cell r="I72">
            <v>3.6576418484164792</v>
          </cell>
          <cell r="J72">
            <v>0</v>
          </cell>
          <cell r="K72">
            <v>0</v>
          </cell>
          <cell r="L72">
            <v>1.6074456313177805</v>
          </cell>
          <cell r="M72">
            <v>45.419378134036947</v>
          </cell>
          <cell r="N72">
            <v>4.4718442497910758</v>
          </cell>
          <cell r="O72">
            <v>64.352666511009375</v>
          </cell>
          <cell r="P72">
            <v>0</v>
          </cell>
          <cell r="Q72">
            <v>64.352666511009375</v>
          </cell>
          <cell r="R72">
            <v>56.815739878278606</v>
          </cell>
          <cell r="S72">
            <v>25.282163313476143</v>
          </cell>
          <cell r="T72">
            <v>35.987748137897249</v>
          </cell>
          <cell r="U72">
            <v>11.369807684578618</v>
          </cell>
          <cell r="V72">
            <v>5.8086103837761227</v>
          </cell>
          <cell r="W72">
            <v>135.26406939800654</v>
          </cell>
          <cell r="X72">
            <v>0</v>
          </cell>
          <cell r="Y72">
            <v>135.26406939800654</v>
          </cell>
          <cell r="Z72">
            <v>15.5499056584258</v>
          </cell>
          <cell r="AA72">
            <v>0</v>
          </cell>
          <cell r="AB72">
            <v>0</v>
          </cell>
          <cell r="AC72">
            <v>15.5499056584258</v>
          </cell>
          <cell r="AD72">
            <v>184.06683025059033</v>
          </cell>
          <cell r="AE72">
            <v>3.5996938719476113</v>
          </cell>
          <cell r="AF72">
            <v>0</v>
          </cell>
          <cell r="AG72">
            <v>187.66652412253706</v>
          </cell>
          <cell r="AH72">
            <v>189.75660517877503</v>
          </cell>
          <cell r="AI72">
            <v>32.626160046996745</v>
          </cell>
          <cell r="AJ72">
            <v>0</v>
          </cell>
          <cell r="AK72">
            <v>5.8522269574663666</v>
          </cell>
          <cell r="AL72">
            <v>0</v>
          </cell>
          <cell r="AM72">
            <v>0</v>
          </cell>
          <cell r="AN72">
            <v>3.0388388653797949E-2</v>
          </cell>
          <cell r="AO72">
            <v>77.83662640202057</v>
          </cell>
          <cell r="AP72">
            <v>19.416774334185369</v>
          </cell>
          <cell r="AQ72">
            <v>135.76217612932223</v>
          </cell>
          <cell r="AR72">
            <v>0</v>
          </cell>
          <cell r="AS72">
            <v>135.76217612932223</v>
          </cell>
          <cell r="AT72">
            <v>0</v>
          </cell>
          <cell r="AU72">
            <v>84.033050902122113</v>
          </cell>
          <cell r="AV72">
            <v>2.749501629481073</v>
          </cell>
          <cell r="AW72">
            <v>22.754415463717191</v>
          </cell>
          <cell r="AX72">
            <v>0</v>
          </cell>
          <cell r="AY72">
            <v>109.53696799531943</v>
          </cell>
          <cell r="AZ72">
            <v>0</v>
          </cell>
          <cell r="BA72">
            <v>109.53696799531943</v>
          </cell>
          <cell r="BB72">
            <v>0</v>
          </cell>
          <cell r="BC72">
            <v>0</v>
          </cell>
          <cell r="BD72">
            <v>0</v>
          </cell>
          <cell r="BE72">
            <v>0</v>
          </cell>
          <cell r="BF72">
            <v>245.29914412464268</v>
          </cell>
          <cell r="BG72">
            <v>5.9603731131708626</v>
          </cell>
          <cell r="BH72">
            <v>0</v>
          </cell>
          <cell r="BI72">
            <v>251.25951723781409</v>
          </cell>
          <cell r="BJ72">
            <v>257.21624824809237</v>
          </cell>
          <cell r="BK72">
            <v>3.9822334864919151E-2</v>
          </cell>
          <cell r="BL72">
            <v>0</v>
          </cell>
          <cell r="BM72">
            <v>2.9867315429009969E-4</v>
          </cell>
          <cell r="BN72">
            <v>0</v>
          </cell>
          <cell r="BO72">
            <v>0</v>
          </cell>
          <cell r="BP72">
            <v>0</v>
          </cell>
          <cell r="BQ72">
            <v>15.675201674650376</v>
          </cell>
          <cell r="BR72">
            <v>5.8684562459421073E-2</v>
          </cell>
          <cell r="BS72">
            <v>15.774007245128987</v>
          </cell>
          <cell r="BT72">
            <v>0</v>
          </cell>
          <cell r="BU72">
            <v>15.774007245128987</v>
          </cell>
          <cell r="BV72">
            <v>0</v>
          </cell>
          <cell r="BW72">
            <v>7.6248371581448995E-2</v>
          </cell>
          <cell r="BX72">
            <v>0</v>
          </cell>
          <cell r="BY72">
            <v>0</v>
          </cell>
          <cell r="BZ72">
            <v>0</v>
          </cell>
          <cell r="CA72">
            <v>7.6248371581448995E-2</v>
          </cell>
          <cell r="CB72">
            <v>0</v>
          </cell>
          <cell r="CC72">
            <v>7.6248371581448995E-2</v>
          </cell>
          <cell r="CD72">
            <v>0</v>
          </cell>
          <cell r="CE72">
            <v>0</v>
          </cell>
          <cell r="CF72">
            <v>0</v>
          </cell>
          <cell r="CG72">
            <v>0</v>
          </cell>
          <cell r="CH72">
            <v>15.850255616710434</v>
          </cell>
          <cell r="CI72">
            <v>1.199866860907403</v>
          </cell>
          <cell r="CJ72">
            <v>0</v>
          </cell>
          <cell r="CK72">
            <v>17.050122477617794</v>
          </cell>
          <cell r="CL72">
            <v>17.080747865265554</v>
          </cell>
          <cell r="CM72">
            <v>-10.183972903547962</v>
          </cell>
          <cell r="CN72">
            <v>-13.494660936490352</v>
          </cell>
          <cell r="CO72">
            <v>-2.9867315429009969E-4</v>
          </cell>
          <cell r="CP72">
            <v>0</v>
          </cell>
          <cell r="CQ72">
            <v>0</v>
          </cell>
          <cell r="CR72">
            <v>3.4471497852427515E-3</v>
          </cell>
          <cell r="CS72">
            <v>30.512142518423918</v>
          </cell>
          <cell r="CT72">
            <v>3.5108598016653643</v>
          </cell>
          <cell r="CU72">
            <v>10.34751695668192</v>
          </cell>
          <cell r="CV72">
            <v>0</v>
          </cell>
          <cell r="CW72">
            <v>10.34751695668192</v>
          </cell>
          <cell r="CX72">
            <v>0</v>
          </cell>
          <cell r="CY72">
            <v>36.617906434031745</v>
          </cell>
          <cell r="CZ72">
            <v>2.9261134787331833E-2</v>
          </cell>
          <cell r="DA72">
            <v>5.0248685304539018</v>
          </cell>
          <cell r="DB72">
            <v>0</v>
          </cell>
          <cell r="DC72">
            <v>41.672036099272901</v>
          </cell>
          <cell r="DD72">
            <v>0</v>
          </cell>
          <cell r="DE72">
            <v>41.672036099272901</v>
          </cell>
          <cell r="DF72">
            <v>0</v>
          </cell>
          <cell r="DG72">
            <v>0</v>
          </cell>
          <cell r="DH72">
            <v>0</v>
          </cell>
          <cell r="DI72">
            <v>0</v>
          </cell>
          <cell r="DJ72">
            <v>52.019553055954852</v>
          </cell>
          <cell r="DK72">
            <v>2.3358324533166974</v>
          </cell>
          <cell r="DL72">
            <v>0</v>
          </cell>
          <cell r="DM72">
            <v>54.355385509271599</v>
          </cell>
          <cell r="DN72">
            <v>57.146369547545014</v>
          </cell>
          <cell r="DO72">
            <v>0</v>
          </cell>
          <cell r="DP72">
            <v>-1.9005605737712044</v>
          </cell>
          <cell r="DQ72">
            <v>0</v>
          </cell>
          <cell r="DR72">
            <v>0</v>
          </cell>
          <cell r="DS72">
            <v>0</v>
          </cell>
          <cell r="DT72">
            <v>0</v>
          </cell>
          <cell r="DU72">
            <v>14.003543076794521</v>
          </cell>
          <cell r="DV72">
            <v>2.6402941428257418E-2</v>
          </cell>
          <cell r="DW72">
            <v>12.129385444451565</v>
          </cell>
          <cell r="DX72">
            <v>0</v>
          </cell>
          <cell r="DY72">
            <v>12.129385444451565</v>
          </cell>
          <cell r="DZ72">
            <v>0</v>
          </cell>
          <cell r="EA72">
            <v>0</v>
          </cell>
          <cell r="EB72">
            <v>0</v>
          </cell>
          <cell r="EC72">
            <v>3.5531377956045801E-2</v>
          </cell>
          <cell r="ED72">
            <v>0</v>
          </cell>
          <cell r="EE72">
            <v>3.5531377956045801E-2</v>
          </cell>
          <cell r="EF72">
            <v>0</v>
          </cell>
          <cell r="EG72">
            <v>3.5531377956045801E-2</v>
          </cell>
          <cell r="EH72">
            <v>0</v>
          </cell>
          <cell r="EI72">
            <v>0</v>
          </cell>
          <cell r="EJ72">
            <v>0</v>
          </cell>
          <cell r="EK72">
            <v>0</v>
          </cell>
          <cell r="EL72">
            <v>12.16491682240761</v>
          </cell>
          <cell r="EM72">
            <v>1.0719088418688414</v>
          </cell>
          <cell r="EN72">
            <v>0</v>
          </cell>
          <cell r="EO72">
            <v>13.23682566427639</v>
          </cell>
          <cell r="EP72">
            <v>13.445833769900188</v>
          </cell>
          <cell r="EQ72">
            <v>41.822516694443891</v>
          </cell>
          <cell r="ER72">
            <v>0</v>
          </cell>
          <cell r="ES72">
            <v>9.5098688058828458</v>
          </cell>
          <cell r="ET72">
            <v>0</v>
          </cell>
          <cell r="EU72">
            <v>0</v>
          </cell>
          <cell r="EV72">
            <v>1.6378340199715784</v>
          </cell>
          <cell r="EW72">
            <v>123.25600453605752</v>
          </cell>
          <cell r="EX72">
            <v>23.888618583976445</v>
          </cell>
          <cell r="EY72">
            <v>200.1148426403316</v>
          </cell>
          <cell r="EZ72">
            <v>0</v>
          </cell>
          <cell r="FA72">
            <v>200.1148426403316</v>
          </cell>
          <cell r="FB72">
            <v>56.815739878278606</v>
          </cell>
          <cell r="FC72">
            <v>109.31521421559826</v>
          </cell>
          <cell r="FD72">
            <v>38.737249767378323</v>
          </cell>
          <cell r="FE72">
            <v>34.124223148295812</v>
          </cell>
          <cell r="FF72">
            <v>5.8086103837761227</v>
          </cell>
          <cell r="FG72">
            <v>244.80103739332597</v>
          </cell>
          <cell r="FH72">
            <v>0</v>
          </cell>
          <cell r="FI72">
            <v>244.80103739332597</v>
          </cell>
          <cell r="FJ72">
            <v>15.5499056584258</v>
          </cell>
          <cell r="FK72">
            <v>0</v>
          </cell>
          <cell r="FL72">
            <v>0</v>
          </cell>
          <cell r="FM72">
            <v>15.5499056584258</v>
          </cell>
          <cell r="FN72">
            <v>429.36597437523295</v>
          </cell>
          <cell r="FO72">
            <v>9.5600669851184747</v>
          </cell>
          <cell r="FP72">
            <v>0</v>
          </cell>
          <cell r="FQ72">
            <v>438.92604136035112</v>
          </cell>
          <cell r="FR72">
            <v>446.97285342686735</v>
          </cell>
          <cell r="FS72">
            <v>-10.144150568683042</v>
          </cell>
          <cell r="FT72">
            <v>-15.395221510261555</v>
          </cell>
          <cell r="FU72">
            <v>0</v>
          </cell>
          <cell r="FV72">
            <v>0</v>
          </cell>
          <cell r="FW72">
            <v>0</v>
          </cell>
          <cell r="FX72">
            <v>3.4471497852427515E-3</v>
          </cell>
          <cell r="FY72">
            <v>60.19088726986881</v>
          </cell>
          <cell r="FZ72">
            <v>3.5959473055530431</v>
          </cell>
          <cell r="GA72">
            <v>38.250909646262471</v>
          </cell>
          <cell r="GB72">
            <v>0</v>
          </cell>
          <cell r="GC72">
            <v>38.250909646262471</v>
          </cell>
          <cell r="GD72">
            <v>0</v>
          </cell>
          <cell r="GE72">
            <v>36.694154805613195</v>
          </cell>
          <cell r="GF72">
            <v>2.9261134787331833E-2</v>
          </cell>
          <cell r="GG72">
            <v>5.0603999084099476</v>
          </cell>
          <cell r="GH72">
            <v>0</v>
          </cell>
          <cell r="GI72">
            <v>41.783815848810391</v>
          </cell>
          <cell r="GJ72">
            <v>0</v>
          </cell>
          <cell r="GK72">
            <v>41.783815848810391</v>
          </cell>
          <cell r="GL72">
            <v>0</v>
          </cell>
          <cell r="GM72">
            <v>0</v>
          </cell>
          <cell r="GN72">
            <v>0</v>
          </cell>
          <cell r="GO72">
            <v>0</v>
          </cell>
          <cell r="GP72">
            <v>80.034725495072891</v>
          </cell>
          <cell r="GQ72">
            <v>4.6076081560929412</v>
          </cell>
          <cell r="GR72">
            <v>0</v>
          </cell>
          <cell r="GS72">
            <v>84.642333651165771</v>
          </cell>
          <cell r="GT72">
            <v>87.672951182710761</v>
          </cell>
          <cell r="GU72">
            <v>31.678366125760846</v>
          </cell>
          <cell r="GV72">
            <v>-15.395221510261555</v>
          </cell>
          <cell r="GW72">
            <v>9.5098688058828458</v>
          </cell>
          <cell r="GX72">
            <v>0</v>
          </cell>
          <cell r="GY72">
            <v>0</v>
          </cell>
          <cell r="GZ72">
            <v>1.641281169756821</v>
          </cell>
          <cell r="HA72">
            <v>183.44689180592633</v>
          </cell>
          <cell r="HB72">
            <v>27.484565889529442</v>
          </cell>
          <cell r="HC72">
            <v>238.36575228659379</v>
          </cell>
          <cell r="HD72">
            <v>0</v>
          </cell>
          <cell r="HE72">
            <v>238.36575228659379</v>
          </cell>
          <cell r="HF72">
            <v>56.815739878278606</v>
          </cell>
          <cell r="HG72">
            <v>146.00936902121134</v>
          </cell>
          <cell r="HH72">
            <v>38.766510902165557</v>
          </cell>
          <cell r="HI72">
            <v>39.184623056705675</v>
          </cell>
          <cell r="HJ72">
            <v>5.8086103837761227</v>
          </cell>
          <cell r="HK72">
            <v>286.58485324213751</v>
          </cell>
          <cell r="HL72">
            <v>0</v>
          </cell>
          <cell r="HM72">
            <v>286.58485324213751</v>
          </cell>
          <cell r="HN72">
            <v>15.5499056584258</v>
          </cell>
          <cell r="HO72">
            <v>0</v>
          </cell>
          <cell r="HP72">
            <v>0</v>
          </cell>
          <cell r="HQ72">
            <v>15.5499056584258</v>
          </cell>
          <cell r="HR72">
            <v>509.40069987030654</v>
          </cell>
          <cell r="HS72">
            <v>14.167675141211404</v>
          </cell>
          <cell r="HT72">
            <v>0</v>
          </cell>
          <cell r="HU72">
            <v>523.56837501151779</v>
          </cell>
          <cell r="HV72">
            <v>534.64580460957905</v>
          </cell>
          <cell r="HW72">
            <v>1.5024959999999983</v>
          </cell>
          <cell r="HX72">
            <v>4.1735999999999988E-2</v>
          </cell>
          <cell r="HY72">
            <v>4.5946761710987696</v>
          </cell>
          <cell r="HZ72">
            <v>4.3933503802122509</v>
          </cell>
          <cell r="IA72">
            <v>0.69605110465941444</v>
          </cell>
          <cell r="IB72">
            <v>0.86685713512428131</v>
          </cell>
          <cell r="IC72" t="e">
            <v>#N/A</v>
          </cell>
          <cell r="ID72">
            <v>9.1355896308180848E-2</v>
          </cell>
          <cell r="IE72">
            <v>0</v>
          </cell>
          <cell r="IF72">
            <v>0</v>
          </cell>
          <cell r="IG72" t="e">
            <v>#N/A</v>
          </cell>
          <cell r="IH72" t="e">
            <v>#N/A</v>
          </cell>
          <cell r="II72">
            <v>1.296739693960822</v>
          </cell>
          <cell r="IJ72">
            <v>0.13690719984641767</v>
          </cell>
          <cell r="IK72" t="e">
            <v>#N/A</v>
          </cell>
          <cell r="IL72" t="e">
            <v>#N/A</v>
          </cell>
          <cell r="IM72">
            <v>6.5222437421352059E-2</v>
          </cell>
          <cell r="IN72">
            <v>0</v>
          </cell>
          <cell r="IO72">
            <v>0</v>
          </cell>
          <cell r="IP72">
            <v>4.6911869307261638</v>
          </cell>
          <cell r="IQ72">
            <v>5.040230467117909</v>
          </cell>
          <cell r="IR72">
            <v>2.2117471721118225</v>
          </cell>
          <cell r="IS72">
            <v>0</v>
          </cell>
          <cell r="IT72">
            <v>0</v>
          </cell>
          <cell r="IU72">
            <v>6.4851334509027172</v>
          </cell>
          <cell r="IV72">
            <v>1.2295173786643165</v>
          </cell>
          <cell r="IW72">
            <v>5.8086103837761227</v>
          </cell>
          <cell r="IX72">
            <v>2.8078172425818226</v>
          </cell>
          <cell r="IY72">
            <v>1.4365992826908649</v>
          </cell>
          <cell r="IZ72">
            <v>-4.7033365719060756E-2</v>
          </cell>
          <cell r="JA72" t="e">
            <v>#N/A</v>
          </cell>
          <cell r="JB72">
            <v>29.645465226040706</v>
          </cell>
          <cell r="JC72">
            <v>12.309717672042485</v>
          </cell>
          <cell r="JD72">
            <v>0</v>
          </cell>
          <cell r="JE72">
            <v>0</v>
          </cell>
          <cell r="JF72">
            <v>0</v>
          </cell>
          <cell r="JG72">
            <v>0</v>
          </cell>
          <cell r="JH72">
            <v>0</v>
          </cell>
          <cell r="JI72">
            <v>0</v>
          </cell>
          <cell r="JJ72">
            <v>0</v>
          </cell>
          <cell r="JK72">
            <v>0</v>
          </cell>
          <cell r="JL72">
            <v>0</v>
          </cell>
          <cell r="JM72">
            <v>0</v>
          </cell>
          <cell r="JN72">
            <v>0</v>
          </cell>
          <cell r="JO72">
            <v>0</v>
          </cell>
          <cell r="JP72">
            <v>0</v>
          </cell>
          <cell r="JQ72">
            <v>0</v>
          </cell>
          <cell r="JR72">
            <v>0</v>
          </cell>
          <cell r="JS72">
            <v>509.40069987030654</v>
          </cell>
          <cell r="JT72">
            <v>534.64580460957905</v>
          </cell>
          <cell r="JU72">
            <v>87.672951182710761</v>
          </cell>
          <cell r="JV72">
            <v>446.97285342686735</v>
          </cell>
          <cell r="JW72">
            <v>83.760151859567372</v>
          </cell>
          <cell r="JX72">
            <v>12.309717672042485</v>
          </cell>
          <cell r="JY72">
            <v>0</v>
          </cell>
          <cell r="JZ72">
            <v>0</v>
          </cell>
          <cell r="KA72">
            <v>8.343870545265121E-2</v>
          </cell>
          <cell r="KB72">
            <v>0</v>
          </cell>
          <cell r="KC72">
            <v>0</v>
          </cell>
          <cell r="KD72">
            <v>8.343870545265121E-2</v>
          </cell>
          <cell r="KE72">
            <v>0</v>
          </cell>
          <cell r="KF72">
            <v>0</v>
          </cell>
          <cell r="KG72">
            <v>4.7718640594969511E-2</v>
          </cell>
          <cell r="KH72">
            <v>4.7718640594969511E-2</v>
          </cell>
          <cell r="KI72">
            <v>4.4925790600306144</v>
          </cell>
          <cell r="KJ72">
            <v>2.8727647390340336</v>
          </cell>
          <cell r="KK72">
            <v>7.4948330634712086</v>
          </cell>
          <cell r="KL72">
            <v>15.27059686710116</v>
          </cell>
          <cell r="KM72">
            <v>12.298359044313242</v>
          </cell>
          <cell r="KN72">
            <v>54.787419339497355</v>
          </cell>
          <cell r="KO72">
            <v>5.8086103837761227</v>
          </cell>
          <cell r="KP72">
            <v>0</v>
          </cell>
          <cell r="KQ72">
            <v>0</v>
          </cell>
          <cell r="KR72">
            <v>5.8086103837761227</v>
          </cell>
          <cell r="KS72">
            <v>0</v>
          </cell>
          <cell r="KT72">
            <v>2.8078172425818226</v>
          </cell>
          <cell r="KU72">
            <v>0</v>
          </cell>
          <cell r="KV72">
            <v>2.8078172425818226</v>
          </cell>
          <cell r="KW72">
            <v>27.52950263223866</v>
          </cell>
          <cell r="KX72">
            <v>2.1159625938020441</v>
          </cell>
          <cell r="KY72">
            <v>0</v>
          </cell>
          <cell r="KZ72">
            <v>29.645465226040706</v>
          </cell>
          <cell r="LA72">
            <v>6.833581284478349</v>
          </cell>
          <cell r="LB72">
            <v>0</v>
          </cell>
          <cell r="LC72">
            <v>0</v>
          </cell>
          <cell r="LD72">
            <v>6.833581284478349</v>
          </cell>
          <cell r="LE72">
            <v>0</v>
          </cell>
          <cell r="LF72">
            <v>7.6825232412814648</v>
          </cell>
          <cell r="LG72">
            <v>5.4471226097319678E-2</v>
          </cell>
          <cell r="LH72">
            <v>7.7369944673787847</v>
          </cell>
          <cell r="LI72">
            <v>25.73875592508654</v>
          </cell>
          <cell r="LJ72">
            <v>0.81831400231217266</v>
          </cell>
          <cell r="LK72">
            <v>0</v>
          </cell>
          <cell r="LL72">
            <v>26.5570699273987</v>
          </cell>
          <cell r="LM72">
            <v>185.23310962912782</v>
          </cell>
          <cell r="LN72">
            <v>208.87928994085325</v>
          </cell>
          <cell r="LO72">
            <v>71.35586973182501</v>
          </cell>
          <cell r="LP72">
            <v>280.23515967267826</v>
          </cell>
          <cell r="LQ72">
            <v>394.11239956998111</v>
          </cell>
          <cell r="LR72">
            <v>465.46826930180612</v>
          </cell>
          <cell r="LS72">
            <v>3998.069</v>
          </cell>
          <cell r="LT72">
            <v>114218.319999999</v>
          </cell>
          <cell r="LU72">
            <v>56139.023198998897</v>
          </cell>
          <cell r="LV72">
            <v>37000</v>
          </cell>
          <cell r="LW72">
            <v>2271.4619770823401</v>
          </cell>
          <cell r="LX72">
            <v>2360.9140275300201</v>
          </cell>
          <cell r="LY72">
            <v>10765.400895933901</v>
          </cell>
          <cell r="LZ72">
            <v>493610.31179762603</v>
          </cell>
          <cell r="MA72">
            <v>608549.18397791998</v>
          </cell>
          <cell r="MB72">
            <v>608549.18397791998</v>
          </cell>
          <cell r="MC72">
            <v>0</v>
          </cell>
          <cell r="MD72">
            <v>283593.99886370602</v>
          </cell>
          <cell r="ME72">
            <v>1019</v>
          </cell>
          <cell r="MF72">
            <v>1019</v>
          </cell>
          <cell r="MG72">
            <v>233.77</v>
          </cell>
          <cell r="MH72">
            <v>3998069</v>
          </cell>
          <cell r="MI72">
            <v>93139.023198998897</v>
          </cell>
          <cell r="MJ72">
            <v>608549.18397791998</v>
          </cell>
          <cell r="MK72">
            <v>233.77</v>
          </cell>
          <cell r="ML72">
            <v>42.925820592490098</v>
          </cell>
          <cell r="MM72">
            <v>1.2263207845326285</v>
          </cell>
          <cell r="MN72">
            <v>2.5302436197342661</v>
          </cell>
          <cell r="MO72">
            <v>46.601656255609356</v>
          </cell>
          <cell r="MP72">
            <v>81.112640488814733</v>
          </cell>
          <cell r="MQ72">
            <v>1946.3401854859544</v>
          </cell>
          <cell r="MR72">
            <v>2.5487303996004073E-4</v>
          </cell>
          <cell r="MS72" t="str">
            <v>Historical (£m)</v>
          </cell>
          <cell r="MT72" t="str">
            <v>PR09 (£m)</v>
          </cell>
        </row>
        <row r="73">
          <cell r="A73" t="str">
            <v>SVT16</v>
          </cell>
          <cell r="B73" t="str">
            <v>SVT</v>
          </cell>
          <cell r="C73" t="str">
            <v>2015-16</v>
          </cell>
          <cell r="D73" t="str">
            <v>SVH</v>
          </cell>
          <cell r="E73" t="str">
            <v>SVH16</v>
          </cell>
          <cell r="F73">
            <v>1.0404326123128118</v>
          </cell>
          <cell r="G73">
            <v>8.3093673154501229</v>
          </cell>
          <cell r="H73">
            <v>0</v>
          </cell>
          <cell r="I73">
            <v>3.8155403575119862</v>
          </cell>
          <cell r="J73">
            <v>0</v>
          </cell>
          <cell r="K73">
            <v>49.64547450974375</v>
          </cell>
          <cell r="L73">
            <v>1.3970517835124789</v>
          </cell>
          <cell r="M73">
            <v>49.611178853282112</v>
          </cell>
          <cell r="N73">
            <v>5.0032395661895883</v>
          </cell>
          <cell r="O73">
            <v>117.7818523856896</v>
          </cell>
          <cell r="P73">
            <v>0.31013311457183212</v>
          </cell>
          <cell r="Q73">
            <v>118.09198550026177</v>
          </cell>
          <cell r="R73">
            <v>0</v>
          </cell>
          <cell r="S73">
            <v>27.728692693128441</v>
          </cell>
          <cell r="T73">
            <v>27.602238464742666</v>
          </cell>
          <cell r="U73">
            <v>6.8109032091990596</v>
          </cell>
          <cell r="V73">
            <v>12.182425457570712</v>
          </cell>
          <cell r="W73">
            <v>74.324259824640791</v>
          </cell>
          <cell r="X73">
            <v>0</v>
          </cell>
          <cell r="Y73">
            <v>74.324259824640791</v>
          </cell>
          <cell r="Z73">
            <v>14.462651633436652</v>
          </cell>
          <cell r="AA73">
            <v>0</v>
          </cell>
          <cell r="AB73">
            <v>0</v>
          </cell>
          <cell r="AC73">
            <v>14.462651633436652</v>
          </cell>
          <cell r="AD73">
            <v>177.95359369146519</v>
          </cell>
          <cell r="AE73">
            <v>1.8056601594098629</v>
          </cell>
          <cell r="AF73">
            <v>0</v>
          </cell>
          <cell r="AG73">
            <v>179.75925385087513</v>
          </cell>
          <cell r="AH73">
            <v>179.66277014337103</v>
          </cell>
          <cell r="AI73">
            <v>30.967210346171264</v>
          </cell>
          <cell r="AJ73">
            <v>0</v>
          </cell>
          <cell r="AK73">
            <v>5.6602000920084663</v>
          </cell>
          <cell r="AL73">
            <v>0</v>
          </cell>
          <cell r="AM73">
            <v>0</v>
          </cell>
          <cell r="AN73">
            <v>6.9259923905158061E-2</v>
          </cell>
          <cell r="AO73">
            <v>72.788262653579338</v>
          </cell>
          <cell r="AP73">
            <v>20.772485800094117</v>
          </cell>
          <cell r="AQ73">
            <v>130.25741881575763</v>
          </cell>
          <cell r="AR73">
            <v>0</v>
          </cell>
          <cell r="AS73">
            <v>130.25741881575763</v>
          </cell>
          <cell r="AT73">
            <v>0</v>
          </cell>
          <cell r="AU73">
            <v>82.018489332319248</v>
          </cell>
          <cell r="AV73">
            <v>0.11502657799163901</v>
          </cell>
          <cell r="AW73">
            <v>22.322214160712225</v>
          </cell>
          <cell r="AX73">
            <v>0</v>
          </cell>
          <cell r="AY73">
            <v>104.45573007102297</v>
          </cell>
          <cell r="AZ73">
            <v>0</v>
          </cell>
          <cell r="BA73">
            <v>104.45573007102297</v>
          </cell>
          <cell r="BB73">
            <v>0</v>
          </cell>
          <cell r="BC73">
            <v>0</v>
          </cell>
          <cell r="BD73">
            <v>0</v>
          </cell>
          <cell r="BE73">
            <v>0</v>
          </cell>
          <cell r="BF73">
            <v>234.7131488867806</v>
          </cell>
          <cell r="BG73">
            <v>2.6642018493822808</v>
          </cell>
          <cell r="BH73">
            <v>0</v>
          </cell>
          <cell r="BI73">
            <v>237.37735073616332</v>
          </cell>
          <cell r="BJ73">
            <v>237.23330371666563</v>
          </cell>
          <cell r="BK73">
            <v>3.8328861832352991E-2</v>
          </cell>
          <cell r="BL73">
            <v>0</v>
          </cell>
          <cell r="BM73">
            <v>2.874718949215354E-4</v>
          </cell>
          <cell r="BN73">
            <v>0</v>
          </cell>
          <cell r="BO73">
            <v>0</v>
          </cell>
          <cell r="BP73">
            <v>0</v>
          </cell>
          <cell r="BQ73">
            <v>15.146281947840068</v>
          </cell>
          <cell r="BR73">
            <v>5.6483691722976556E-2</v>
          </cell>
          <cell r="BS73">
            <v>15.241381973290249</v>
          </cell>
          <cell r="BT73">
            <v>0</v>
          </cell>
          <cell r="BU73">
            <v>15.241381973290249</v>
          </cell>
          <cell r="BV73">
            <v>0</v>
          </cell>
          <cell r="BW73">
            <v>1.1509591332715803</v>
          </cell>
          <cell r="BX73">
            <v>0</v>
          </cell>
          <cell r="BY73">
            <v>0</v>
          </cell>
          <cell r="BZ73">
            <v>0</v>
          </cell>
          <cell r="CA73">
            <v>1.1509591332715803</v>
          </cell>
          <cell r="CB73">
            <v>0</v>
          </cell>
          <cell r="CC73">
            <v>1.1509591332715803</v>
          </cell>
          <cell r="CD73">
            <v>0</v>
          </cell>
          <cell r="CE73">
            <v>0</v>
          </cell>
          <cell r="CF73">
            <v>0</v>
          </cell>
          <cell r="CG73">
            <v>0</v>
          </cell>
          <cell r="CH73">
            <v>16.392341106561808</v>
          </cell>
          <cell r="CI73">
            <v>0.54518631583568966</v>
          </cell>
          <cell r="CJ73">
            <v>0</v>
          </cell>
          <cell r="CK73">
            <v>16.937527422397508</v>
          </cell>
          <cell r="CL73">
            <v>16.908050590973748</v>
          </cell>
          <cell r="CM73">
            <v>-11.527742304610591</v>
          </cell>
          <cell r="CN73">
            <v>-15.316074811074872</v>
          </cell>
          <cell r="CO73">
            <v>4.8428449483831088E-3</v>
          </cell>
          <cell r="CP73">
            <v>0</v>
          </cell>
          <cell r="CQ73">
            <v>0</v>
          </cell>
          <cell r="CR73">
            <v>2.5753870069883524E-2</v>
          </cell>
          <cell r="CS73">
            <v>25.149201027810768</v>
          </cell>
          <cell r="CT73">
            <v>4.5467907059039154</v>
          </cell>
          <cell r="CU73">
            <v>2.8827713330474771</v>
          </cell>
          <cell r="CV73">
            <v>0</v>
          </cell>
          <cell r="CW73">
            <v>2.8827713330474771</v>
          </cell>
          <cell r="CX73">
            <v>0</v>
          </cell>
          <cell r="CY73">
            <v>27.512276909136446</v>
          </cell>
          <cell r="CZ73">
            <v>0.18831830282861894</v>
          </cell>
          <cell r="DA73">
            <v>1.5852031281198002</v>
          </cell>
          <cell r="DB73">
            <v>0</v>
          </cell>
          <cell r="DC73">
            <v>29.285798340084867</v>
          </cell>
          <cell r="DD73">
            <v>0</v>
          </cell>
          <cell r="DE73">
            <v>29.285798340084867</v>
          </cell>
          <cell r="DF73">
            <v>0</v>
          </cell>
          <cell r="DG73">
            <v>0</v>
          </cell>
          <cell r="DH73">
            <v>0</v>
          </cell>
          <cell r="DI73">
            <v>0</v>
          </cell>
          <cell r="DJ73">
            <v>32.168569673132261</v>
          </cell>
          <cell r="DK73">
            <v>0.93308793986059368</v>
          </cell>
          <cell r="DL73">
            <v>0</v>
          </cell>
          <cell r="DM73">
            <v>33.101657612992923</v>
          </cell>
          <cell r="DN73">
            <v>33.051207931649309</v>
          </cell>
          <cell r="DO73">
            <v>4.3425614665076898E-2</v>
          </cell>
          <cell r="DP73">
            <v>-1.3910584026622295</v>
          </cell>
          <cell r="DQ73">
            <v>3.2569826337407111E-4</v>
          </cell>
          <cell r="DR73">
            <v>0</v>
          </cell>
          <cell r="DS73">
            <v>0</v>
          </cell>
          <cell r="DT73">
            <v>0</v>
          </cell>
          <cell r="DU73">
            <v>16.760725073906293</v>
          </cell>
          <cell r="DV73">
            <v>6.4992139890209494E-2</v>
          </cell>
          <cell r="DW73">
            <v>15.478410124062687</v>
          </cell>
          <cell r="DX73">
            <v>0</v>
          </cell>
          <cell r="DY73">
            <v>15.478410124062687</v>
          </cell>
          <cell r="DZ73">
            <v>0</v>
          </cell>
          <cell r="EA73">
            <v>1.8935984574279525</v>
          </cell>
          <cell r="EB73">
            <v>0</v>
          </cell>
          <cell r="EC73">
            <v>0</v>
          </cell>
          <cell r="ED73">
            <v>0</v>
          </cell>
          <cell r="EE73">
            <v>1.8935984574279525</v>
          </cell>
          <cell r="EF73">
            <v>0</v>
          </cell>
          <cell r="EG73">
            <v>1.8935984574279525</v>
          </cell>
          <cell r="EH73">
            <v>0</v>
          </cell>
          <cell r="EI73">
            <v>0</v>
          </cell>
          <cell r="EJ73">
            <v>0</v>
          </cell>
          <cell r="EK73">
            <v>0</v>
          </cell>
          <cell r="EL73">
            <v>17.372008581490661</v>
          </cell>
          <cell r="EM73">
            <v>0.61768207403877873</v>
          </cell>
          <cell r="EN73">
            <v>0</v>
          </cell>
          <cell r="EO73">
            <v>17.989690655529362</v>
          </cell>
          <cell r="EP73">
            <v>17.956294163649332</v>
          </cell>
          <cell r="EQ73">
            <v>39.276577661621388</v>
          </cell>
          <cell r="ER73">
            <v>0</v>
          </cell>
          <cell r="ES73">
            <v>9.4757404495204529</v>
          </cell>
          <cell r="ET73">
            <v>0</v>
          </cell>
          <cell r="EU73">
            <v>49.64547450974375</v>
          </cell>
          <cell r="EV73">
            <v>1.4663117074176371</v>
          </cell>
          <cell r="EW73">
            <v>122.39944150686145</v>
          </cell>
          <cell r="EX73">
            <v>25.775725366283705</v>
          </cell>
          <cell r="EY73">
            <v>248.03927120144724</v>
          </cell>
          <cell r="EZ73">
            <v>0.31013311457183212</v>
          </cell>
          <cell r="FA73">
            <v>248.34940431601939</v>
          </cell>
          <cell r="FB73">
            <v>0</v>
          </cell>
          <cell r="FC73">
            <v>109.74718202544769</v>
          </cell>
          <cell r="FD73">
            <v>27.717265042734304</v>
          </cell>
          <cell r="FE73">
            <v>29.133117369911282</v>
          </cell>
          <cell r="FF73">
            <v>12.182425457570712</v>
          </cell>
          <cell r="FG73">
            <v>178.77998989566376</v>
          </cell>
          <cell r="FH73">
            <v>0</v>
          </cell>
          <cell r="FI73">
            <v>178.77998989566376</v>
          </cell>
          <cell r="FJ73">
            <v>14.462651633436652</v>
          </cell>
          <cell r="FK73">
            <v>0</v>
          </cell>
          <cell r="FL73">
            <v>0</v>
          </cell>
          <cell r="FM73">
            <v>14.462651633436652</v>
          </cell>
          <cell r="FN73">
            <v>412.66674257824576</v>
          </cell>
          <cell r="FO73">
            <v>4.469862008792143</v>
          </cell>
          <cell r="FP73">
            <v>0</v>
          </cell>
          <cell r="FQ73">
            <v>417.13660458703845</v>
          </cell>
          <cell r="FR73">
            <v>416.89607386003667</v>
          </cell>
          <cell r="FS73">
            <v>-11.445987828113161</v>
          </cell>
          <cell r="FT73">
            <v>-16.707133213737102</v>
          </cell>
          <cell r="FU73">
            <v>5.4560151066787152E-3</v>
          </cell>
          <cell r="FV73">
            <v>0</v>
          </cell>
          <cell r="FW73">
            <v>0</v>
          </cell>
          <cell r="FX73">
            <v>2.5753870069883524E-2</v>
          </cell>
          <cell r="FY73">
            <v>57.056208049557128</v>
          </cell>
          <cell r="FZ73">
            <v>4.668266537517102</v>
          </cell>
          <cell r="GA73">
            <v>33.602563430400409</v>
          </cell>
          <cell r="GB73">
            <v>0</v>
          </cell>
          <cell r="GC73">
            <v>33.602563430400409</v>
          </cell>
          <cell r="GD73">
            <v>0</v>
          </cell>
          <cell r="GE73">
            <v>30.556834499835979</v>
          </cell>
          <cell r="GF73">
            <v>0.18831830282861894</v>
          </cell>
          <cell r="GG73">
            <v>1.5852031281198002</v>
          </cell>
          <cell r="GH73">
            <v>0</v>
          </cell>
          <cell r="GI73">
            <v>32.3303559307844</v>
          </cell>
          <cell r="GJ73">
            <v>0</v>
          </cell>
          <cell r="GK73">
            <v>32.3303559307844</v>
          </cell>
          <cell r="GL73">
            <v>0</v>
          </cell>
          <cell r="GM73">
            <v>0</v>
          </cell>
          <cell r="GN73">
            <v>0</v>
          </cell>
          <cell r="GO73">
            <v>0</v>
          </cell>
          <cell r="GP73">
            <v>65.93291936118473</v>
          </cell>
          <cell r="GQ73">
            <v>2.0959563297350625</v>
          </cell>
          <cell r="GR73">
            <v>0</v>
          </cell>
          <cell r="GS73">
            <v>68.02887569091979</v>
          </cell>
          <cell r="GT73">
            <v>67.915552686272378</v>
          </cell>
          <cell r="GU73">
            <v>27.830589833508164</v>
          </cell>
          <cell r="GV73">
            <v>-16.707133213737102</v>
          </cell>
          <cell r="GW73">
            <v>9.481196464627125</v>
          </cell>
          <cell r="GX73">
            <v>0</v>
          </cell>
          <cell r="GY73">
            <v>49.64547450974375</v>
          </cell>
          <cell r="GZ73">
            <v>1.4920655774875207</v>
          </cell>
          <cell r="HA73">
            <v>179.45564955641808</v>
          </cell>
          <cell r="HB73">
            <v>30.44399190380074</v>
          </cell>
          <cell r="HC73">
            <v>281.64183463184816</v>
          </cell>
          <cell r="HD73">
            <v>0.31013311457183212</v>
          </cell>
          <cell r="HE73">
            <v>281.95196774642034</v>
          </cell>
          <cell r="HF73">
            <v>0</v>
          </cell>
          <cell r="HG73">
            <v>140.30401652528366</v>
          </cell>
          <cell r="HH73">
            <v>27.905583345562896</v>
          </cell>
          <cell r="HI73">
            <v>30.718320498031002</v>
          </cell>
          <cell r="HJ73">
            <v>12.182425457570712</v>
          </cell>
          <cell r="HK73">
            <v>211.11034582644837</v>
          </cell>
          <cell r="HL73">
            <v>0</v>
          </cell>
          <cell r="HM73">
            <v>211.11034582644837</v>
          </cell>
          <cell r="HN73">
            <v>14.462651633436652</v>
          </cell>
          <cell r="HO73">
            <v>0</v>
          </cell>
          <cell r="HP73">
            <v>0</v>
          </cell>
          <cell r="HQ73">
            <v>14.462651633436652</v>
          </cell>
          <cell r="HR73">
            <v>478.59966193943194</v>
          </cell>
          <cell r="HS73">
            <v>6.5658183385272029</v>
          </cell>
          <cell r="HT73">
            <v>0</v>
          </cell>
          <cell r="HU73">
            <v>485.16548027795881</v>
          </cell>
          <cell r="HV73">
            <v>484.81162654630992</v>
          </cell>
          <cell r="HW73">
            <v>0.54256800000000005</v>
          </cell>
          <cell r="HX73">
            <v>0.56343599999999971</v>
          </cell>
          <cell r="HY73">
            <v>2.4579180033277868</v>
          </cell>
          <cell r="HZ73">
            <v>1.12554</v>
          </cell>
          <cell r="IA73">
            <v>0.45966312811980031</v>
          </cell>
          <cell r="IB73">
            <v>0.26947204658901824</v>
          </cell>
          <cell r="IC73" t="e">
            <v>#N/A</v>
          </cell>
          <cell r="ID73">
            <v>0.87292296173044903</v>
          </cell>
          <cell r="IE73">
            <v>0.53696727121464216</v>
          </cell>
          <cell r="IF73">
            <v>0</v>
          </cell>
          <cell r="IG73" t="e">
            <v>#N/A</v>
          </cell>
          <cell r="IH73" t="e">
            <v>#N/A</v>
          </cell>
          <cell r="II73">
            <v>0.49659848585690508</v>
          </cell>
          <cell r="IJ73">
            <v>2.8714899667221294</v>
          </cell>
          <cell r="IK73" t="e">
            <v>#N/A</v>
          </cell>
          <cell r="IL73" t="e">
            <v>#N/A</v>
          </cell>
          <cell r="IM73">
            <v>4.2345607321131441E-2</v>
          </cell>
          <cell r="IN73">
            <v>3.7455574043261225E-3</v>
          </cell>
          <cell r="IO73">
            <v>0</v>
          </cell>
          <cell r="IP73">
            <v>5.5503251074875202</v>
          </cell>
          <cell r="IQ73">
            <v>7.8879025131447582</v>
          </cell>
          <cell r="IR73">
            <v>1.4825124292845255</v>
          </cell>
          <cell r="IS73">
            <v>0</v>
          </cell>
          <cell r="IT73">
            <v>0</v>
          </cell>
          <cell r="IU73">
            <v>0</v>
          </cell>
          <cell r="IV73">
            <v>0.11964975041597337</v>
          </cell>
          <cell r="IW73">
            <v>12.182425457570712</v>
          </cell>
          <cell r="IX73">
            <v>2.9341240099833605</v>
          </cell>
          <cell r="IY73">
            <v>0.86678440931780343</v>
          </cell>
          <cell r="IZ73">
            <v>0</v>
          </cell>
          <cell r="JA73" t="e">
            <v>#N/A</v>
          </cell>
          <cell r="JB73">
            <v>17.284290815307816</v>
          </cell>
          <cell r="JC73">
            <v>13.318265740432611</v>
          </cell>
          <cell r="JD73">
            <v>4.3386039933444254E-2</v>
          </cell>
          <cell r="JE73">
            <v>0</v>
          </cell>
          <cell r="JF73">
            <v>0</v>
          </cell>
          <cell r="JG73">
            <v>0</v>
          </cell>
          <cell r="JH73">
            <v>0</v>
          </cell>
          <cell r="JI73">
            <v>0</v>
          </cell>
          <cell r="JJ73">
            <v>0</v>
          </cell>
          <cell r="JK73">
            <v>0</v>
          </cell>
          <cell r="JL73">
            <v>0</v>
          </cell>
          <cell r="JM73">
            <v>0</v>
          </cell>
          <cell r="JN73">
            <v>0</v>
          </cell>
          <cell r="JO73">
            <v>0</v>
          </cell>
          <cell r="JP73">
            <v>0</v>
          </cell>
          <cell r="JQ73">
            <v>0</v>
          </cell>
          <cell r="JR73">
            <v>0</v>
          </cell>
          <cell r="JS73">
            <v>478.59966193943194</v>
          </cell>
          <cell r="JT73">
            <v>484.81162654630992</v>
          </cell>
          <cell r="JU73">
            <v>67.915552686272378</v>
          </cell>
          <cell r="JV73">
            <v>416.89607386003667</v>
          </cell>
          <cell r="JW73">
            <v>70.806329301164709</v>
          </cell>
          <cell r="JX73">
            <v>13.318265740432611</v>
          </cell>
          <cell r="JY73">
            <v>0</v>
          </cell>
          <cell r="JZ73">
            <v>0</v>
          </cell>
          <cell r="KA73">
            <v>6.0759325975531776E-2</v>
          </cell>
          <cell r="KB73">
            <v>0</v>
          </cell>
          <cell r="KC73">
            <v>0</v>
          </cell>
          <cell r="KD73">
            <v>6.0759325975531776E-2</v>
          </cell>
          <cell r="KE73">
            <v>2.425123567387687E-2</v>
          </cell>
          <cell r="KF73">
            <v>3.63768535108153E-2</v>
          </cell>
          <cell r="KG73">
            <v>0</v>
          </cell>
          <cell r="KH73">
            <v>6.0628089184692167E-2</v>
          </cell>
          <cell r="KI73">
            <v>4.6184850473572601</v>
          </cell>
          <cell r="KJ73">
            <v>2.8472388960178012</v>
          </cell>
          <cell r="KK73">
            <v>7.486570445397299</v>
          </cell>
          <cell r="KL73">
            <v>14.42526796067002</v>
          </cell>
          <cell r="KM73">
            <v>11.368197687355574</v>
          </cell>
          <cell r="KN73">
            <v>54.253025477607117</v>
          </cell>
          <cell r="KO73">
            <v>12.182425457570712</v>
          </cell>
          <cell r="KP73">
            <v>0</v>
          </cell>
          <cell r="KQ73">
            <v>0</v>
          </cell>
          <cell r="KR73">
            <v>12.182425457570712</v>
          </cell>
          <cell r="KS73">
            <v>0</v>
          </cell>
          <cell r="KT73">
            <v>2.7458057071547417</v>
          </cell>
          <cell r="KU73">
            <v>0.18831830282861894</v>
          </cell>
          <cell r="KV73">
            <v>2.9341240099833605</v>
          </cell>
          <cell r="KW73">
            <v>16.69930757903494</v>
          </cell>
          <cell r="KX73">
            <v>0.58498323627287852</v>
          </cell>
          <cell r="KY73">
            <v>0</v>
          </cell>
          <cell r="KZ73">
            <v>17.284290815307816</v>
          </cell>
          <cell r="LA73">
            <v>6.833581284478349</v>
          </cell>
          <cell r="LB73">
            <v>0</v>
          </cell>
          <cell r="LC73">
            <v>0</v>
          </cell>
          <cell r="LD73">
            <v>6.833581284478349</v>
          </cell>
          <cell r="LE73">
            <v>0</v>
          </cell>
          <cell r="LF73">
            <v>7.6825232412814648</v>
          </cell>
          <cell r="LG73">
            <v>5.4471226097319678E-2</v>
          </cell>
          <cell r="LH73">
            <v>7.7369944673787847</v>
          </cell>
          <cell r="LI73">
            <v>25.73875592508654</v>
          </cell>
          <cell r="LJ73">
            <v>0.81831400231217266</v>
          </cell>
          <cell r="LK73">
            <v>0</v>
          </cell>
          <cell r="LL73">
            <v>26.5570699273987</v>
          </cell>
          <cell r="LM73">
            <v>185.20689390097701</v>
          </cell>
          <cell r="LN73">
            <v>199.96788273806632</v>
          </cell>
          <cell r="LO73">
            <v>59.54560261881673</v>
          </cell>
          <cell r="LP73">
            <v>259.51348535688305</v>
          </cell>
          <cell r="LQ73">
            <v>385.17477663904333</v>
          </cell>
          <cell r="LR73">
            <v>444.72037925786003</v>
          </cell>
          <cell r="LS73">
            <v>4029.3119999999999</v>
          </cell>
          <cell r="LT73">
            <v>116545.819999999</v>
          </cell>
          <cell r="LU73">
            <v>56272.250955998898</v>
          </cell>
          <cell r="LV73">
            <v>37000</v>
          </cell>
          <cell r="LW73">
            <v>2274.9589890995999</v>
          </cell>
          <cell r="LX73">
            <v>2360.5857269367798</v>
          </cell>
          <cell r="LY73">
            <v>10760.896106587599</v>
          </cell>
          <cell r="LZ73">
            <v>499034.23876910697</v>
          </cell>
          <cell r="MA73">
            <v>609769.954061592</v>
          </cell>
          <cell r="MB73">
            <v>609769.954061592</v>
          </cell>
          <cell r="MC73">
            <v>0</v>
          </cell>
          <cell r="MD73">
            <v>281410.34032297001</v>
          </cell>
          <cell r="ME73">
            <v>1015</v>
          </cell>
          <cell r="MF73">
            <v>1015</v>
          </cell>
          <cell r="MG73">
            <v>224.46299999999999</v>
          </cell>
          <cell r="MH73">
            <v>4029312</v>
          </cell>
          <cell r="MI73">
            <v>93272.250955998898</v>
          </cell>
          <cell r="MJ73">
            <v>609769.954061592</v>
          </cell>
          <cell r="MK73">
            <v>224.46299999999999</v>
          </cell>
          <cell r="ML73">
            <v>43.199472069145457</v>
          </cell>
          <cell r="MM73">
            <v>1.2495229696448453</v>
          </cell>
          <cell r="MN73">
            <v>2.5249589160748984</v>
          </cell>
          <cell r="MO73">
            <v>46.150247064246983</v>
          </cell>
          <cell r="MP73">
            <v>81.839755377435381</v>
          </cell>
          <cell r="MQ73">
            <v>1969.5856861499876</v>
          </cell>
          <cell r="MR73">
            <v>2.5190404714253944E-4</v>
          </cell>
          <cell r="MS73" t="str">
            <v>Historical (£m)</v>
          </cell>
          <cell r="MT73" t="str">
            <v>PR14 (£m)</v>
          </cell>
        </row>
        <row r="74">
          <cell r="A74" t="str">
            <v>SVT17</v>
          </cell>
          <cell r="B74" t="str">
            <v>SVT</v>
          </cell>
          <cell r="C74" t="str">
            <v>2016-17</v>
          </cell>
          <cell r="D74" t="str">
            <v>SVH</v>
          </cell>
          <cell r="E74" t="str">
            <v>SVH17</v>
          </cell>
          <cell r="F74">
            <v>1.0263438654082888</v>
          </cell>
          <cell r="G74">
            <v>13.63574193389762</v>
          </cell>
          <cell r="H74">
            <v>0</v>
          </cell>
          <cell r="I74">
            <v>4.083549463535074</v>
          </cell>
          <cell r="J74">
            <v>0</v>
          </cell>
          <cell r="K74">
            <v>52.279154143817806</v>
          </cell>
          <cell r="L74">
            <v>1.7243558020960197</v>
          </cell>
          <cell r="M74">
            <v>43.130627391281784</v>
          </cell>
          <cell r="N74">
            <v>4.9267748038660324</v>
          </cell>
          <cell r="O74">
            <v>119.78020353849378</v>
          </cell>
          <cell r="P74">
            <v>0.77181058678703318</v>
          </cell>
          <cell r="Q74">
            <v>120.55201412528081</v>
          </cell>
          <cell r="R74">
            <v>0</v>
          </cell>
          <cell r="S74">
            <v>21.317751464012627</v>
          </cell>
          <cell r="T74">
            <v>26.870755006496584</v>
          </cell>
          <cell r="U74">
            <v>18.026311494577239</v>
          </cell>
          <cell r="V74">
            <v>6.9961755929421416</v>
          </cell>
          <cell r="W74">
            <v>73.210993558028591</v>
          </cell>
          <cell r="X74">
            <v>0</v>
          </cell>
          <cell r="Y74">
            <v>73.210993558028591</v>
          </cell>
          <cell r="Z74">
            <v>15.807568635632332</v>
          </cell>
          <cell r="AA74">
            <v>0</v>
          </cell>
          <cell r="AB74">
            <v>0</v>
          </cell>
          <cell r="AC74">
            <v>15.807568635632332</v>
          </cell>
          <cell r="AD74">
            <v>177.95543904767726</v>
          </cell>
          <cell r="AE74">
            <v>3.5379208490688789</v>
          </cell>
          <cell r="AF74">
            <v>0</v>
          </cell>
          <cell r="AG74">
            <v>181.49335989674651</v>
          </cell>
          <cell r="AH74">
            <v>179.84689523673137</v>
          </cell>
          <cell r="AI74">
            <v>28.0288277170466</v>
          </cell>
          <cell r="AJ74">
            <v>2.6286432123864587E-2</v>
          </cell>
          <cell r="AK74">
            <v>5.6449878448473259</v>
          </cell>
          <cell r="AL74">
            <v>0</v>
          </cell>
          <cell r="AM74">
            <v>0</v>
          </cell>
          <cell r="AN74">
            <v>7.7305677350841193E-2</v>
          </cell>
          <cell r="AO74">
            <v>75.93063341222414</v>
          </cell>
          <cell r="AP74">
            <v>20.062326746741668</v>
          </cell>
          <cell r="AQ74">
            <v>129.77036783033429</v>
          </cell>
          <cell r="AR74">
            <v>0</v>
          </cell>
          <cell r="AS74">
            <v>129.77036783033429</v>
          </cell>
          <cell r="AT74">
            <v>0</v>
          </cell>
          <cell r="AU74">
            <v>84.224549592640045</v>
          </cell>
          <cell r="AV74">
            <v>0.24390407954039947</v>
          </cell>
          <cell r="AW74">
            <v>32.328901261815027</v>
          </cell>
          <cell r="AX74">
            <v>0</v>
          </cell>
          <cell r="AY74">
            <v>116.79735493399524</v>
          </cell>
          <cell r="AZ74">
            <v>0</v>
          </cell>
          <cell r="BA74">
            <v>116.79735493399524</v>
          </cell>
          <cell r="BB74">
            <v>0</v>
          </cell>
          <cell r="BC74">
            <v>0</v>
          </cell>
          <cell r="BD74">
            <v>0</v>
          </cell>
          <cell r="BE74">
            <v>0</v>
          </cell>
          <cell r="BF74">
            <v>246.56772276432949</v>
          </cell>
          <cell r="BG74">
            <v>6.1088590462169998</v>
          </cell>
          <cell r="BH74">
            <v>0</v>
          </cell>
          <cell r="BI74">
            <v>252.67658181054597</v>
          </cell>
          <cell r="BJ74">
            <v>249.83366333902194</v>
          </cell>
          <cell r="BK74">
            <v>-7.2236079717769011E-3</v>
          </cell>
          <cell r="BL74">
            <v>0</v>
          </cell>
          <cell r="BM74">
            <v>5.0790961488090668E-4</v>
          </cell>
          <cell r="BN74">
            <v>0</v>
          </cell>
          <cell r="BO74">
            <v>0</v>
          </cell>
          <cell r="BP74">
            <v>0</v>
          </cell>
          <cell r="BQ74">
            <v>10.722483262340496</v>
          </cell>
          <cell r="BR74">
            <v>5.7513002488929543E-2</v>
          </cell>
          <cell r="BS74">
            <v>10.773280566472526</v>
          </cell>
          <cell r="BT74">
            <v>0</v>
          </cell>
          <cell r="BU74">
            <v>10.773280566472526</v>
          </cell>
          <cell r="BV74">
            <v>0</v>
          </cell>
          <cell r="BW74">
            <v>0.21610152160827595</v>
          </cell>
          <cell r="BX74">
            <v>0</v>
          </cell>
          <cell r="BY74">
            <v>0</v>
          </cell>
          <cell r="BZ74">
            <v>0</v>
          </cell>
          <cell r="CA74">
            <v>0.21610152160827595</v>
          </cell>
          <cell r="CB74">
            <v>0</v>
          </cell>
          <cell r="CC74">
            <v>0.21610152160827595</v>
          </cell>
          <cell r="CD74">
            <v>0</v>
          </cell>
          <cell r="CE74">
            <v>0</v>
          </cell>
          <cell r="CF74">
            <v>0</v>
          </cell>
          <cell r="CG74">
            <v>0</v>
          </cell>
          <cell r="CH74">
            <v>10.989382088080715</v>
          </cell>
          <cell r="CI74">
            <v>0.99623574452007846</v>
          </cell>
          <cell r="CJ74">
            <v>0</v>
          </cell>
          <cell r="CK74">
            <v>11.985617832600886</v>
          </cell>
          <cell r="CL74">
            <v>11.521993286894137</v>
          </cell>
          <cell r="CM74">
            <v>-12.340514626009895</v>
          </cell>
          <cell r="CN74">
            <v>-15.997200033580631</v>
          </cell>
          <cell r="CO74">
            <v>1.7948745612266788E-3</v>
          </cell>
          <cell r="CP74">
            <v>0</v>
          </cell>
          <cell r="CQ74">
            <v>0</v>
          </cell>
          <cell r="CR74">
            <v>1.4041862013951578E-2</v>
          </cell>
          <cell r="CS74">
            <v>28.435023780256554</v>
          </cell>
          <cell r="CT74">
            <v>4.5131983954944994</v>
          </cell>
          <cell r="CU74">
            <v>4.6263442527356942</v>
          </cell>
          <cell r="CV74">
            <v>0</v>
          </cell>
          <cell r="CW74">
            <v>4.6263442527356942</v>
          </cell>
          <cell r="CX74">
            <v>0</v>
          </cell>
          <cell r="CY74">
            <v>45.049109026895181</v>
          </cell>
          <cell r="CZ74">
            <v>0.24745150594993845</v>
          </cell>
          <cell r="DA74">
            <v>1.200206516208453</v>
          </cell>
          <cell r="DB74">
            <v>0</v>
          </cell>
          <cell r="DC74">
            <v>46.496767049053574</v>
          </cell>
          <cell r="DD74">
            <v>0</v>
          </cell>
          <cell r="DE74">
            <v>46.496767049053574</v>
          </cell>
          <cell r="DF74">
            <v>0</v>
          </cell>
          <cell r="DG74">
            <v>0</v>
          </cell>
          <cell r="DH74">
            <v>0</v>
          </cell>
          <cell r="DI74">
            <v>0</v>
          </cell>
          <cell r="DJ74">
            <v>51.123111301789258</v>
          </cell>
          <cell r="DK74">
            <v>3.5622555544647949</v>
          </cell>
          <cell r="DL74">
            <v>0</v>
          </cell>
          <cell r="DM74">
            <v>54.685366856254028</v>
          </cell>
          <cell r="DN74">
            <v>53.027577400079018</v>
          </cell>
          <cell r="DO74">
            <v>-9.5423266376543463E-3</v>
          </cell>
          <cell r="DP74">
            <v>-2.0720856298727943</v>
          </cell>
          <cell r="DQ74">
            <v>5.9276352374990407E-4</v>
          </cell>
          <cell r="DR74">
            <v>0</v>
          </cell>
          <cell r="DS74">
            <v>0</v>
          </cell>
          <cell r="DT74">
            <v>0</v>
          </cell>
          <cell r="DU74">
            <v>13.850808657884919</v>
          </cell>
          <cell r="DV74">
            <v>6.7136692480878585E-2</v>
          </cell>
          <cell r="DW74">
            <v>11.836910157379043</v>
          </cell>
          <cell r="DX74">
            <v>0</v>
          </cell>
          <cell r="DY74">
            <v>11.836910157379043</v>
          </cell>
          <cell r="DZ74">
            <v>0</v>
          </cell>
          <cell r="EA74">
            <v>0.25222854439158898</v>
          </cell>
          <cell r="EB74">
            <v>0</v>
          </cell>
          <cell r="EC74">
            <v>0</v>
          </cell>
          <cell r="ED74">
            <v>0</v>
          </cell>
          <cell r="EE74">
            <v>0.25222854439158898</v>
          </cell>
          <cell r="EF74">
            <v>0</v>
          </cell>
          <cell r="EG74">
            <v>0.25222854439158898</v>
          </cell>
          <cell r="EH74">
            <v>0</v>
          </cell>
          <cell r="EI74">
            <v>0</v>
          </cell>
          <cell r="EJ74">
            <v>0</v>
          </cell>
          <cell r="EK74">
            <v>0</v>
          </cell>
          <cell r="EL74">
            <v>12.089138701770628</v>
          </cell>
          <cell r="EM74">
            <v>1.1625206332136258</v>
          </cell>
          <cell r="EN74">
            <v>0</v>
          </cell>
          <cell r="EO74">
            <v>13.251659334984275</v>
          </cell>
          <cell r="EP74">
            <v>12.710649736188886</v>
          </cell>
          <cell r="EQ74">
            <v>41.664569650944223</v>
          </cell>
          <cell r="ER74">
            <v>2.6286432123864587E-2</v>
          </cell>
          <cell r="ES74">
            <v>9.7285373083823998</v>
          </cell>
          <cell r="ET74">
            <v>0</v>
          </cell>
          <cell r="EU74">
            <v>52.279154143817806</v>
          </cell>
          <cell r="EV74">
            <v>1.8016614794468611</v>
          </cell>
          <cell r="EW74">
            <v>119.06126080350592</v>
          </cell>
          <cell r="EX74">
            <v>24.989101550607703</v>
          </cell>
          <cell r="EY74">
            <v>249.55057136882809</v>
          </cell>
          <cell r="EZ74">
            <v>0.77181058678703318</v>
          </cell>
          <cell r="FA74">
            <v>250.3223819556151</v>
          </cell>
          <cell r="FB74">
            <v>0</v>
          </cell>
          <cell r="FC74">
            <v>105.54230105665268</v>
          </cell>
          <cell r="FD74">
            <v>27.114659086036983</v>
          </cell>
          <cell r="FE74">
            <v>50.35521275639227</v>
          </cell>
          <cell r="FF74">
            <v>6.9961755929421416</v>
          </cell>
          <cell r="FG74">
            <v>190.00834849202383</v>
          </cell>
          <cell r="FH74">
            <v>0</v>
          </cell>
          <cell r="FI74">
            <v>190.00834849202383</v>
          </cell>
          <cell r="FJ74">
            <v>15.807568635632332</v>
          </cell>
          <cell r="FK74">
            <v>0</v>
          </cell>
          <cell r="FL74">
            <v>0</v>
          </cell>
          <cell r="FM74">
            <v>15.807568635632332</v>
          </cell>
          <cell r="FN74">
            <v>424.52316181200678</v>
          </cell>
          <cell r="FO74">
            <v>9.6467798952858796</v>
          </cell>
          <cell r="FP74">
            <v>0</v>
          </cell>
          <cell r="FQ74">
            <v>434.16994170729248</v>
          </cell>
          <cell r="FR74">
            <v>429.68055857575337</v>
          </cell>
          <cell r="FS74">
            <v>-12.357280560619326</v>
          </cell>
          <cell r="FT74">
            <v>-18.069285663453428</v>
          </cell>
          <cell r="FU74">
            <v>2.8955476998574893E-3</v>
          </cell>
          <cell r="FV74">
            <v>0</v>
          </cell>
          <cell r="FW74">
            <v>0</v>
          </cell>
          <cell r="FX74">
            <v>1.4041862013951578E-2</v>
          </cell>
          <cell r="FY74">
            <v>53.008315700481972</v>
          </cell>
          <cell r="FZ74">
            <v>4.637848090464308</v>
          </cell>
          <cell r="GA74">
            <v>27.236534976587265</v>
          </cell>
          <cell r="GB74">
            <v>0</v>
          </cell>
          <cell r="GC74">
            <v>27.236534976587265</v>
          </cell>
          <cell r="GD74">
            <v>0</v>
          </cell>
          <cell r="GE74">
            <v>45.517439092895046</v>
          </cell>
          <cell r="GF74">
            <v>0.24745150594993845</v>
          </cell>
          <cell r="GG74">
            <v>1.200206516208453</v>
          </cell>
          <cell r="GH74">
            <v>0</v>
          </cell>
          <cell r="GI74">
            <v>46.965097115053446</v>
          </cell>
          <cell r="GJ74">
            <v>0</v>
          </cell>
          <cell r="GK74">
            <v>46.965097115053446</v>
          </cell>
          <cell r="GL74">
            <v>0</v>
          </cell>
          <cell r="GM74">
            <v>0</v>
          </cell>
          <cell r="GN74">
            <v>0</v>
          </cell>
          <cell r="GO74">
            <v>0</v>
          </cell>
          <cell r="GP74">
            <v>74.20163209164059</v>
          </cell>
          <cell r="GQ74">
            <v>5.7210119321984987</v>
          </cell>
          <cell r="GR74">
            <v>0</v>
          </cell>
          <cell r="GS74">
            <v>79.922644023839183</v>
          </cell>
          <cell r="GT74">
            <v>77.260220423162039</v>
          </cell>
          <cell r="GU74">
            <v>29.307289090324819</v>
          </cell>
          <cell r="GV74">
            <v>-18.042999231329507</v>
          </cell>
          <cell r="GW74">
            <v>9.7314328560822556</v>
          </cell>
          <cell r="GX74">
            <v>0</v>
          </cell>
          <cell r="GY74">
            <v>52.279154143817806</v>
          </cell>
          <cell r="GZ74">
            <v>1.8157033414608124</v>
          </cell>
          <cell r="HA74">
            <v>172.06957650398738</v>
          </cell>
          <cell r="HB74">
            <v>29.62694964107191</v>
          </cell>
          <cell r="HC74">
            <v>276.78710634541545</v>
          </cell>
          <cell r="HD74">
            <v>0.77181058678703318</v>
          </cell>
          <cell r="HE74">
            <v>277.55891693220246</v>
          </cell>
          <cell r="HF74">
            <v>0</v>
          </cell>
          <cell r="HG74">
            <v>151.05974014954751</v>
          </cell>
          <cell r="HH74">
            <v>27.362110591986884</v>
          </cell>
          <cell r="HI74">
            <v>51.555419272600723</v>
          </cell>
          <cell r="HJ74">
            <v>6.9961755929421416</v>
          </cell>
          <cell r="HK74">
            <v>236.97344560707728</v>
          </cell>
          <cell r="HL74">
            <v>0</v>
          </cell>
          <cell r="HM74">
            <v>236.97344560707728</v>
          </cell>
          <cell r="HN74">
            <v>15.807568635632332</v>
          </cell>
          <cell r="HO74">
            <v>0</v>
          </cell>
          <cell r="HP74">
            <v>0</v>
          </cell>
          <cell r="HQ74">
            <v>15.807568635632332</v>
          </cell>
          <cell r="HR74">
            <v>498.72479390364737</v>
          </cell>
          <cell r="HS74">
            <v>15.367791827484375</v>
          </cell>
          <cell r="HT74">
            <v>0</v>
          </cell>
          <cell r="HU74">
            <v>514.09258573113254</v>
          </cell>
          <cell r="HV74">
            <v>506.94077899891619</v>
          </cell>
          <cell r="HW74">
            <v>0.50083200000000017</v>
          </cell>
          <cell r="HX74">
            <v>0.54256800000000061</v>
          </cell>
          <cell r="HY74">
            <v>3.907085826836274</v>
          </cell>
          <cell r="HZ74">
            <v>0.2903526795240049</v>
          </cell>
          <cell r="IA74">
            <v>0.90985383668444797</v>
          </cell>
          <cell r="IB74">
            <v>0.80414041854739426</v>
          </cell>
          <cell r="IC74" t="e">
            <v>#N/A</v>
          </cell>
          <cell r="ID74">
            <v>1.7905595075913006</v>
          </cell>
          <cell r="IE74">
            <v>4.5056495691423878E-2</v>
          </cell>
          <cell r="IF74">
            <v>0</v>
          </cell>
          <cell r="IG74" t="e">
            <v>#N/A</v>
          </cell>
          <cell r="IH74" t="e">
            <v>#N/A</v>
          </cell>
          <cell r="II74">
            <v>0.4041742141977841</v>
          </cell>
          <cell r="IJ74">
            <v>1.8469057858022158</v>
          </cell>
          <cell r="IK74" t="e">
            <v>#N/A</v>
          </cell>
          <cell r="IL74" t="e">
            <v>#N/A</v>
          </cell>
          <cell r="IM74">
            <v>9.7502667213787437E-3</v>
          </cell>
          <cell r="IN74">
            <v>1.9089995896594169E-2</v>
          </cell>
          <cell r="IO74">
            <v>0</v>
          </cell>
          <cell r="IP74">
            <v>7.9020400310217482</v>
          </cell>
          <cell r="IQ74">
            <v>10.840538467131719</v>
          </cell>
          <cell r="IR74">
            <v>1.2068777513336069</v>
          </cell>
          <cell r="IS74">
            <v>0</v>
          </cell>
          <cell r="IT74">
            <v>0</v>
          </cell>
          <cell r="IU74">
            <v>0</v>
          </cell>
          <cell r="IV74">
            <v>0.54858079606073029</v>
          </cell>
          <cell r="IW74">
            <v>6.9961755929421416</v>
          </cell>
          <cell r="IX74">
            <v>6.7685325235945832</v>
          </cell>
          <cell r="IY74">
            <v>0.40058201066885513</v>
          </cell>
          <cell r="IZ74">
            <v>0</v>
          </cell>
          <cell r="JA74" t="e">
            <v>#N/A</v>
          </cell>
          <cell r="JB74">
            <v>23.732970274928189</v>
          </cell>
          <cell r="JC74">
            <v>15.385305080016412</v>
          </cell>
          <cell r="JD74">
            <v>2.1051339023389413</v>
          </cell>
          <cell r="JE74">
            <v>0</v>
          </cell>
          <cell r="JF74">
            <v>0</v>
          </cell>
          <cell r="JG74">
            <v>0</v>
          </cell>
          <cell r="JH74">
            <v>0</v>
          </cell>
          <cell r="JI74">
            <v>0</v>
          </cell>
          <cell r="JJ74">
            <v>0</v>
          </cell>
          <cell r="JK74">
            <v>0</v>
          </cell>
          <cell r="JL74">
            <v>0</v>
          </cell>
          <cell r="JM74">
            <v>0</v>
          </cell>
          <cell r="JN74">
            <v>0</v>
          </cell>
          <cell r="JO74">
            <v>0</v>
          </cell>
          <cell r="JP74">
            <v>0</v>
          </cell>
          <cell r="JQ74">
            <v>0</v>
          </cell>
          <cell r="JR74">
            <v>0</v>
          </cell>
          <cell r="JS74">
            <v>498.72479390364737</v>
          </cell>
          <cell r="JT74">
            <v>506.94077899891619</v>
          </cell>
          <cell r="JU74">
            <v>77.260220423162039</v>
          </cell>
          <cell r="JV74">
            <v>429.68055857575337</v>
          </cell>
          <cell r="JW74">
            <v>85.913705457529744</v>
          </cell>
          <cell r="JX74">
            <v>15.385305080016412</v>
          </cell>
          <cell r="JY74">
            <v>0</v>
          </cell>
          <cell r="JZ74">
            <v>0</v>
          </cell>
          <cell r="KA74">
            <v>6.0104280818064619E-2</v>
          </cell>
          <cell r="KB74">
            <v>0</v>
          </cell>
          <cell r="KC74">
            <v>0</v>
          </cell>
          <cell r="KD74">
            <v>6.0104280818064619E-2</v>
          </cell>
          <cell r="KE74">
            <v>0</v>
          </cell>
          <cell r="KF74">
            <v>0</v>
          </cell>
          <cell r="KG74">
            <v>3.027283338530981E-3</v>
          </cell>
          <cell r="KH74">
            <v>3.027283338530981E-3</v>
          </cell>
          <cell r="KI74">
            <v>4.4958617396813452</v>
          </cell>
          <cell r="KJ74">
            <v>2.3625283565541144</v>
          </cell>
          <cell r="KK74">
            <v>7.3181267826853471</v>
          </cell>
          <cell r="KL74">
            <v>12.911048667054047</v>
          </cell>
          <cell r="KM74">
            <v>11.906660467323588</v>
          </cell>
          <cell r="KN74">
            <v>53.326413867796326</v>
          </cell>
          <cell r="KO74">
            <v>6.9961755929421416</v>
          </cell>
          <cell r="KP74">
            <v>0</v>
          </cell>
          <cell r="KQ74">
            <v>0</v>
          </cell>
          <cell r="KR74">
            <v>6.9961755929421416</v>
          </cell>
          <cell r="KS74">
            <v>0</v>
          </cell>
          <cell r="KT74">
            <v>6.5210810176446445</v>
          </cell>
          <cell r="KU74">
            <v>0.24745150594993845</v>
          </cell>
          <cell r="KV74">
            <v>6.7685325235945832</v>
          </cell>
          <cell r="KW74">
            <v>23.548177061961429</v>
          </cell>
          <cell r="KX74">
            <v>0.18479321296676238</v>
          </cell>
          <cell r="KY74">
            <v>0</v>
          </cell>
          <cell r="KZ74">
            <v>23.732970274928189</v>
          </cell>
          <cell r="LA74">
            <v>6.833581284478349</v>
          </cell>
          <cell r="LB74">
            <v>0</v>
          </cell>
          <cell r="LC74">
            <v>0</v>
          </cell>
          <cell r="LD74">
            <v>6.833581284478349</v>
          </cell>
          <cell r="LE74">
            <v>0</v>
          </cell>
          <cell r="LF74">
            <v>7.6825232412814648</v>
          </cell>
          <cell r="LG74">
            <v>5.4471226097319678E-2</v>
          </cell>
          <cell r="LH74">
            <v>7.7369944673787847</v>
          </cell>
          <cell r="LI74">
            <v>25.73875592508654</v>
          </cell>
          <cell r="LJ74">
            <v>0.81831400231217266</v>
          </cell>
          <cell r="LK74">
            <v>0</v>
          </cell>
          <cell r="LL74">
            <v>26.5570699273987</v>
          </cell>
          <cell r="LM74">
            <v>183.02531820740418</v>
          </cell>
          <cell r="LN74">
            <v>202.43342791982647</v>
          </cell>
          <cell r="LO74">
            <v>68.167569921776874</v>
          </cell>
          <cell r="LP74">
            <v>270.60099784160332</v>
          </cell>
          <cell r="LQ74">
            <v>385.45874612723065</v>
          </cell>
          <cell r="LR74">
            <v>453.62631604900753</v>
          </cell>
          <cell r="LS74">
            <v>4078.6640000000002</v>
          </cell>
          <cell r="LT74">
            <v>120034.579999999</v>
          </cell>
          <cell r="LU74">
            <v>56727.061857998997</v>
          </cell>
          <cell r="LV74">
            <v>37000</v>
          </cell>
          <cell r="LW74">
            <v>2102.8971707812002</v>
          </cell>
          <cell r="LX74">
            <v>2042.4310877576499</v>
          </cell>
          <cell r="LY74">
            <v>11004.698210248</v>
          </cell>
          <cell r="LZ74">
            <v>504718.25719588</v>
          </cell>
          <cell r="MA74">
            <v>611764.91665052099</v>
          </cell>
          <cell r="MB74">
            <v>611764.91665052099</v>
          </cell>
          <cell r="MC74">
            <v>0</v>
          </cell>
          <cell r="MD74">
            <v>280508.67681852903</v>
          </cell>
          <cell r="ME74">
            <v>1013</v>
          </cell>
          <cell r="MF74">
            <v>1013</v>
          </cell>
          <cell r="MG74">
            <v>234.72900000000001</v>
          </cell>
          <cell r="MH74">
            <v>4078664</v>
          </cell>
          <cell r="MI74">
            <v>93727.061857998997</v>
          </cell>
          <cell r="MJ74">
            <v>611764.91665052099</v>
          </cell>
          <cell r="MK74">
            <v>234.72900000000001</v>
          </cell>
          <cell r="ML74">
            <v>43.516396643046079</v>
          </cell>
          <cell r="MM74">
            <v>1.2806822023489561</v>
          </cell>
          <cell r="MN74">
            <v>2.4764457811237168</v>
          </cell>
          <cell r="MO74">
            <v>45.852364067286558</v>
          </cell>
          <cell r="MP74">
            <v>82.501994386874458</v>
          </cell>
          <cell r="MQ74">
            <v>1998.2548781748403</v>
          </cell>
          <cell r="MR74">
            <v>2.4836564129822905E-4</v>
          </cell>
          <cell r="MS74" t="str">
            <v>Historical (£m)</v>
          </cell>
          <cell r="MT74" t="str">
            <v>PR14 (£m)</v>
          </cell>
        </row>
        <row r="75">
          <cell r="A75" t="str">
            <v>SVT18</v>
          </cell>
          <cell r="B75" t="str">
            <v>SVT</v>
          </cell>
          <cell r="C75" t="str">
            <v>2017-18</v>
          </cell>
          <cell r="D75" t="str">
            <v>SVH</v>
          </cell>
          <cell r="E75" t="str">
            <v>SVH18</v>
          </cell>
          <cell r="F75">
            <v>1</v>
          </cell>
          <cell r="G75">
            <v>7.5529999999999999</v>
          </cell>
          <cell r="H75">
            <v>0</v>
          </cell>
          <cell r="I75">
            <v>4.1219999999999999</v>
          </cell>
          <cell r="J75">
            <v>0</v>
          </cell>
          <cell r="K75">
            <v>48.497</v>
          </cell>
          <cell r="L75">
            <v>1.41</v>
          </cell>
          <cell r="M75">
            <v>43.277999999999999</v>
          </cell>
          <cell r="N75">
            <v>0.186</v>
          </cell>
          <cell r="O75">
            <v>105.04600000000001</v>
          </cell>
          <cell r="P75">
            <v>0.38900000000000001</v>
          </cell>
          <cell r="Q75">
            <v>105.435</v>
          </cell>
          <cell r="R75">
            <v>0</v>
          </cell>
          <cell r="S75">
            <v>16.876999999999999</v>
          </cell>
          <cell r="T75">
            <v>55.738999999999997</v>
          </cell>
          <cell r="U75">
            <v>16.492999999999999</v>
          </cell>
          <cell r="V75">
            <v>3.0219999999999998</v>
          </cell>
          <cell r="W75">
            <v>92.131</v>
          </cell>
          <cell r="X75">
            <v>0</v>
          </cell>
          <cell r="Y75">
            <v>92.131</v>
          </cell>
          <cell r="Z75">
            <v>13.188000000000001</v>
          </cell>
          <cell r="AA75">
            <v>0</v>
          </cell>
          <cell r="AB75">
            <v>0</v>
          </cell>
          <cell r="AC75">
            <v>0</v>
          </cell>
          <cell r="AD75">
            <v>184.37799999999999</v>
          </cell>
          <cell r="AE75">
            <v>3</v>
          </cell>
          <cell r="AF75">
            <v>0</v>
          </cell>
          <cell r="AG75">
            <v>187.37799999999999</v>
          </cell>
          <cell r="AH75">
            <v>186.71</v>
          </cell>
          <cell r="AI75">
            <v>33.637999999999998</v>
          </cell>
          <cell r="AJ75">
            <v>0</v>
          </cell>
          <cell r="AK75">
            <v>5.4960000000000004</v>
          </cell>
          <cell r="AL75">
            <v>0</v>
          </cell>
          <cell r="AM75">
            <v>3.5999999999999997E-2</v>
          </cell>
          <cell r="AN75">
            <v>7.4999999999999997E-2</v>
          </cell>
          <cell r="AO75">
            <v>71.638000000000005</v>
          </cell>
          <cell r="AP75">
            <v>22.989000000000001</v>
          </cell>
          <cell r="AQ75">
            <v>133.87200000000001</v>
          </cell>
          <cell r="AR75">
            <v>0</v>
          </cell>
          <cell r="AS75">
            <v>133.87200000000001</v>
          </cell>
          <cell r="AT75">
            <v>0</v>
          </cell>
          <cell r="AU75">
            <v>75.908000000000001</v>
          </cell>
          <cell r="AV75">
            <v>1.78</v>
          </cell>
          <cell r="AW75">
            <v>65.134</v>
          </cell>
          <cell r="AX75">
            <v>0</v>
          </cell>
          <cell r="AY75">
            <v>142.822</v>
          </cell>
          <cell r="AZ75">
            <v>0</v>
          </cell>
          <cell r="BA75">
            <v>142.822</v>
          </cell>
          <cell r="BB75">
            <v>0.16800000000000001</v>
          </cell>
          <cell r="BC75">
            <v>0</v>
          </cell>
          <cell r="BD75">
            <v>0</v>
          </cell>
          <cell r="BE75">
            <v>0</v>
          </cell>
          <cell r="BF75">
            <v>276.52600000000001</v>
          </cell>
          <cell r="BG75">
            <v>5.8949999999999996</v>
          </cell>
          <cell r="BH75">
            <v>0</v>
          </cell>
          <cell r="BI75">
            <v>282.42099999999999</v>
          </cell>
          <cell r="BJ75">
            <v>281.108</v>
          </cell>
          <cell r="BK75">
            <v>5.0000000000000001E-3</v>
          </cell>
          <cell r="BL75">
            <v>0</v>
          </cell>
          <cell r="BM75">
            <v>0</v>
          </cell>
          <cell r="BN75">
            <v>0</v>
          </cell>
          <cell r="BO75">
            <v>0</v>
          </cell>
          <cell r="BP75">
            <v>0</v>
          </cell>
          <cell r="BQ75">
            <v>6.8719999999999999</v>
          </cell>
          <cell r="BR75">
            <v>1E-3</v>
          </cell>
          <cell r="BS75">
            <v>6.8780000000000001</v>
          </cell>
          <cell r="BT75">
            <v>0</v>
          </cell>
          <cell r="BU75">
            <v>6.8780000000000001</v>
          </cell>
          <cell r="BV75">
            <v>0</v>
          </cell>
          <cell r="BW75">
            <v>3.09</v>
          </cell>
          <cell r="BX75">
            <v>0</v>
          </cell>
          <cell r="BY75">
            <v>0</v>
          </cell>
          <cell r="BZ75">
            <v>0</v>
          </cell>
          <cell r="CA75">
            <v>3.09</v>
          </cell>
          <cell r="CB75">
            <v>0</v>
          </cell>
          <cell r="CC75">
            <v>3.09</v>
          </cell>
          <cell r="CD75">
            <v>0</v>
          </cell>
          <cell r="CE75">
            <v>0</v>
          </cell>
          <cell r="CF75">
            <v>0</v>
          </cell>
          <cell r="CG75">
            <v>0</v>
          </cell>
          <cell r="CH75">
            <v>9.968</v>
          </cell>
          <cell r="CI75">
            <v>1.7000000000000001E-2</v>
          </cell>
          <cell r="CJ75">
            <v>0</v>
          </cell>
          <cell r="CK75">
            <v>9.9849999999999994</v>
          </cell>
          <cell r="CL75">
            <v>10.592000000000001</v>
          </cell>
          <cell r="CM75">
            <v>-10.721</v>
          </cell>
          <cell r="CN75">
            <v>-16.719000000000001</v>
          </cell>
          <cell r="CO75">
            <v>0</v>
          </cell>
          <cell r="CP75">
            <v>0</v>
          </cell>
          <cell r="CQ75">
            <v>0</v>
          </cell>
          <cell r="CR75">
            <v>3.0000000000000001E-3</v>
          </cell>
          <cell r="CS75">
            <v>25.321999999999999</v>
          </cell>
          <cell r="CT75">
            <v>4.9989999999999997</v>
          </cell>
          <cell r="CU75">
            <v>2.8840000000000101</v>
          </cell>
          <cell r="CV75">
            <v>0</v>
          </cell>
          <cell r="CW75">
            <v>2.8840000000000101</v>
          </cell>
          <cell r="CX75">
            <v>0</v>
          </cell>
          <cell r="CY75">
            <v>48.776000000000003</v>
          </cell>
          <cell r="CZ75">
            <v>0</v>
          </cell>
          <cell r="DA75">
            <v>1.778</v>
          </cell>
          <cell r="DB75">
            <v>0</v>
          </cell>
          <cell r="DC75">
            <v>50.554000000000002</v>
          </cell>
          <cell r="DD75">
            <v>0</v>
          </cell>
          <cell r="DE75">
            <v>50.554000000000002</v>
          </cell>
          <cell r="DF75">
            <v>0</v>
          </cell>
          <cell r="DG75">
            <v>0</v>
          </cell>
          <cell r="DH75">
            <v>0</v>
          </cell>
          <cell r="DI75">
            <v>0</v>
          </cell>
          <cell r="DJ75">
            <v>53.438000000000002</v>
          </cell>
          <cell r="DK75">
            <v>1.5149999999999999</v>
          </cell>
          <cell r="DL75">
            <v>0</v>
          </cell>
          <cell r="DM75">
            <v>54.953000000000003</v>
          </cell>
          <cell r="DN75">
            <v>58.125999999999998</v>
          </cell>
          <cell r="DO75">
            <v>1.6E-2</v>
          </cell>
          <cell r="DP75">
            <v>-2</v>
          </cell>
          <cell r="DQ75">
            <v>0</v>
          </cell>
          <cell r="DR75">
            <v>0</v>
          </cell>
          <cell r="DS75">
            <v>0</v>
          </cell>
          <cell r="DT75">
            <v>0</v>
          </cell>
          <cell r="DU75">
            <v>13.201000000000001</v>
          </cell>
          <cell r="DV75">
            <v>2.3E-2</v>
          </cell>
          <cell r="DW75">
            <v>11.24</v>
          </cell>
          <cell r="DX75">
            <v>0</v>
          </cell>
          <cell r="DY75">
            <v>11.24</v>
          </cell>
          <cell r="DZ75">
            <v>0</v>
          </cell>
          <cell r="EA75">
            <v>2.5</v>
          </cell>
          <cell r="EB75">
            <v>0</v>
          </cell>
          <cell r="EC75">
            <v>0</v>
          </cell>
          <cell r="ED75">
            <v>0</v>
          </cell>
          <cell r="EE75">
            <v>2.5</v>
          </cell>
          <cell r="EF75">
            <v>0</v>
          </cell>
          <cell r="EG75">
            <v>2.5</v>
          </cell>
          <cell r="EH75">
            <v>0</v>
          </cell>
          <cell r="EI75">
            <v>0</v>
          </cell>
          <cell r="EJ75">
            <v>0</v>
          </cell>
          <cell r="EK75">
            <v>0</v>
          </cell>
          <cell r="EL75">
            <v>13.74</v>
          </cell>
          <cell r="EM75">
            <v>1.0860000000000001</v>
          </cell>
          <cell r="EN75">
            <v>0</v>
          </cell>
          <cell r="EO75">
            <v>14.826000000000001</v>
          </cell>
          <cell r="EP75">
            <v>14.584</v>
          </cell>
          <cell r="EQ75">
            <v>41.190999999999995</v>
          </cell>
          <cell r="ER75">
            <v>0</v>
          </cell>
          <cell r="ES75">
            <v>9.6180000000000003</v>
          </cell>
          <cell r="ET75">
            <v>0</v>
          </cell>
          <cell r="EU75">
            <v>48.533000000000001</v>
          </cell>
          <cell r="EV75">
            <v>1.4849999999999999</v>
          </cell>
          <cell r="EW75">
            <v>114.916</v>
          </cell>
          <cell r="EX75">
            <v>23.175000000000001</v>
          </cell>
          <cell r="EY75">
            <v>238.91800000000001</v>
          </cell>
          <cell r="EZ75">
            <v>0.38900000000000001</v>
          </cell>
          <cell r="FA75">
            <v>239.30700000000002</v>
          </cell>
          <cell r="FB75">
            <v>0</v>
          </cell>
          <cell r="FC75">
            <v>92.784999999999997</v>
          </cell>
          <cell r="FD75">
            <v>57.518999999999998</v>
          </cell>
          <cell r="FE75">
            <v>81.626999999999995</v>
          </cell>
          <cell r="FF75">
            <v>3.0219999999999998</v>
          </cell>
          <cell r="FG75">
            <v>234.953</v>
          </cell>
          <cell r="FH75">
            <v>0</v>
          </cell>
          <cell r="FI75">
            <v>234.953</v>
          </cell>
          <cell r="FJ75">
            <v>13.356</v>
          </cell>
          <cell r="FK75">
            <v>0</v>
          </cell>
          <cell r="FL75">
            <v>0</v>
          </cell>
          <cell r="FM75">
            <v>0</v>
          </cell>
          <cell r="FN75">
            <v>460.904</v>
          </cell>
          <cell r="FO75">
            <v>8.8949999999999996</v>
          </cell>
          <cell r="FP75">
            <v>0</v>
          </cell>
          <cell r="FQ75">
            <v>469.79899999999998</v>
          </cell>
          <cell r="FR75">
            <v>467.81799999999998</v>
          </cell>
          <cell r="FS75">
            <v>-10.7</v>
          </cell>
          <cell r="FT75">
            <v>-18.719000000000001</v>
          </cell>
          <cell r="FU75">
            <v>0</v>
          </cell>
          <cell r="FV75">
            <v>0</v>
          </cell>
          <cell r="FW75">
            <v>0</v>
          </cell>
          <cell r="FX75">
            <v>3.0000000000000001E-3</v>
          </cell>
          <cell r="FY75">
            <v>45.395000000000003</v>
          </cell>
          <cell r="FZ75">
            <v>5.0229999999999997</v>
          </cell>
          <cell r="GA75">
            <v>21.00200000000001</v>
          </cell>
          <cell r="GB75">
            <v>0</v>
          </cell>
          <cell r="GC75">
            <v>21.00200000000001</v>
          </cell>
          <cell r="GD75">
            <v>0</v>
          </cell>
          <cell r="GE75">
            <v>54.366</v>
          </cell>
          <cell r="GF75">
            <v>0</v>
          </cell>
          <cell r="GG75">
            <v>1.778</v>
          </cell>
          <cell r="GH75">
            <v>0</v>
          </cell>
          <cell r="GI75">
            <v>56.144000000000005</v>
          </cell>
          <cell r="GJ75">
            <v>0</v>
          </cell>
          <cell r="GK75">
            <v>56.144000000000005</v>
          </cell>
          <cell r="GL75">
            <v>0</v>
          </cell>
          <cell r="GM75">
            <v>0</v>
          </cell>
          <cell r="GN75">
            <v>0</v>
          </cell>
          <cell r="GO75">
            <v>0</v>
          </cell>
          <cell r="GP75">
            <v>77.146000000000001</v>
          </cell>
          <cell r="GQ75">
            <v>2.6179999999999999</v>
          </cell>
          <cell r="GR75">
            <v>0</v>
          </cell>
          <cell r="GS75">
            <v>79.76400000000001</v>
          </cell>
          <cell r="GT75">
            <v>83.302000000000007</v>
          </cell>
          <cell r="GU75">
            <v>30.491</v>
          </cell>
          <cell r="GV75">
            <v>-18.719000000000001</v>
          </cell>
          <cell r="GW75">
            <v>9.6180000000000003</v>
          </cell>
          <cell r="GX75">
            <v>0</v>
          </cell>
          <cell r="GY75">
            <v>48.533000000000001</v>
          </cell>
          <cell r="GZ75">
            <v>1.488</v>
          </cell>
          <cell r="HA75">
            <v>160.31100000000001</v>
          </cell>
          <cell r="HB75">
            <v>28.198</v>
          </cell>
          <cell r="HC75">
            <v>259.92</v>
          </cell>
          <cell r="HD75">
            <v>0.38900000000000001</v>
          </cell>
          <cell r="HE75">
            <v>260.30900000000003</v>
          </cell>
          <cell r="HF75">
            <v>0</v>
          </cell>
          <cell r="HG75">
            <v>147.15100000000001</v>
          </cell>
          <cell r="HH75">
            <v>57.518999999999998</v>
          </cell>
          <cell r="HI75">
            <v>83.405000000000001</v>
          </cell>
          <cell r="HJ75">
            <v>3.0219999999999998</v>
          </cell>
          <cell r="HK75">
            <v>291.09699999999998</v>
          </cell>
          <cell r="HL75">
            <v>0</v>
          </cell>
          <cell r="HM75">
            <v>291.09699999999998</v>
          </cell>
          <cell r="HN75">
            <v>13.356</v>
          </cell>
          <cell r="HO75">
            <v>0</v>
          </cell>
          <cell r="HP75">
            <v>0</v>
          </cell>
          <cell r="HQ75">
            <v>0</v>
          </cell>
          <cell r="HR75">
            <v>538.04999999999995</v>
          </cell>
          <cell r="HS75">
            <v>11.513</v>
          </cell>
          <cell r="HT75">
            <v>0</v>
          </cell>
          <cell r="HU75">
            <v>549.56299999999999</v>
          </cell>
          <cell r="HV75">
            <v>551.12</v>
          </cell>
          <cell r="HW75">
            <v>0.29278895725168502</v>
          </cell>
          <cell r="HX75">
            <v>4.5253831800000004</v>
          </cell>
          <cell r="HY75">
            <v>1.38</v>
          </cell>
          <cell r="HZ75">
            <v>0.54</v>
          </cell>
          <cell r="IA75">
            <v>1.238</v>
          </cell>
          <cell r="IB75">
            <v>0</v>
          </cell>
          <cell r="IC75">
            <v>0</v>
          </cell>
          <cell r="ID75">
            <v>1.819</v>
          </cell>
          <cell r="IE75">
            <v>0.64500000000000002</v>
          </cell>
          <cell r="IF75">
            <v>0</v>
          </cell>
          <cell r="IG75">
            <v>0</v>
          </cell>
          <cell r="IH75">
            <v>0</v>
          </cell>
          <cell r="II75">
            <v>0</v>
          </cell>
          <cell r="IJ75">
            <v>0</v>
          </cell>
          <cell r="IK75">
            <v>1.43</v>
          </cell>
          <cell r="IL75">
            <v>0</v>
          </cell>
          <cell r="IM75">
            <v>0</v>
          </cell>
          <cell r="IN75">
            <v>0</v>
          </cell>
          <cell r="IO75">
            <v>0</v>
          </cell>
          <cell r="IP75">
            <v>13.823</v>
          </cell>
          <cell r="IQ75">
            <v>28.030999999999999</v>
          </cell>
          <cell r="IR75">
            <v>7.8769999999999998</v>
          </cell>
          <cell r="IS75">
            <v>0</v>
          </cell>
          <cell r="IT75">
            <v>0</v>
          </cell>
          <cell r="IU75">
            <v>6.0000000000000001E-3</v>
          </cell>
          <cell r="IV75">
            <v>0.90100000000000002</v>
          </cell>
          <cell r="IW75">
            <v>5.9219999999999997</v>
          </cell>
          <cell r="IX75">
            <v>10.557</v>
          </cell>
          <cell r="IY75">
            <v>5.6000000000000001E-2</v>
          </cell>
          <cell r="IZ75">
            <v>0</v>
          </cell>
          <cell r="JA75">
            <v>0</v>
          </cell>
          <cell r="JB75">
            <v>43.767000000000003</v>
          </cell>
          <cell r="JC75">
            <v>17.619</v>
          </cell>
          <cell r="JD75">
            <v>0.626</v>
          </cell>
          <cell r="JE75">
            <v>0</v>
          </cell>
          <cell r="JF75">
            <v>3.4359999999999999</v>
          </cell>
          <cell r="JG75">
            <v>1.3180000000000001</v>
          </cell>
          <cell r="JH75">
            <v>2.9550000000000001</v>
          </cell>
          <cell r="JI75">
            <v>0</v>
          </cell>
          <cell r="JJ75">
            <v>0</v>
          </cell>
          <cell r="JK75">
            <v>0</v>
          </cell>
          <cell r="JL75">
            <v>0</v>
          </cell>
          <cell r="JM75">
            <v>0</v>
          </cell>
          <cell r="JN75">
            <v>0</v>
          </cell>
          <cell r="JO75">
            <v>0</v>
          </cell>
          <cell r="JP75">
            <v>0</v>
          </cell>
          <cell r="JQ75">
            <v>0</v>
          </cell>
          <cell r="JR75" t="e">
            <v>#N/A</v>
          </cell>
          <cell r="JS75">
            <v>538.04999999999995</v>
          </cell>
          <cell r="JT75">
            <v>551.12</v>
          </cell>
          <cell r="JU75">
            <v>83.302000000000007</v>
          </cell>
          <cell r="JV75">
            <v>467.81799999999998</v>
          </cell>
          <cell r="JW75">
            <v>143.946</v>
          </cell>
          <cell r="JX75">
            <v>17.619</v>
          </cell>
          <cell r="JY75">
            <v>0</v>
          </cell>
          <cell r="JZ75">
            <v>0</v>
          </cell>
          <cell r="KA75">
            <v>8.4000000000000009E-5</v>
          </cell>
          <cell r="KB75">
            <v>0</v>
          </cell>
          <cell r="KC75">
            <v>0</v>
          </cell>
          <cell r="KD75">
            <v>8.4000000000000009E-5</v>
          </cell>
          <cell r="KE75">
            <v>0</v>
          </cell>
          <cell r="KF75">
            <v>0</v>
          </cell>
          <cell r="KG75">
            <v>0</v>
          </cell>
          <cell r="KH75">
            <v>0</v>
          </cell>
          <cell r="KI75">
            <v>4.331925</v>
          </cell>
          <cell r="KJ75">
            <v>2.3894820000000001</v>
          </cell>
          <cell r="KK75">
            <v>7.332586</v>
          </cell>
          <cell r="KL75">
            <v>12.717448000000001</v>
          </cell>
          <cell r="KM75">
            <v>11.94467</v>
          </cell>
          <cell r="KN75">
            <v>57.4532216651697</v>
          </cell>
          <cell r="KO75">
            <v>5.9219999999999997</v>
          </cell>
          <cell r="KP75">
            <v>0</v>
          </cell>
          <cell r="KQ75">
            <v>0</v>
          </cell>
          <cell r="KR75">
            <v>5.9219999999999997</v>
          </cell>
          <cell r="KS75">
            <v>0</v>
          </cell>
          <cell r="KT75">
            <v>10.557</v>
          </cell>
          <cell r="KU75">
            <v>0</v>
          </cell>
          <cell r="KV75">
            <v>10.557</v>
          </cell>
          <cell r="KW75">
            <v>43.758000000000003</v>
          </cell>
          <cell r="KX75">
            <v>8.9999999999999993E-3</v>
          </cell>
          <cell r="KY75">
            <v>0</v>
          </cell>
          <cell r="KZ75">
            <v>43.767000000000003</v>
          </cell>
          <cell r="LA75">
            <v>6.833581284478349</v>
          </cell>
          <cell r="LB75">
            <v>0</v>
          </cell>
          <cell r="LC75">
            <v>0</v>
          </cell>
          <cell r="LD75">
            <v>6.833581284478349</v>
          </cell>
          <cell r="LE75">
            <v>0</v>
          </cell>
          <cell r="LF75">
            <v>7.6825232412814648</v>
          </cell>
          <cell r="LG75">
            <v>5.4471226097319678E-2</v>
          </cell>
          <cell r="LH75">
            <v>7.7369944673787847</v>
          </cell>
          <cell r="LI75">
            <v>25.73875592508654</v>
          </cell>
          <cell r="LJ75">
            <v>0.81831400231217266</v>
          </cell>
          <cell r="LK75">
            <v>0</v>
          </cell>
          <cell r="LL75">
            <v>26.5570699273987</v>
          </cell>
          <cell r="LM75">
            <v>167.11008107231322</v>
          </cell>
          <cell r="LN75">
            <v>195.29183724359365</v>
          </cell>
          <cell r="LO75">
            <v>70.399471226097319</v>
          </cell>
          <cell r="LP75">
            <v>265.69130846969097</v>
          </cell>
          <cell r="LQ75">
            <v>362.40191831590687</v>
          </cell>
          <cell r="LR75">
            <v>432.80138954200419</v>
          </cell>
          <cell r="LS75">
            <v>4130.8130000000001</v>
          </cell>
          <cell r="LT75">
            <v>104862</v>
          </cell>
          <cell r="LU75">
            <v>57027</v>
          </cell>
          <cell r="LV75">
            <v>37000</v>
          </cell>
          <cell r="LW75">
            <v>2068.2853282150099</v>
          </cell>
          <cell r="LX75">
            <v>2013.4263346796299</v>
          </cell>
          <cell r="LY75">
            <v>11233.987924847201</v>
          </cell>
          <cell r="LZ75">
            <v>512822.47986748401</v>
          </cell>
          <cell r="MA75">
            <v>616828.450042877</v>
          </cell>
          <cell r="MB75">
            <v>616828.450042877</v>
          </cell>
          <cell r="MC75">
            <v>0</v>
          </cell>
          <cell r="MD75">
            <v>285854.662881236</v>
          </cell>
          <cell r="ME75">
            <v>1010</v>
          </cell>
          <cell r="MF75">
            <v>1010</v>
          </cell>
          <cell r="MG75">
            <v>234.482</v>
          </cell>
          <cell r="MH75">
            <v>4130813</v>
          </cell>
          <cell r="MI75">
            <v>94027</v>
          </cell>
          <cell r="MJ75">
            <v>616828.450042877</v>
          </cell>
          <cell r="MK75">
            <v>234.482</v>
          </cell>
          <cell r="ML75">
            <v>43.932200325438437</v>
          </cell>
          <cell r="MM75">
            <v>1.1152328586469844</v>
          </cell>
          <cell r="MN75">
            <v>2.4829755480113178</v>
          </cell>
          <cell r="MO75">
            <v>46.342652136321803</v>
          </cell>
          <cell r="MP75">
            <v>83.138590613295591</v>
          </cell>
          <cell r="MQ75">
            <v>2015.9453113437005</v>
          </cell>
          <cell r="MR75">
            <v>2.445039269509416E-4</v>
          </cell>
          <cell r="MS75" t="str">
            <v>Historical (£m)</v>
          </cell>
          <cell r="MT75" t="str">
            <v>PR14 (£m)</v>
          </cell>
        </row>
        <row r="76">
          <cell r="A76" t="str">
            <v>SVT19</v>
          </cell>
          <cell r="B76" t="str">
            <v>SVT</v>
          </cell>
          <cell r="C76" t="str">
            <v>2018-19</v>
          </cell>
          <cell r="D76" t="str">
            <v>SVH</v>
          </cell>
          <cell r="E76" t="str">
            <v>SVH19</v>
          </cell>
          <cell r="F76">
            <v>0.97917319135609127</v>
          </cell>
          <cell r="G76">
            <v>8.4257853116191654</v>
          </cell>
          <cell r="H76">
            <v>0</v>
          </cell>
          <cell r="I76">
            <v>5.47847400563733</v>
          </cell>
          <cell r="J76">
            <v>1.762511744440964E-2</v>
          </cell>
          <cell r="K76">
            <v>32.121776542436571</v>
          </cell>
          <cell r="L76">
            <v>1.5568853742561852</v>
          </cell>
          <cell r="M76">
            <v>39.015155809583455</v>
          </cell>
          <cell r="N76">
            <v>0.19779298465393044</v>
          </cell>
          <cell r="O76">
            <v>86.813495145631052</v>
          </cell>
          <cell r="P76">
            <v>0.34075227059191976</v>
          </cell>
          <cell r="Q76">
            <v>87.154247416222972</v>
          </cell>
          <cell r="R76">
            <v>0</v>
          </cell>
          <cell r="S76">
            <v>17.102238960225492</v>
          </cell>
          <cell r="T76">
            <v>69.934507673034744</v>
          </cell>
          <cell r="U76">
            <v>9.6468142812402107</v>
          </cell>
          <cell r="V76">
            <v>4.5727388036329462</v>
          </cell>
          <cell r="W76">
            <v>101.25629971813339</v>
          </cell>
          <cell r="X76">
            <v>0</v>
          </cell>
          <cell r="Y76">
            <v>101.25629971813339</v>
          </cell>
          <cell r="Z76">
            <v>9.9023784841841511</v>
          </cell>
          <cell r="AA76">
            <v>0</v>
          </cell>
          <cell r="AB76">
            <v>0</v>
          </cell>
          <cell r="AC76">
            <v>0</v>
          </cell>
          <cell r="AD76">
            <v>178.50816865017222</v>
          </cell>
          <cell r="AE76">
            <v>2.1081598809896644</v>
          </cell>
          <cell r="AF76">
            <v>0</v>
          </cell>
          <cell r="AG76">
            <v>180.61632853116188</v>
          </cell>
          <cell r="AH76">
            <v>181.17935311619163</v>
          </cell>
          <cell r="AI76">
            <v>36.178491074224858</v>
          </cell>
          <cell r="AJ76">
            <v>0</v>
          </cell>
          <cell r="AK76">
            <v>5.5274326652051347</v>
          </cell>
          <cell r="AL76">
            <v>2.1541810209834006E-2</v>
          </cell>
          <cell r="AM76">
            <v>0</v>
          </cell>
          <cell r="AN76">
            <v>2.6437676166614466E-2</v>
          </cell>
          <cell r="AO76">
            <v>80.079721108675216</v>
          </cell>
          <cell r="AP76">
            <v>19.60206811775759</v>
          </cell>
          <cell r="AQ76">
            <v>141.43569245223924</v>
          </cell>
          <cell r="AR76">
            <v>7.8333855308487296E-3</v>
          </cell>
          <cell r="AS76">
            <v>141.4435258377701</v>
          </cell>
          <cell r="AT76">
            <v>0</v>
          </cell>
          <cell r="AU76">
            <v>83.352117914187275</v>
          </cell>
          <cell r="AV76">
            <v>1.3806341998120886</v>
          </cell>
          <cell r="AW76">
            <v>98.646803163169423</v>
          </cell>
          <cell r="AX76">
            <v>0</v>
          </cell>
          <cell r="AY76">
            <v>183.37955527716878</v>
          </cell>
          <cell r="AZ76">
            <v>0</v>
          </cell>
          <cell r="BA76">
            <v>183.37955527716878</v>
          </cell>
          <cell r="BB76">
            <v>12.042851080488566</v>
          </cell>
          <cell r="BC76">
            <v>0</v>
          </cell>
          <cell r="BD76">
            <v>0</v>
          </cell>
          <cell r="BE76">
            <v>0</v>
          </cell>
          <cell r="BF76">
            <v>312.78023003445031</v>
          </cell>
          <cell r="BG76">
            <v>7.5288626683369859</v>
          </cell>
          <cell r="BH76">
            <v>0</v>
          </cell>
          <cell r="BI76">
            <v>320.30909270278732</v>
          </cell>
          <cell r="BJ76">
            <v>322.32129361102409</v>
          </cell>
          <cell r="BK76">
            <v>3.4271061697463197E-2</v>
          </cell>
          <cell r="BL76">
            <v>0</v>
          </cell>
          <cell r="BM76">
            <v>0</v>
          </cell>
          <cell r="BN76">
            <v>2.9375195740682738E-3</v>
          </cell>
          <cell r="BO76">
            <v>0</v>
          </cell>
          <cell r="BP76">
            <v>0</v>
          </cell>
          <cell r="BQ76">
            <v>11.284971030378951</v>
          </cell>
          <cell r="BR76">
            <v>4.1125274036955838E-2</v>
          </cell>
          <cell r="BS76">
            <v>11.363304885687439</v>
          </cell>
          <cell r="BT76">
            <v>0</v>
          </cell>
          <cell r="BU76">
            <v>11.363304885687439</v>
          </cell>
          <cell r="BV76">
            <v>0</v>
          </cell>
          <cell r="BW76">
            <v>3.3752099906044468</v>
          </cell>
          <cell r="BX76">
            <v>0</v>
          </cell>
          <cell r="BY76">
            <v>5.1896179141872834E-2</v>
          </cell>
          <cell r="BZ76">
            <v>0</v>
          </cell>
          <cell r="CA76">
            <v>3.4271061697463194</v>
          </cell>
          <cell r="CB76">
            <v>0</v>
          </cell>
          <cell r="CC76">
            <v>3.4271061697463194</v>
          </cell>
          <cell r="CD76">
            <v>0</v>
          </cell>
          <cell r="CE76">
            <v>0</v>
          </cell>
          <cell r="CF76">
            <v>0</v>
          </cell>
          <cell r="CG76">
            <v>0</v>
          </cell>
          <cell r="CH76">
            <v>14.79041105543376</v>
          </cell>
          <cell r="CI76">
            <v>1.3698632947071716</v>
          </cell>
          <cell r="CJ76">
            <v>0</v>
          </cell>
          <cell r="CK76">
            <v>16.160274350140931</v>
          </cell>
          <cell r="CL76">
            <v>16.52648512370811</v>
          </cell>
          <cell r="CM76">
            <v>-11.316304572502347</v>
          </cell>
          <cell r="CN76">
            <v>-17.817035389915439</v>
          </cell>
          <cell r="CO76">
            <v>0</v>
          </cell>
          <cell r="CP76">
            <v>2.9375195740682738E-3</v>
          </cell>
          <cell r="CQ76">
            <v>0</v>
          </cell>
          <cell r="CR76">
            <v>0</v>
          </cell>
          <cell r="CS76">
            <v>24.25216160350767</v>
          </cell>
          <cell r="CT76">
            <v>4.2701742875039139</v>
          </cell>
          <cell r="CU76">
            <v>-0.60806655183213265</v>
          </cell>
          <cell r="CV76">
            <v>2.9375195740682738E-3</v>
          </cell>
          <cell r="CW76">
            <v>-0.60512903225806436</v>
          </cell>
          <cell r="CX76">
            <v>0</v>
          </cell>
          <cell r="CY76">
            <v>52.431786877544617</v>
          </cell>
          <cell r="CZ76">
            <v>0</v>
          </cell>
          <cell r="DA76">
            <v>1.2807585342937675</v>
          </cell>
          <cell r="DB76">
            <v>0</v>
          </cell>
          <cell r="DC76">
            <v>53.712545411838384</v>
          </cell>
          <cell r="DD76">
            <v>0</v>
          </cell>
          <cell r="DE76">
            <v>53.712545411838384</v>
          </cell>
          <cell r="DF76">
            <v>0</v>
          </cell>
          <cell r="DG76">
            <v>0</v>
          </cell>
          <cell r="DH76">
            <v>0</v>
          </cell>
          <cell r="DI76">
            <v>0</v>
          </cell>
          <cell r="DJ76">
            <v>53.107416379580322</v>
          </cell>
          <cell r="DK76">
            <v>1.6224899780770432</v>
          </cell>
          <cell r="DL76">
            <v>0</v>
          </cell>
          <cell r="DM76">
            <v>54.729906357657363</v>
          </cell>
          <cell r="DN76">
            <v>55.197951143125579</v>
          </cell>
          <cell r="DO76">
            <v>2.9375195740682738E-3</v>
          </cell>
          <cell r="DP76">
            <v>-2.2080355465079857</v>
          </cell>
          <cell r="DQ76">
            <v>0</v>
          </cell>
          <cell r="DR76">
            <v>4.8958659567804562E-3</v>
          </cell>
          <cell r="DS76">
            <v>0</v>
          </cell>
          <cell r="DT76">
            <v>0</v>
          </cell>
          <cell r="DU76">
            <v>13.103295646727213</v>
          </cell>
          <cell r="DV76">
            <v>6.854212339492639E-3</v>
          </cell>
          <cell r="DW76">
            <v>10.909947698089569</v>
          </cell>
          <cell r="DX76">
            <v>0</v>
          </cell>
          <cell r="DY76">
            <v>10.909947698089569</v>
          </cell>
          <cell r="DZ76">
            <v>0</v>
          </cell>
          <cell r="EA76">
            <v>2.7318932038834949</v>
          </cell>
          <cell r="EB76">
            <v>0</v>
          </cell>
          <cell r="EC76">
            <v>0</v>
          </cell>
          <cell r="ED76">
            <v>0</v>
          </cell>
          <cell r="EE76">
            <v>2.7318932038834949</v>
          </cell>
          <cell r="EF76">
            <v>0</v>
          </cell>
          <cell r="EG76">
            <v>2.7318932038834949</v>
          </cell>
          <cell r="EH76">
            <v>0</v>
          </cell>
          <cell r="EI76">
            <v>0</v>
          </cell>
          <cell r="EJ76">
            <v>0</v>
          </cell>
          <cell r="EK76">
            <v>0</v>
          </cell>
          <cell r="EL76">
            <v>13.641840901973064</v>
          </cell>
          <cell r="EM76">
            <v>0.12729251487629187</v>
          </cell>
          <cell r="EN76">
            <v>0</v>
          </cell>
          <cell r="EO76">
            <v>13.769133416849355</v>
          </cell>
          <cell r="EP76">
            <v>13.769133416849355</v>
          </cell>
          <cell r="EQ76">
            <v>44.604276385844024</v>
          </cell>
          <cell r="ER76">
            <v>0</v>
          </cell>
          <cell r="ES76">
            <v>11.005906670842464</v>
          </cell>
          <cell r="ET76">
            <v>3.9166927654243643E-2</v>
          </cell>
          <cell r="EU76">
            <v>32.121776542436571</v>
          </cell>
          <cell r="EV76">
            <v>1.5833230504227995</v>
          </cell>
          <cell r="EW76">
            <v>119.09487691825866</v>
          </cell>
          <cell r="EX76">
            <v>19.799861102411523</v>
          </cell>
          <cell r="EY76">
            <v>228.24918759787028</v>
          </cell>
          <cell r="EZ76">
            <v>0.34858565612276848</v>
          </cell>
          <cell r="FA76">
            <v>228.59777325399304</v>
          </cell>
          <cell r="FB76">
            <v>0</v>
          </cell>
          <cell r="FC76">
            <v>100.45435687441277</v>
          </cell>
          <cell r="FD76">
            <v>71.315141872846837</v>
          </cell>
          <cell r="FE76">
            <v>108.29361744440963</v>
          </cell>
          <cell r="FF76">
            <v>4.5727388036329462</v>
          </cell>
          <cell r="FG76">
            <v>284.63585499530217</v>
          </cell>
          <cell r="FH76">
            <v>0</v>
          </cell>
          <cell r="FI76">
            <v>284.63585499530217</v>
          </cell>
          <cell r="FJ76">
            <v>21.945229564672715</v>
          </cell>
          <cell r="FK76">
            <v>0</v>
          </cell>
          <cell r="FL76">
            <v>0</v>
          </cell>
          <cell r="FM76">
            <v>0</v>
          </cell>
          <cell r="FN76">
            <v>491.28839868462251</v>
          </cell>
          <cell r="FO76">
            <v>9.6370225493266499</v>
          </cell>
          <cell r="FP76">
            <v>0</v>
          </cell>
          <cell r="FQ76">
            <v>500.92542123394924</v>
          </cell>
          <cell r="FR76">
            <v>503.50064672721572</v>
          </cell>
          <cell r="FS76">
            <v>-11.279095991230815</v>
          </cell>
          <cell r="FT76">
            <v>-20.025070936423422</v>
          </cell>
          <cell r="FU76">
            <v>0</v>
          </cell>
          <cell r="FV76">
            <v>1.0770905104917003E-2</v>
          </cell>
          <cell r="FW76">
            <v>0</v>
          </cell>
          <cell r="FX76">
            <v>0</v>
          </cell>
          <cell r="FY76">
            <v>48.640428280613833</v>
          </cell>
          <cell r="FZ76">
            <v>4.3181537738803621</v>
          </cell>
          <cell r="GA76">
            <v>21.665186031944874</v>
          </cell>
          <cell r="GB76">
            <v>2.9375195740682738E-3</v>
          </cell>
          <cell r="GC76">
            <v>21.668123551518942</v>
          </cell>
          <cell r="GD76">
            <v>0</v>
          </cell>
          <cell r="GE76">
            <v>58.538890072032558</v>
          </cell>
          <cell r="GF76">
            <v>0</v>
          </cell>
          <cell r="GG76">
            <v>1.3326547134356401</v>
          </cell>
          <cell r="GH76">
            <v>0</v>
          </cell>
          <cell r="GI76">
            <v>59.871544785468195</v>
          </cell>
          <cell r="GJ76">
            <v>0</v>
          </cell>
          <cell r="GK76">
            <v>59.871544785468195</v>
          </cell>
          <cell r="GL76">
            <v>0</v>
          </cell>
          <cell r="GM76">
            <v>0</v>
          </cell>
          <cell r="GN76">
            <v>0</v>
          </cell>
          <cell r="GO76">
            <v>0</v>
          </cell>
          <cell r="GP76">
            <v>81.539668336987148</v>
          </cell>
          <cell r="GQ76">
            <v>3.1196457876605068</v>
          </cell>
          <cell r="GR76">
            <v>0</v>
          </cell>
          <cell r="GS76">
            <v>84.659314124647651</v>
          </cell>
          <cell r="GT76">
            <v>85.493569683683035</v>
          </cell>
          <cell r="GU76">
            <v>33.325180394613206</v>
          </cell>
          <cell r="GV76">
            <v>-20.025070936423422</v>
          </cell>
          <cell r="GW76">
            <v>11.005906670842466</v>
          </cell>
          <cell r="GX76">
            <v>4.9937832759160652E-2</v>
          </cell>
          <cell r="GY76">
            <v>32.121776542436571</v>
          </cell>
          <cell r="GZ76">
            <v>1.5833230504227995</v>
          </cell>
          <cell r="HA76">
            <v>167.73530519887251</v>
          </cell>
          <cell r="HB76">
            <v>24.118014876291884</v>
          </cell>
          <cell r="HC76">
            <v>249.91437362981517</v>
          </cell>
          <cell r="HD76">
            <v>0.35152317569683678</v>
          </cell>
          <cell r="HE76">
            <v>250.265896805512</v>
          </cell>
          <cell r="HF76">
            <v>0</v>
          </cell>
          <cell r="HG76">
            <v>158.99324694644531</v>
          </cell>
          <cell r="HH76">
            <v>71.315141872846837</v>
          </cell>
          <cell r="HI76">
            <v>109.62627215784526</v>
          </cell>
          <cell r="HJ76">
            <v>4.5727388036329462</v>
          </cell>
          <cell r="HK76">
            <v>344.50739978077036</v>
          </cell>
          <cell r="HL76">
            <v>0</v>
          </cell>
          <cell r="HM76">
            <v>344.50739978077036</v>
          </cell>
          <cell r="HN76">
            <v>21.945229564672715</v>
          </cell>
          <cell r="HO76">
            <v>0</v>
          </cell>
          <cell r="HP76">
            <v>0</v>
          </cell>
          <cell r="HQ76">
            <v>0</v>
          </cell>
          <cell r="HR76">
            <v>572.82806702160963</v>
          </cell>
          <cell r="HS76">
            <v>12.756668336987158</v>
          </cell>
          <cell r="HT76">
            <v>0</v>
          </cell>
          <cell r="HU76">
            <v>585.58473535859673</v>
          </cell>
          <cell r="HV76">
            <v>588.99421641089873</v>
          </cell>
          <cell r="HW76">
            <v>0.27917383358266457</v>
          </cell>
          <cell r="HX76">
            <v>20.125878458606511</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M76">
            <v>0</v>
          </cell>
          <cell r="IN76">
            <v>0</v>
          </cell>
          <cell r="IO76">
            <v>0</v>
          </cell>
          <cell r="IP76">
            <v>0</v>
          </cell>
          <cell r="IQ76">
            <v>0</v>
          </cell>
          <cell r="IR76">
            <v>0</v>
          </cell>
          <cell r="IS76">
            <v>0</v>
          </cell>
          <cell r="IT76">
            <v>0</v>
          </cell>
          <cell r="IU76">
            <v>0</v>
          </cell>
          <cell r="IV76">
            <v>0</v>
          </cell>
          <cell r="IW76">
            <v>10.327339649232695</v>
          </cell>
          <cell r="IX76">
            <v>13.584069683683053</v>
          </cell>
          <cell r="IY76">
            <v>0</v>
          </cell>
          <cell r="IZ76">
            <v>0</v>
          </cell>
          <cell r="JA76">
            <v>0</v>
          </cell>
          <cell r="JB76">
            <v>42.585221265267762</v>
          </cell>
          <cell r="JC76">
            <v>19.831194644534918</v>
          </cell>
          <cell r="JD76">
            <v>0</v>
          </cell>
          <cell r="JE76">
            <v>0</v>
          </cell>
          <cell r="JF76">
            <v>0</v>
          </cell>
          <cell r="JG76">
            <v>0</v>
          </cell>
          <cell r="JH76">
            <v>0</v>
          </cell>
          <cell r="JI76">
            <v>0</v>
          </cell>
          <cell r="JJ76">
            <v>0</v>
          </cell>
          <cell r="JK76">
            <v>0</v>
          </cell>
          <cell r="JL76">
            <v>0</v>
          </cell>
          <cell r="JM76">
            <v>0</v>
          </cell>
          <cell r="JN76">
            <v>0</v>
          </cell>
          <cell r="JO76">
            <v>0</v>
          </cell>
          <cell r="JP76">
            <v>0</v>
          </cell>
          <cell r="JQ76">
            <v>0</v>
          </cell>
          <cell r="JR76" t="e">
            <v>#N/A</v>
          </cell>
          <cell r="JS76">
            <v>572.82806702160963</v>
          </cell>
          <cell r="JT76">
            <v>588.99421641089873</v>
          </cell>
          <cell r="JU76">
            <v>85.493569683683035</v>
          </cell>
          <cell r="JV76">
            <v>503.50064672721572</v>
          </cell>
          <cell r="JW76">
            <v>86.327825242718433</v>
          </cell>
          <cell r="JX76">
            <v>19.831194644534918</v>
          </cell>
          <cell r="JY76">
            <v>0</v>
          </cell>
          <cell r="JZ76">
            <v>0</v>
          </cell>
          <cell r="KA76">
            <v>0.1478551518947698</v>
          </cell>
          <cell r="KB76">
            <v>0</v>
          </cell>
          <cell r="KC76">
            <v>0</v>
          </cell>
          <cell r="KD76">
            <v>0.1478551518947698</v>
          </cell>
          <cell r="KE76">
            <v>0</v>
          </cell>
          <cell r="KF76">
            <v>0</v>
          </cell>
          <cell r="KG76">
            <v>1.3610507359849668E-4</v>
          </cell>
          <cell r="KH76">
            <v>1.3610507359849668E-4</v>
          </cell>
          <cell r="KI76">
            <v>0</v>
          </cell>
          <cell r="KJ76">
            <v>0</v>
          </cell>
          <cell r="KK76">
            <v>0</v>
          </cell>
          <cell r="KL76">
            <v>0</v>
          </cell>
          <cell r="KM76">
            <v>0</v>
          </cell>
          <cell r="KN76">
            <v>0</v>
          </cell>
          <cell r="KO76">
            <v>10.327339649232695</v>
          </cell>
          <cell r="KP76">
            <v>0</v>
          </cell>
          <cell r="KQ76">
            <v>0</v>
          </cell>
          <cell r="KR76">
            <v>10.327339649232695</v>
          </cell>
          <cell r="KS76">
            <v>0</v>
          </cell>
          <cell r="KT76">
            <v>13.584069683683053</v>
          </cell>
          <cell r="KU76">
            <v>0</v>
          </cell>
          <cell r="KV76">
            <v>13.584069683683053</v>
          </cell>
          <cell r="KW76">
            <v>42.576408706545557</v>
          </cell>
          <cell r="KX76">
            <v>8.8125587222048201E-3</v>
          </cell>
          <cell r="KY76">
            <v>0</v>
          </cell>
          <cell r="KZ76">
            <v>42.585221265267762</v>
          </cell>
          <cell r="LA76">
            <v>6.833581284478349</v>
          </cell>
          <cell r="LB76">
            <v>0</v>
          </cell>
          <cell r="LC76">
            <v>0</v>
          </cell>
          <cell r="LD76">
            <v>6.833581284478349</v>
          </cell>
          <cell r="LE76">
            <v>0</v>
          </cell>
          <cell r="LF76">
            <v>7.6825232412814648</v>
          </cell>
          <cell r="LG76">
            <v>5.4471226097319678E-2</v>
          </cell>
          <cell r="LH76">
            <v>7.7369944673787847</v>
          </cell>
          <cell r="LI76">
            <v>25.73875592508654</v>
          </cell>
          <cell r="LJ76">
            <v>0.81831400231217266</v>
          </cell>
          <cell r="LK76">
            <v>0</v>
          </cell>
          <cell r="LL76">
            <v>26.5570699273987</v>
          </cell>
          <cell r="LM76">
            <v>135.56856553121847</v>
          </cell>
          <cell r="LN76">
            <v>213.68657949226258</v>
          </cell>
          <cell r="LO76">
            <v>75.9402574511208</v>
          </cell>
          <cell r="LP76">
            <v>289.62683694338341</v>
          </cell>
          <cell r="LQ76">
            <v>349.25514502348108</v>
          </cell>
          <cell r="LR76">
            <v>425.19540247460191</v>
          </cell>
          <cell r="LS76">
            <v>4171.0567586758298</v>
          </cell>
          <cell r="LT76">
            <v>103553</v>
          </cell>
          <cell r="LU76">
            <v>55724.467346999998</v>
          </cell>
          <cell r="LV76">
            <v>36999.9</v>
          </cell>
          <cell r="LW76">
            <v>2119.3728344574502</v>
          </cell>
          <cell r="LX76">
            <v>2158.15582941005</v>
          </cell>
          <cell r="LY76">
            <v>10974.026179796299</v>
          </cell>
          <cell r="LZ76">
            <v>524365.07581447996</v>
          </cell>
          <cell r="MA76">
            <v>629762.37063063495</v>
          </cell>
          <cell r="MB76">
            <v>629762.37063063495</v>
          </cell>
          <cell r="MC76">
            <v>0</v>
          </cell>
          <cell r="MD76">
            <v>295266.65463958</v>
          </cell>
          <cell r="ME76">
            <v>1011</v>
          </cell>
          <cell r="MF76">
            <v>1011</v>
          </cell>
          <cell r="MG76">
            <v>239.32739702848599</v>
          </cell>
          <cell r="MH76">
            <v>4171056.75867583</v>
          </cell>
          <cell r="MI76">
            <v>92724.367346999992</v>
          </cell>
          <cell r="MJ76">
            <v>629762.37063063495</v>
          </cell>
          <cell r="MK76">
            <v>239.32739702848599</v>
          </cell>
          <cell r="ML76">
            <v>44.983394096037266</v>
          </cell>
          <cell r="MM76">
            <v>1.116783030856132</v>
          </cell>
          <cell r="MN76">
            <v>2.4217951968757858</v>
          </cell>
          <cell r="MO76">
            <v>46.885407640965312</v>
          </cell>
          <cell r="MP76">
            <v>83.263958005205723</v>
          </cell>
          <cell r="MQ76">
            <v>2024.1004474416698</v>
          </cell>
          <cell r="MR76">
            <v>2.4238461821386446E-4</v>
          </cell>
          <cell r="MS76" t="str">
            <v>Historical (£m)</v>
          </cell>
          <cell r="MT76" t="str">
            <v>PR14 (£m)</v>
          </cell>
        </row>
        <row r="77">
          <cell r="A77" t="str">
            <v>SVT19BP</v>
          </cell>
          <cell r="B77" t="str">
            <v>SVT</v>
          </cell>
          <cell r="C77" t="str">
            <v>BP2018-19</v>
          </cell>
          <cell r="D77" t="str">
            <v>SVH</v>
          </cell>
          <cell r="E77" t="str">
            <v>SVH19BP</v>
          </cell>
          <cell r="F77">
            <v>0.97917319135609127</v>
          </cell>
          <cell r="MQ77">
            <v>2024.1004474416698</v>
          </cell>
          <cell r="MS77" t="e">
            <v>#N/A</v>
          </cell>
          <cell r="MT77" t="e">
            <v>#N/A</v>
          </cell>
        </row>
        <row r="78">
          <cell r="A78" t="str">
            <v>SVT20BP</v>
          </cell>
          <cell r="B78" t="str">
            <v>SVT</v>
          </cell>
          <cell r="C78" t="str">
            <v>BP2019-20</v>
          </cell>
          <cell r="D78" t="str">
            <v>SVH</v>
          </cell>
          <cell r="E78" t="str">
            <v>SVH20BP</v>
          </cell>
          <cell r="F78">
            <v>0.97917319135609127</v>
          </cell>
          <cell r="MQ78" t="str">
            <v/>
          </cell>
          <cell r="MS78" t="e">
            <v>#N/A</v>
          </cell>
          <cell r="MT78" t="e">
            <v>#N/A</v>
          </cell>
        </row>
        <row r="79">
          <cell r="A79" t="str">
            <v>SVT20</v>
          </cell>
          <cell r="B79" t="str">
            <v>SVT</v>
          </cell>
          <cell r="C79" t="str">
            <v>2019-20</v>
          </cell>
          <cell r="D79" t="str">
            <v>SVH</v>
          </cell>
          <cell r="E79" t="str">
            <v>SVH20</v>
          </cell>
          <cell r="F79">
            <v>0.96281468935252923</v>
          </cell>
          <cell r="MQ79">
            <v>2024.9035484111002</v>
          </cell>
          <cell r="MS79" t="str">
            <v>N/A</v>
          </cell>
          <cell r="MT79" t="str">
            <v>PR14 (£m)</v>
          </cell>
        </row>
        <row r="80">
          <cell r="A80" t="str">
            <v>SVT21</v>
          </cell>
          <cell r="B80" t="str">
            <v>SVT</v>
          </cell>
          <cell r="C80" t="str">
            <v>2020-21</v>
          </cell>
          <cell r="D80" t="str">
            <v>SVH</v>
          </cell>
          <cell r="E80" t="str">
            <v>SVH21</v>
          </cell>
          <cell r="F80">
            <v>1</v>
          </cell>
          <cell r="MS80" t="str">
            <v>Business plans (£m)</v>
          </cell>
          <cell r="MT80" t="str">
            <v>PR19 (£m)</v>
          </cell>
        </row>
        <row r="81">
          <cell r="A81" t="str">
            <v>SVT22</v>
          </cell>
          <cell r="B81" t="str">
            <v>SVT</v>
          </cell>
          <cell r="C81" t="str">
            <v>2021-22</v>
          </cell>
          <cell r="D81" t="str">
            <v>SVH</v>
          </cell>
          <cell r="E81" t="str">
            <v>SVH22</v>
          </cell>
          <cell r="F81">
            <v>1</v>
          </cell>
          <cell r="MS81" t="str">
            <v>Business plans (£m)</v>
          </cell>
          <cell r="MT81" t="str">
            <v>PR19 (£m)</v>
          </cell>
        </row>
        <row r="82">
          <cell r="A82" t="str">
            <v>SVT23</v>
          </cell>
          <cell r="B82" t="str">
            <v>SVT</v>
          </cell>
          <cell r="C82" t="str">
            <v>2022-23</v>
          </cell>
          <cell r="D82" t="str">
            <v>SVH</v>
          </cell>
          <cell r="E82" t="str">
            <v>SVH23</v>
          </cell>
          <cell r="F82">
            <v>1</v>
          </cell>
          <cell r="MS82" t="str">
            <v>Business plans (£m)</v>
          </cell>
          <cell r="MT82" t="str">
            <v>PR19 (£m)</v>
          </cell>
        </row>
        <row r="83">
          <cell r="A83" t="str">
            <v>SVT24</v>
          </cell>
          <cell r="B83" t="str">
            <v>SVT</v>
          </cell>
          <cell r="C83" t="str">
            <v>2023-24</v>
          </cell>
          <cell r="D83" t="str">
            <v>SVH</v>
          </cell>
          <cell r="E83" t="str">
            <v>SVH24</v>
          </cell>
          <cell r="F83">
            <v>1</v>
          </cell>
          <cell r="MS83" t="str">
            <v>Business plans (£m)</v>
          </cell>
          <cell r="MT83" t="str">
            <v>PR19 (£m)</v>
          </cell>
        </row>
        <row r="84">
          <cell r="A84" t="str">
            <v>SVT25</v>
          </cell>
          <cell r="B84" t="str">
            <v>SVT</v>
          </cell>
          <cell r="C84" t="str">
            <v>2024-25</v>
          </cell>
          <cell r="D84" t="str">
            <v>SVH</v>
          </cell>
          <cell r="E84" t="str">
            <v>SVH25</v>
          </cell>
          <cell r="F84">
            <v>1</v>
          </cell>
          <cell r="MS84" t="str">
            <v>Business plans (£m)</v>
          </cell>
          <cell r="MT84" t="str">
            <v>PR19 (£m)</v>
          </cell>
        </row>
        <row r="85">
          <cell r="A85" t="str">
            <v>SWB12</v>
          </cell>
          <cell r="B85" t="str">
            <v>SWB</v>
          </cell>
          <cell r="C85" t="str">
            <v>2011-12</v>
          </cell>
          <cell r="D85" t="str">
            <v>SWB</v>
          </cell>
          <cell r="E85" t="str">
            <v>SWB12</v>
          </cell>
          <cell r="F85">
            <v>1.1050631792877967</v>
          </cell>
          <cell r="G85">
            <v>4.3937312008482801</v>
          </cell>
          <cell r="H85">
            <v>0</v>
          </cell>
          <cell r="I85">
            <v>0.84647839533445235</v>
          </cell>
          <cell r="J85">
            <v>0</v>
          </cell>
          <cell r="K85">
            <v>0</v>
          </cell>
          <cell r="L85">
            <v>0</v>
          </cell>
          <cell r="M85">
            <v>11.697093752761329</v>
          </cell>
          <cell r="N85">
            <v>0.12376707608023324</v>
          </cell>
          <cell r="O85">
            <v>17.061070425024294</v>
          </cell>
          <cell r="P85">
            <v>0</v>
          </cell>
          <cell r="Q85">
            <v>17.061070425024294</v>
          </cell>
          <cell r="R85">
            <v>16.106295838119635</v>
          </cell>
          <cell r="S85">
            <v>15.295179464522393</v>
          </cell>
          <cell r="T85">
            <v>6.6359043916232192</v>
          </cell>
          <cell r="U85">
            <v>1.9681175223115659</v>
          </cell>
          <cell r="V85">
            <v>1.5901859149951396</v>
          </cell>
          <cell r="W85">
            <v>41.595683131571953</v>
          </cell>
          <cell r="X85">
            <v>0</v>
          </cell>
          <cell r="Y85">
            <v>41.595683131571953</v>
          </cell>
          <cell r="Z85">
            <v>3.8798768224794546</v>
          </cell>
          <cell r="AA85">
            <v>0</v>
          </cell>
          <cell r="AB85">
            <v>0</v>
          </cell>
          <cell r="AC85">
            <v>3.8798768224794546</v>
          </cell>
          <cell r="AD85">
            <v>54.776876734116691</v>
          </cell>
          <cell r="AE85">
            <v>3.3140844746841025</v>
          </cell>
          <cell r="AF85">
            <v>0</v>
          </cell>
          <cell r="AG85">
            <v>58.090961208800898</v>
          </cell>
          <cell r="AH85">
            <v>58.090961208800898</v>
          </cell>
          <cell r="AI85">
            <v>8.4261067420694502</v>
          </cell>
          <cell r="AJ85">
            <v>0</v>
          </cell>
          <cell r="AK85">
            <v>2.7272959264822823</v>
          </cell>
          <cell r="AL85">
            <v>0</v>
          </cell>
          <cell r="AM85">
            <v>0</v>
          </cell>
          <cell r="AN85">
            <v>0</v>
          </cell>
          <cell r="AO85">
            <v>23.090295131218511</v>
          </cell>
          <cell r="AP85">
            <v>6.4679347883714744</v>
          </cell>
          <cell r="AQ85">
            <v>40.711632588141718</v>
          </cell>
          <cell r="AR85">
            <v>0.53816576831315699</v>
          </cell>
          <cell r="AS85">
            <v>41.249798356454882</v>
          </cell>
          <cell r="AT85">
            <v>0.12597720243880883</v>
          </cell>
          <cell r="AU85">
            <v>27.909475656092596</v>
          </cell>
          <cell r="AV85">
            <v>0</v>
          </cell>
          <cell r="AW85">
            <v>12.130278519042145</v>
          </cell>
          <cell r="AX85">
            <v>0</v>
          </cell>
          <cell r="AY85">
            <v>40.16573137757355</v>
          </cell>
          <cell r="AZ85">
            <v>0</v>
          </cell>
          <cell r="BA85">
            <v>40.16573137757355</v>
          </cell>
          <cell r="BB85">
            <v>0</v>
          </cell>
          <cell r="BC85">
            <v>0</v>
          </cell>
          <cell r="BD85">
            <v>0</v>
          </cell>
          <cell r="BE85">
            <v>0</v>
          </cell>
          <cell r="BF85">
            <v>81.415529734028425</v>
          </cell>
          <cell r="BG85">
            <v>6.7674069099584671</v>
          </cell>
          <cell r="BH85">
            <v>0</v>
          </cell>
          <cell r="BI85">
            <v>88.182936643986906</v>
          </cell>
          <cell r="BJ85">
            <v>88.182936643986906</v>
          </cell>
          <cell r="BK85">
            <v>0</v>
          </cell>
          <cell r="BL85">
            <v>0</v>
          </cell>
          <cell r="BM85">
            <v>0</v>
          </cell>
          <cell r="BN85">
            <v>0</v>
          </cell>
          <cell r="BO85">
            <v>0</v>
          </cell>
          <cell r="BP85">
            <v>0</v>
          </cell>
          <cell r="BQ85">
            <v>2.7825490854466719</v>
          </cell>
          <cell r="BR85">
            <v>0</v>
          </cell>
          <cell r="BS85">
            <v>2.7825490854466719</v>
          </cell>
          <cell r="BT85">
            <v>0</v>
          </cell>
          <cell r="BU85">
            <v>2.7825490854466719</v>
          </cell>
          <cell r="BV85">
            <v>0</v>
          </cell>
          <cell r="BW85">
            <v>0.72271131925421905</v>
          </cell>
          <cell r="BX85">
            <v>0</v>
          </cell>
          <cell r="BY85">
            <v>0</v>
          </cell>
          <cell r="BZ85">
            <v>0</v>
          </cell>
          <cell r="CA85">
            <v>0.72271131925421905</v>
          </cell>
          <cell r="CB85">
            <v>0</v>
          </cell>
          <cell r="CC85">
            <v>0.72271131925421905</v>
          </cell>
          <cell r="CD85">
            <v>0</v>
          </cell>
          <cell r="CE85">
            <v>0</v>
          </cell>
          <cell r="CF85">
            <v>0</v>
          </cell>
          <cell r="CG85">
            <v>0</v>
          </cell>
          <cell r="CH85">
            <v>3.5052604047008802</v>
          </cell>
          <cell r="CI85">
            <v>0</v>
          </cell>
          <cell r="CJ85">
            <v>0</v>
          </cell>
          <cell r="CK85">
            <v>3.5052604047008802</v>
          </cell>
          <cell r="CL85">
            <v>3.5052604047008802</v>
          </cell>
          <cell r="CM85">
            <v>1.2111492444994254</v>
          </cell>
          <cell r="CN85">
            <v>-0.26963541574622241</v>
          </cell>
          <cell r="CO85">
            <v>0</v>
          </cell>
          <cell r="CP85">
            <v>0</v>
          </cell>
          <cell r="CQ85">
            <v>0</v>
          </cell>
          <cell r="CR85">
            <v>0</v>
          </cell>
          <cell r="CS85">
            <v>6.3806347972077386</v>
          </cell>
          <cell r="CT85">
            <v>0.21438225678183256</v>
          </cell>
          <cell r="CU85">
            <v>7.5365308827427739</v>
          </cell>
          <cell r="CV85">
            <v>0.19117593001678881</v>
          </cell>
          <cell r="CW85">
            <v>7.7277068127595632</v>
          </cell>
          <cell r="CX85">
            <v>0</v>
          </cell>
          <cell r="CY85">
            <v>2.1659238314040814</v>
          </cell>
          <cell r="CZ85">
            <v>0</v>
          </cell>
          <cell r="DA85">
            <v>0</v>
          </cell>
          <cell r="DB85">
            <v>0</v>
          </cell>
          <cell r="DC85">
            <v>2.1659238314040814</v>
          </cell>
          <cell r="DD85">
            <v>0</v>
          </cell>
          <cell r="DE85">
            <v>2.1659238314040814</v>
          </cell>
          <cell r="DF85">
            <v>0</v>
          </cell>
          <cell r="DG85">
            <v>0</v>
          </cell>
          <cell r="DH85">
            <v>0</v>
          </cell>
          <cell r="DI85">
            <v>0</v>
          </cell>
          <cell r="DJ85">
            <v>9.8936306441636432</v>
          </cell>
          <cell r="DK85">
            <v>1.6122871785808954</v>
          </cell>
          <cell r="DL85">
            <v>0</v>
          </cell>
          <cell r="DM85">
            <v>11.505917822744429</v>
          </cell>
          <cell r="DN85">
            <v>11.505917822744429</v>
          </cell>
          <cell r="DO85">
            <v>0</v>
          </cell>
          <cell r="DP85">
            <v>0</v>
          </cell>
          <cell r="DQ85">
            <v>0</v>
          </cell>
          <cell r="DR85">
            <v>0</v>
          </cell>
          <cell r="DS85">
            <v>0</v>
          </cell>
          <cell r="DT85">
            <v>0</v>
          </cell>
          <cell r="DU85">
            <v>5.2722564283820779</v>
          </cell>
          <cell r="DV85">
            <v>0</v>
          </cell>
          <cell r="DW85">
            <v>5.2722564283820779</v>
          </cell>
          <cell r="DX85">
            <v>0</v>
          </cell>
          <cell r="DY85">
            <v>5.2722564283820779</v>
          </cell>
          <cell r="DZ85">
            <v>0</v>
          </cell>
          <cell r="EA85">
            <v>0.72271131925421905</v>
          </cell>
          <cell r="EB85">
            <v>0</v>
          </cell>
          <cell r="EC85">
            <v>0</v>
          </cell>
          <cell r="ED85">
            <v>0</v>
          </cell>
          <cell r="EE85">
            <v>0.72271131925421905</v>
          </cell>
          <cell r="EF85">
            <v>0</v>
          </cell>
          <cell r="EG85">
            <v>0.72271131925421905</v>
          </cell>
          <cell r="EH85">
            <v>0</v>
          </cell>
          <cell r="EI85">
            <v>0</v>
          </cell>
          <cell r="EJ85">
            <v>0</v>
          </cell>
          <cell r="EK85">
            <v>0</v>
          </cell>
          <cell r="EL85">
            <v>5.9949677476362968</v>
          </cell>
          <cell r="EM85">
            <v>0.16354935053459391</v>
          </cell>
          <cell r="EN85">
            <v>0</v>
          </cell>
          <cell r="EO85">
            <v>6.1585170981708801</v>
          </cell>
          <cell r="EP85">
            <v>6.1585170981708801</v>
          </cell>
          <cell r="EQ85">
            <v>12.819837942917729</v>
          </cell>
          <cell r="ER85">
            <v>0</v>
          </cell>
          <cell r="ES85">
            <v>3.5737743218167348</v>
          </cell>
          <cell r="ET85">
            <v>0</v>
          </cell>
          <cell r="EU85">
            <v>0</v>
          </cell>
          <cell r="EV85">
            <v>0</v>
          </cell>
          <cell r="EW85">
            <v>34.787388883979844</v>
          </cell>
          <cell r="EX85">
            <v>6.5917018644517071</v>
          </cell>
          <cell r="EY85">
            <v>57.772703013166016</v>
          </cell>
          <cell r="EZ85">
            <v>0.53816576831315699</v>
          </cell>
          <cell r="FA85">
            <v>58.310868781479172</v>
          </cell>
          <cell r="FB85">
            <v>16.232273040558447</v>
          </cell>
          <cell r="FC85">
            <v>43.204655120614987</v>
          </cell>
          <cell r="FD85">
            <v>6.6359043916232192</v>
          </cell>
          <cell r="FE85">
            <v>14.098396041353713</v>
          </cell>
          <cell r="FF85">
            <v>1.5901859149951396</v>
          </cell>
          <cell r="FG85">
            <v>81.76141450914551</v>
          </cell>
          <cell r="FH85">
            <v>0</v>
          </cell>
          <cell r="FI85">
            <v>81.76141450914551</v>
          </cell>
          <cell r="FJ85">
            <v>3.8798768224794546</v>
          </cell>
          <cell r="FK85">
            <v>0</v>
          </cell>
          <cell r="FL85">
            <v>0</v>
          </cell>
          <cell r="FM85">
            <v>3.8798768224794546</v>
          </cell>
          <cell r="FN85">
            <v>136.19240646814512</v>
          </cell>
          <cell r="FO85">
            <v>10.081491384642568</v>
          </cell>
          <cell r="FP85">
            <v>0</v>
          </cell>
          <cell r="FQ85">
            <v>146.2738978527878</v>
          </cell>
          <cell r="FR85">
            <v>146.2738978527878</v>
          </cell>
          <cell r="FS85">
            <v>1.2111492444994254</v>
          </cell>
          <cell r="FT85">
            <v>-0.26963541574622241</v>
          </cell>
          <cell r="FU85">
            <v>0</v>
          </cell>
          <cell r="FV85">
            <v>0</v>
          </cell>
          <cell r="FW85">
            <v>0</v>
          </cell>
          <cell r="FX85">
            <v>0</v>
          </cell>
          <cell r="FY85">
            <v>14.435440311036487</v>
          </cell>
          <cell r="FZ85">
            <v>0.21438225678183256</v>
          </cell>
          <cell r="GA85">
            <v>15.591336396571526</v>
          </cell>
          <cell r="GB85">
            <v>0.19117593001678881</v>
          </cell>
          <cell r="GC85">
            <v>15.782512326588312</v>
          </cell>
          <cell r="GD85">
            <v>0</v>
          </cell>
          <cell r="GE85">
            <v>3.6113464699125197</v>
          </cell>
          <cell r="GF85">
            <v>0</v>
          </cell>
          <cell r="GG85">
            <v>0</v>
          </cell>
          <cell r="GH85">
            <v>0</v>
          </cell>
          <cell r="GI85">
            <v>3.6113464699125197</v>
          </cell>
          <cell r="GJ85">
            <v>0</v>
          </cell>
          <cell r="GK85">
            <v>3.6113464699125197</v>
          </cell>
          <cell r="GL85">
            <v>0</v>
          </cell>
          <cell r="GM85">
            <v>0</v>
          </cell>
          <cell r="GN85">
            <v>0</v>
          </cell>
          <cell r="GO85">
            <v>0</v>
          </cell>
          <cell r="GP85">
            <v>19.393858796500822</v>
          </cell>
          <cell r="GQ85">
            <v>1.7758365291154894</v>
          </cell>
          <cell r="GR85">
            <v>0</v>
          </cell>
          <cell r="GS85">
            <v>21.169695325616189</v>
          </cell>
          <cell r="GT85">
            <v>21.169695325616189</v>
          </cell>
          <cell r="GU85">
            <v>14.030987187417153</v>
          </cell>
          <cell r="GV85">
            <v>-0.26963541574622241</v>
          </cell>
          <cell r="GW85">
            <v>3.5737743218167348</v>
          </cell>
          <cell r="GX85">
            <v>0</v>
          </cell>
          <cell r="GY85">
            <v>0</v>
          </cell>
          <cell r="GZ85">
            <v>0</v>
          </cell>
          <cell r="HA85">
            <v>49.222829195016331</v>
          </cell>
          <cell r="HB85">
            <v>6.8060841212335399</v>
          </cell>
          <cell r="HC85">
            <v>73.364039409737529</v>
          </cell>
          <cell r="HD85">
            <v>0.72934169832994478</v>
          </cell>
          <cell r="HE85">
            <v>74.093381108067362</v>
          </cell>
          <cell r="HF85">
            <v>16.232273040558447</v>
          </cell>
          <cell r="HG85">
            <v>46.816001590527513</v>
          </cell>
          <cell r="HH85">
            <v>6.6359043916232192</v>
          </cell>
          <cell r="HI85">
            <v>14.098396041353709</v>
          </cell>
          <cell r="HJ85">
            <v>1.5901859149951396</v>
          </cell>
          <cell r="HK85">
            <v>85.372760979057915</v>
          </cell>
          <cell r="HL85">
            <v>0</v>
          </cell>
          <cell r="HM85">
            <v>85.372760979057915</v>
          </cell>
          <cell r="HN85">
            <v>3.8798768224794546</v>
          </cell>
          <cell r="HO85">
            <v>0</v>
          </cell>
          <cell r="HP85">
            <v>0</v>
          </cell>
          <cell r="HQ85">
            <v>3.8798768224794546</v>
          </cell>
          <cell r="HR85">
            <v>155.58626526464607</v>
          </cell>
          <cell r="HS85">
            <v>11.857327913757947</v>
          </cell>
          <cell r="HT85">
            <v>0</v>
          </cell>
          <cell r="HU85">
            <v>167.44359317840411</v>
          </cell>
          <cell r="HV85">
            <v>167.44359317840411</v>
          </cell>
          <cell r="HW85">
            <v>6.6303790757267804E-3</v>
          </cell>
          <cell r="HX85">
            <v>0</v>
          </cell>
          <cell r="HY85">
            <v>0.32709870106918781</v>
          </cell>
          <cell r="HZ85">
            <v>0</v>
          </cell>
          <cell r="IA85">
            <v>0</v>
          </cell>
          <cell r="IB85">
            <v>9.5035433418750509E-2</v>
          </cell>
          <cell r="IC85" t="e">
            <v>#N/A</v>
          </cell>
          <cell r="ID85">
            <v>0</v>
          </cell>
          <cell r="IE85">
            <v>0</v>
          </cell>
          <cell r="IF85">
            <v>0</v>
          </cell>
          <cell r="IG85" t="e">
            <v>#N/A</v>
          </cell>
          <cell r="IH85" t="e">
            <v>#N/A</v>
          </cell>
          <cell r="II85">
            <v>2.2278073694441982</v>
          </cell>
          <cell r="IJ85">
            <v>0</v>
          </cell>
          <cell r="IK85" t="e">
            <v>#N/A</v>
          </cell>
          <cell r="IL85" t="e">
            <v>#N/A</v>
          </cell>
          <cell r="IM85">
            <v>8.8405054343023745E-2</v>
          </cell>
          <cell r="IN85">
            <v>0.20112149863037901</v>
          </cell>
          <cell r="IO85">
            <v>0</v>
          </cell>
          <cell r="IP85">
            <v>0</v>
          </cell>
          <cell r="IQ85">
            <v>0</v>
          </cell>
          <cell r="IR85">
            <v>1.4387922594327114</v>
          </cell>
          <cell r="IS85">
            <v>0.15028859238314038</v>
          </cell>
          <cell r="IT85">
            <v>0</v>
          </cell>
          <cell r="IU85">
            <v>0.39450755500574342</v>
          </cell>
          <cell r="IV85">
            <v>6.0778474860828824E-2</v>
          </cell>
          <cell r="IW85">
            <v>3.9660717504639025</v>
          </cell>
          <cell r="IX85">
            <v>4.8037096403640529</v>
          </cell>
          <cell r="IY85">
            <v>0</v>
          </cell>
          <cell r="IZ85">
            <v>1.2000986127065474</v>
          </cell>
          <cell r="JA85" t="e">
            <v>#N/A</v>
          </cell>
          <cell r="JB85">
            <v>1.3625429000618534</v>
          </cell>
          <cell r="JC85">
            <v>0</v>
          </cell>
          <cell r="JD85">
            <v>1.4034302376955019</v>
          </cell>
          <cell r="JE85">
            <v>0.20112149863037901</v>
          </cell>
          <cell r="JF85">
            <v>0.14476327648670137</v>
          </cell>
          <cell r="JG85">
            <v>2.8731642661482714E-2</v>
          </cell>
          <cell r="JH85">
            <v>3.7638451886542246</v>
          </cell>
          <cell r="JI85">
            <v>0.43760501899796755</v>
          </cell>
          <cell r="JJ85">
            <v>3.3151895378633902E-3</v>
          </cell>
          <cell r="JK85">
            <v>2.5416453123619325E-2</v>
          </cell>
          <cell r="JL85">
            <v>0</v>
          </cell>
          <cell r="JM85">
            <v>0</v>
          </cell>
          <cell r="JN85">
            <v>0</v>
          </cell>
          <cell r="JO85">
            <v>0</v>
          </cell>
          <cell r="JP85">
            <v>0</v>
          </cell>
          <cell r="JQ85">
            <v>0</v>
          </cell>
          <cell r="JR85">
            <v>0</v>
          </cell>
          <cell r="JS85">
            <v>155.58626526464607</v>
          </cell>
          <cell r="JT85">
            <v>167.44359317840411</v>
          </cell>
          <cell r="JU85">
            <v>21.169695325616189</v>
          </cell>
          <cell r="JV85">
            <v>146.2738978527878</v>
          </cell>
          <cell r="JW85">
            <v>22.324486347971959</v>
          </cell>
          <cell r="JX85">
            <v>0</v>
          </cell>
          <cell r="JY85">
            <v>0</v>
          </cell>
          <cell r="JZ85">
            <v>0</v>
          </cell>
          <cell r="KA85">
            <v>0</v>
          </cell>
          <cell r="KB85">
            <v>0</v>
          </cell>
          <cell r="KC85">
            <v>0</v>
          </cell>
          <cell r="KD85">
            <v>0</v>
          </cell>
          <cell r="KE85">
            <v>0</v>
          </cell>
          <cell r="KF85">
            <v>0</v>
          </cell>
          <cell r="KG85">
            <v>0</v>
          </cell>
          <cell r="KH85">
            <v>0</v>
          </cell>
          <cell r="KI85">
            <v>1.8145137403905622</v>
          </cell>
          <cell r="KJ85">
            <v>1.4796795970663599</v>
          </cell>
          <cell r="KK85">
            <v>3.9108185914995128</v>
          </cell>
          <cell r="KL85">
            <v>6.1386259609437115</v>
          </cell>
          <cell r="KM85">
            <v>3.7826312627021283</v>
          </cell>
          <cell r="KN85">
            <v>12.145749403552175</v>
          </cell>
          <cell r="KO85">
            <v>3.9660717504639025</v>
          </cell>
          <cell r="KP85">
            <v>0</v>
          </cell>
          <cell r="KQ85">
            <v>0</v>
          </cell>
          <cell r="KR85">
            <v>3.9660717504639025</v>
          </cell>
          <cell r="KS85">
            <v>0</v>
          </cell>
          <cell r="KT85">
            <v>4.8037096403640529</v>
          </cell>
          <cell r="KU85">
            <v>0</v>
          </cell>
          <cell r="KV85">
            <v>4.8037096403640529</v>
          </cell>
          <cell r="KW85">
            <v>1.3625429000618534</v>
          </cell>
          <cell r="KX85">
            <v>0</v>
          </cell>
          <cell r="KY85">
            <v>0</v>
          </cell>
          <cell r="KZ85">
            <v>1.3625429000618534</v>
          </cell>
          <cell r="LA85">
            <v>4.3238069073564418</v>
          </cell>
          <cell r="LB85">
            <v>0</v>
          </cell>
          <cell r="LC85">
            <v>0</v>
          </cell>
          <cell r="LD85">
            <v>4.3238069073564418</v>
          </cell>
          <cell r="LE85">
            <v>-1.5126003276715837E-2</v>
          </cell>
          <cell r="LF85">
            <v>4.1002657906395115</v>
          </cell>
          <cell r="LG85">
            <v>0</v>
          </cell>
          <cell r="LH85">
            <v>4.0851397873627953</v>
          </cell>
          <cell r="LI85">
            <v>2.9668746372010477</v>
          </cell>
          <cell r="LJ85">
            <v>0</v>
          </cell>
          <cell r="LK85">
            <v>0</v>
          </cell>
          <cell r="LL85">
            <v>2.9668746372010477</v>
          </cell>
          <cell r="LM85">
            <v>55.607703813791133</v>
          </cell>
          <cell r="LN85">
            <v>66.379416448941157</v>
          </cell>
          <cell r="LO85">
            <v>18.988300609702211</v>
          </cell>
          <cell r="LP85">
            <v>85.367717058643365</v>
          </cell>
          <cell r="LQ85">
            <v>121.98712026273229</v>
          </cell>
          <cell r="LR85">
            <v>140.97542087243451</v>
          </cell>
          <cell r="LS85">
            <v>703.460916666667</v>
          </cell>
          <cell r="LT85">
            <v>41479</v>
          </cell>
          <cell r="LU85">
            <v>10878.4</v>
          </cell>
          <cell r="LV85">
            <v>6340</v>
          </cell>
          <cell r="LW85">
            <v>1959.26505873774</v>
          </cell>
          <cell r="LX85">
            <v>1803.0972411848199</v>
          </cell>
          <cell r="LY85">
            <v>6656.8395295074697</v>
          </cell>
          <cell r="LZ85">
            <v>59976.865636296898</v>
          </cell>
          <cell r="MA85">
            <v>101069.597154166</v>
          </cell>
          <cell r="MB85">
            <v>101069.597154166</v>
          </cell>
          <cell r="MC85">
            <v>88.322613100918801</v>
          </cell>
          <cell r="MD85">
            <v>539.07532139834098</v>
          </cell>
          <cell r="ME85">
            <v>635</v>
          </cell>
          <cell r="MF85">
            <v>635</v>
          </cell>
          <cell r="MG85">
            <v>47.7</v>
          </cell>
          <cell r="MH85">
            <v>703460.91666666698</v>
          </cell>
          <cell r="MI85">
            <v>17218.400000000001</v>
          </cell>
          <cell r="MJ85">
            <v>101069.597154166</v>
          </cell>
          <cell r="MK85">
            <v>47.7</v>
          </cell>
          <cell r="ML85">
            <v>40.855184957177606</v>
          </cell>
          <cell r="MM85">
            <v>2.4089927054778606</v>
          </cell>
          <cell r="MN85">
            <v>10.308937724899755</v>
          </cell>
          <cell r="MO85">
            <v>0.62075832116186391</v>
          </cell>
          <cell r="MP85">
            <v>59.342143755467326</v>
          </cell>
          <cell r="MQ85">
            <v>917.05889283816191</v>
          </cell>
          <cell r="MR85">
            <v>9.0267985748082862E-4</v>
          </cell>
          <cell r="MS85" t="str">
            <v>N/A</v>
          </cell>
          <cell r="MT85" t="str">
            <v>PR09 (£m)</v>
          </cell>
        </row>
        <row r="86">
          <cell r="A86" t="str">
            <v>SWB13</v>
          </cell>
          <cell r="B86" t="str">
            <v>SWB</v>
          </cell>
          <cell r="C86" t="str">
            <v>2012-13</v>
          </cell>
          <cell r="D86" t="str">
            <v>SWB</v>
          </cell>
          <cell r="E86" t="str">
            <v>SWB13</v>
          </cell>
          <cell r="F86">
            <v>1.0790336496980155</v>
          </cell>
          <cell r="G86">
            <v>5.872101121656601</v>
          </cell>
          <cell r="H86">
            <v>0</v>
          </cell>
          <cell r="I86">
            <v>0.82761880931837795</v>
          </cell>
          <cell r="J86">
            <v>0</v>
          </cell>
          <cell r="K86">
            <v>0</v>
          </cell>
          <cell r="L86">
            <v>0</v>
          </cell>
          <cell r="M86">
            <v>12.883661777394305</v>
          </cell>
          <cell r="N86">
            <v>3.129197584124245E-2</v>
          </cell>
          <cell r="O86">
            <v>19.614673684210526</v>
          </cell>
          <cell r="P86">
            <v>1.8990992234685073</v>
          </cell>
          <cell r="Q86">
            <v>21.513772907679034</v>
          </cell>
          <cell r="R86">
            <v>20.512429680759276</v>
          </cell>
          <cell r="S86">
            <v>12.08733494391717</v>
          </cell>
          <cell r="T86">
            <v>9.5688704055220022</v>
          </cell>
          <cell r="U86">
            <v>0.47153770491803276</v>
          </cell>
          <cell r="V86">
            <v>2.8454117342536671</v>
          </cell>
          <cell r="W86">
            <v>45.485584469370153</v>
          </cell>
          <cell r="X86">
            <v>0</v>
          </cell>
          <cell r="Y86">
            <v>45.485584469370153</v>
          </cell>
          <cell r="Z86">
            <v>4.0032148403796377</v>
          </cell>
          <cell r="AA86">
            <v>0</v>
          </cell>
          <cell r="AB86">
            <v>0</v>
          </cell>
          <cell r="AC86">
            <v>4.0032148403796377</v>
          </cell>
          <cell r="AD86">
            <v>62.996142536669538</v>
          </cell>
          <cell r="AE86">
            <v>0</v>
          </cell>
          <cell r="AF86">
            <v>0</v>
          </cell>
          <cell r="AG86">
            <v>62.996142536669538</v>
          </cell>
          <cell r="AH86">
            <v>62.996142536669538</v>
          </cell>
          <cell r="AI86">
            <v>7.3762740293356348</v>
          </cell>
          <cell r="AJ86">
            <v>5.395168248490078E-3</v>
          </cell>
          <cell r="AK86">
            <v>2.6716873166522865</v>
          </cell>
          <cell r="AL86">
            <v>0</v>
          </cell>
          <cell r="AM86">
            <v>0</v>
          </cell>
          <cell r="AN86">
            <v>0</v>
          </cell>
          <cell r="AO86">
            <v>24.671025366695428</v>
          </cell>
          <cell r="AP86">
            <v>6.1191998274374466</v>
          </cell>
          <cell r="AQ86">
            <v>40.843581708369278</v>
          </cell>
          <cell r="AR86">
            <v>0.55138619499568597</v>
          </cell>
          <cell r="AS86">
            <v>41.394967903364972</v>
          </cell>
          <cell r="AT86">
            <v>0.54814909404659184</v>
          </cell>
          <cell r="AU86">
            <v>28.827462985332183</v>
          </cell>
          <cell r="AV86">
            <v>0</v>
          </cell>
          <cell r="AW86">
            <v>13.469577049180328</v>
          </cell>
          <cell r="AX86">
            <v>0</v>
          </cell>
          <cell r="AY86">
            <v>42.845189128559106</v>
          </cell>
          <cell r="AZ86">
            <v>0</v>
          </cell>
          <cell r="BA86">
            <v>42.845189128559106</v>
          </cell>
          <cell r="BB86">
            <v>0</v>
          </cell>
          <cell r="BC86">
            <v>0</v>
          </cell>
          <cell r="BD86">
            <v>0</v>
          </cell>
          <cell r="BE86">
            <v>0</v>
          </cell>
          <cell r="BF86">
            <v>84.24015703192407</v>
          </cell>
          <cell r="BG86">
            <v>0</v>
          </cell>
          <cell r="BH86">
            <v>0</v>
          </cell>
          <cell r="BI86">
            <v>84.24015703192407</v>
          </cell>
          <cell r="BJ86">
            <v>84.24015703192407</v>
          </cell>
          <cell r="BK86">
            <v>0</v>
          </cell>
          <cell r="BL86">
            <v>0</v>
          </cell>
          <cell r="BM86">
            <v>0</v>
          </cell>
          <cell r="BN86">
            <v>0</v>
          </cell>
          <cell r="BO86">
            <v>0</v>
          </cell>
          <cell r="BP86">
            <v>0</v>
          </cell>
          <cell r="BQ86">
            <v>2.4634338222605692</v>
          </cell>
          <cell r="BR86">
            <v>0</v>
          </cell>
          <cell r="BS86">
            <v>2.4634338222605692</v>
          </cell>
          <cell r="BT86">
            <v>0</v>
          </cell>
          <cell r="BU86">
            <v>2.4634338222605692</v>
          </cell>
          <cell r="BV86">
            <v>0</v>
          </cell>
          <cell r="BW86">
            <v>0.60641691113028473</v>
          </cell>
          <cell r="BX86">
            <v>0</v>
          </cell>
          <cell r="BY86">
            <v>0</v>
          </cell>
          <cell r="BZ86">
            <v>0</v>
          </cell>
          <cell r="CA86">
            <v>0.60641691113028473</v>
          </cell>
          <cell r="CB86">
            <v>0</v>
          </cell>
          <cell r="CC86">
            <v>0.60641691113028473</v>
          </cell>
          <cell r="CD86">
            <v>0</v>
          </cell>
          <cell r="CE86">
            <v>0</v>
          </cell>
          <cell r="CF86">
            <v>0</v>
          </cell>
          <cell r="CG86">
            <v>0</v>
          </cell>
          <cell r="CH86">
            <v>3.0698507333908434</v>
          </cell>
          <cell r="CI86">
            <v>0</v>
          </cell>
          <cell r="CJ86">
            <v>0</v>
          </cell>
          <cell r="CK86">
            <v>3.0698507333908434</v>
          </cell>
          <cell r="CL86">
            <v>3.0698507333908434</v>
          </cell>
          <cell r="CM86">
            <v>3.0925104400345127</v>
          </cell>
          <cell r="CN86">
            <v>-0.2298341673856773</v>
          </cell>
          <cell r="CO86">
            <v>0</v>
          </cell>
          <cell r="CP86">
            <v>0</v>
          </cell>
          <cell r="CQ86">
            <v>0</v>
          </cell>
          <cell r="CR86">
            <v>0</v>
          </cell>
          <cell r="CS86">
            <v>6.3317694564279554</v>
          </cell>
          <cell r="CT86">
            <v>0.91394150129421914</v>
          </cell>
          <cell r="CU86">
            <v>10.10838723037101</v>
          </cell>
          <cell r="CV86">
            <v>0.13703727351164796</v>
          </cell>
          <cell r="CW86">
            <v>10.245424503882656</v>
          </cell>
          <cell r="CX86">
            <v>0</v>
          </cell>
          <cell r="CY86">
            <v>1.8181716997411561</v>
          </cell>
          <cell r="CZ86">
            <v>0</v>
          </cell>
          <cell r="DA86">
            <v>0</v>
          </cell>
          <cell r="DB86">
            <v>0</v>
          </cell>
          <cell r="DC86">
            <v>1.8181716997411561</v>
          </cell>
          <cell r="DD86">
            <v>0</v>
          </cell>
          <cell r="DE86">
            <v>1.8181716997411561</v>
          </cell>
          <cell r="DF86">
            <v>0</v>
          </cell>
          <cell r="DG86">
            <v>0</v>
          </cell>
          <cell r="DH86">
            <v>0</v>
          </cell>
          <cell r="DI86">
            <v>0</v>
          </cell>
          <cell r="DJ86">
            <v>12.063596203623813</v>
          </cell>
          <cell r="DK86">
            <v>0</v>
          </cell>
          <cell r="DL86">
            <v>0</v>
          </cell>
          <cell r="DM86">
            <v>12.063596203623813</v>
          </cell>
          <cell r="DN86">
            <v>12.063596203623813</v>
          </cell>
          <cell r="DO86">
            <v>5.395168248490078E-3</v>
          </cell>
          <cell r="DP86">
            <v>0</v>
          </cell>
          <cell r="DQ86">
            <v>0</v>
          </cell>
          <cell r="DR86">
            <v>0</v>
          </cell>
          <cell r="DS86">
            <v>0</v>
          </cell>
          <cell r="DT86">
            <v>0</v>
          </cell>
          <cell r="DU86">
            <v>3.7410096635030197</v>
          </cell>
          <cell r="DV86">
            <v>6.4742018981880931E-3</v>
          </cell>
          <cell r="DW86">
            <v>3.7528790336496871</v>
          </cell>
          <cell r="DX86">
            <v>0</v>
          </cell>
          <cell r="DY86">
            <v>3.7528790336496871</v>
          </cell>
          <cell r="DZ86">
            <v>0</v>
          </cell>
          <cell r="EA86">
            <v>0.60641691113028473</v>
          </cell>
          <cell r="EB86">
            <v>0</v>
          </cell>
          <cell r="EC86">
            <v>0</v>
          </cell>
          <cell r="ED86">
            <v>0</v>
          </cell>
          <cell r="EE86">
            <v>0.60641691113028473</v>
          </cell>
          <cell r="EF86">
            <v>0</v>
          </cell>
          <cell r="EG86">
            <v>0.60641691113028473</v>
          </cell>
          <cell r="EH86">
            <v>0</v>
          </cell>
          <cell r="EI86">
            <v>0</v>
          </cell>
          <cell r="EJ86">
            <v>0</v>
          </cell>
          <cell r="EK86">
            <v>0</v>
          </cell>
          <cell r="EL86">
            <v>4.3592959447799826</v>
          </cell>
          <cell r="EM86">
            <v>0</v>
          </cell>
          <cell r="EN86">
            <v>0</v>
          </cell>
          <cell r="EO86">
            <v>4.3592959447799826</v>
          </cell>
          <cell r="EP86">
            <v>4.3592959447799826</v>
          </cell>
          <cell r="EQ86">
            <v>13.248375150992235</v>
          </cell>
          <cell r="ER86">
            <v>5.395168248490078E-3</v>
          </cell>
          <cell r="ES86">
            <v>3.4993061259706644</v>
          </cell>
          <cell r="ET86">
            <v>0</v>
          </cell>
          <cell r="EU86">
            <v>0</v>
          </cell>
          <cell r="EV86">
            <v>0</v>
          </cell>
          <cell r="EW86">
            <v>37.554687144089733</v>
          </cell>
          <cell r="EX86">
            <v>6.1504918032786886</v>
          </cell>
          <cell r="EY86">
            <v>60.458255392579808</v>
          </cell>
          <cell r="EZ86">
            <v>2.4504854184641931</v>
          </cell>
          <cell r="FA86">
            <v>62.908740811044005</v>
          </cell>
          <cell r="FB86">
            <v>21.060578774805869</v>
          </cell>
          <cell r="FC86">
            <v>40.914797929249353</v>
          </cell>
          <cell r="FD86">
            <v>9.5688704055220022</v>
          </cell>
          <cell r="FE86">
            <v>13.94111475409836</v>
          </cell>
          <cell r="FF86">
            <v>2.8454117342536671</v>
          </cell>
          <cell r="FG86">
            <v>88.330773597929252</v>
          </cell>
          <cell r="FH86">
            <v>0</v>
          </cell>
          <cell r="FI86">
            <v>88.330773597929252</v>
          </cell>
          <cell r="FJ86">
            <v>4.0032148403796377</v>
          </cell>
          <cell r="FK86">
            <v>0</v>
          </cell>
          <cell r="FL86">
            <v>0</v>
          </cell>
          <cell r="FM86">
            <v>4.0032148403796377</v>
          </cell>
          <cell r="FN86">
            <v>147.23629956859361</v>
          </cell>
          <cell r="FO86">
            <v>0</v>
          </cell>
          <cell r="FP86">
            <v>0</v>
          </cell>
          <cell r="FQ86">
            <v>147.23629956859361</v>
          </cell>
          <cell r="FR86">
            <v>147.23629956859361</v>
          </cell>
          <cell r="FS86">
            <v>3.0979056082830025</v>
          </cell>
          <cell r="FT86">
            <v>-0.2298341673856773</v>
          </cell>
          <cell r="FU86">
            <v>0</v>
          </cell>
          <cell r="FV86">
            <v>0</v>
          </cell>
          <cell r="FW86">
            <v>0</v>
          </cell>
          <cell r="FX86">
            <v>0</v>
          </cell>
          <cell r="FY86">
            <v>12.536212942191545</v>
          </cell>
          <cell r="FZ86">
            <v>0.92041570319240718</v>
          </cell>
          <cell r="GA86">
            <v>16.324700086281268</v>
          </cell>
          <cell r="GB86">
            <v>0.13703727351164796</v>
          </cell>
          <cell r="GC86">
            <v>16.461737359792913</v>
          </cell>
          <cell r="GD86">
            <v>0</v>
          </cell>
          <cell r="GE86">
            <v>3.0310055220017258</v>
          </cell>
          <cell r="GF86">
            <v>0</v>
          </cell>
          <cell r="GG86">
            <v>0</v>
          </cell>
          <cell r="GH86">
            <v>0</v>
          </cell>
          <cell r="GI86">
            <v>3.0310055220017258</v>
          </cell>
          <cell r="GJ86">
            <v>0</v>
          </cell>
          <cell r="GK86">
            <v>3.0310055220017258</v>
          </cell>
          <cell r="GL86">
            <v>0</v>
          </cell>
          <cell r="GM86">
            <v>0</v>
          </cell>
          <cell r="GN86">
            <v>0</v>
          </cell>
          <cell r="GO86">
            <v>0</v>
          </cell>
          <cell r="GP86">
            <v>19.492742881794641</v>
          </cell>
          <cell r="GQ86">
            <v>0</v>
          </cell>
          <cell r="GR86">
            <v>0</v>
          </cell>
          <cell r="GS86">
            <v>19.492742881794641</v>
          </cell>
          <cell r="GT86">
            <v>19.492742881794641</v>
          </cell>
          <cell r="GU86">
            <v>16.346280759275235</v>
          </cell>
          <cell r="GV86">
            <v>-0.22443899913718721</v>
          </cell>
          <cell r="GW86">
            <v>3.4993061259706644</v>
          </cell>
          <cell r="GX86">
            <v>0</v>
          </cell>
          <cell r="GY86">
            <v>0</v>
          </cell>
          <cell r="GZ86">
            <v>0</v>
          </cell>
          <cell r="HA86">
            <v>50.090900086281273</v>
          </cell>
          <cell r="HB86">
            <v>7.0709075064710953</v>
          </cell>
          <cell r="HC86">
            <v>76.782955478861098</v>
          </cell>
          <cell r="HD86">
            <v>2.5875226919758303</v>
          </cell>
          <cell r="HE86">
            <v>79.370478170836932</v>
          </cell>
          <cell r="HF86">
            <v>21.060578774805869</v>
          </cell>
          <cell r="HG86">
            <v>43.945803451251074</v>
          </cell>
          <cell r="HH86">
            <v>9.5688704055220022</v>
          </cell>
          <cell r="HI86">
            <v>13.94111475409836</v>
          </cell>
          <cell r="HJ86">
            <v>2.8454117342536671</v>
          </cell>
          <cell r="HK86">
            <v>91.361779119930972</v>
          </cell>
          <cell r="HL86">
            <v>0</v>
          </cell>
          <cell r="HM86">
            <v>91.361779119930972</v>
          </cell>
          <cell r="HN86">
            <v>4.0032148403796377</v>
          </cell>
          <cell r="HO86">
            <v>0</v>
          </cell>
          <cell r="HP86">
            <v>0</v>
          </cell>
          <cell r="HQ86">
            <v>4.0032148403796377</v>
          </cell>
          <cell r="HR86">
            <v>166.72904245038825</v>
          </cell>
          <cell r="HS86">
            <v>0</v>
          </cell>
          <cell r="HT86">
            <v>0</v>
          </cell>
          <cell r="HU86">
            <v>166.72904245038825</v>
          </cell>
          <cell r="HV86">
            <v>166.72904245038825</v>
          </cell>
          <cell r="HW86">
            <v>9.7113028472821383E-3</v>
          </cell>
          <cell r="HX86">
            <v>0</v>
          </cell>
          <cell r="HY86">
            <v>0.34852786885245901</v>
          </cell>
          <cell r="HZ86">
            <v>0</v>
          </cell>
          <cell r="IA86">
            <v>0</v>
          </cell>
          <cell r="IB86">
            <v>0.13487920621225194</v>
          </cell>
          <cell r="IC86" t="e">
            <v>#N/A</v>
          </cell>
          <cell r="ID86">
            <v>0.53951682484900776</v>
          </cell>
          <cell r="IE86">
            <v>0</v>
          </cell>
          <cell r="IF86">
            <v>0</v>
          </cell>
          <cell r="IG86" t="e">
            <v>#N/A</v>
          </cell>
          <cell r="IH86" t="e">
            <v>#N/A</v>
          </cell>
          <cell r="II86">
            <v>0.40679568593615184</v>
          </cell>
          <cell r="IJ86">
            <v>0</v>
          </cell>
          <cell r="IK86" t="e">
            <v>#N/A</v>
          </cell>
          <cell r="IL86" t="e">
            <v>#N/A</v>
          </cell>
          <cell r="IM86">
            <v>0.68410733390854184</v>
          </cell>
          <cell r="IN86">
            <v>9.7113028472821383E-3</v>
          </cell>
          <cell r="IO86">
            <v>0</v>
          </cell>
          <cell r="IP86">
            <v>0</v>
          </cell>
          <cell r="IQ86">
            <v>0</v>
          </cell>
          <cell r="IR86">
            <v>0</v>
          </cell>
          <cell r="IS86">
            <v>0</v>
          </cell>
          <cell r="IT86">
            <v>0</v>
          </cell>
          <cell r="IU86">
            <v>1.8548588438308888</v>
          </cell>
          <cell r="IV86">
            <v>0</v>
          </cell>
          <cell r="IW86">
            <v>1.5462552200172563</v>
          </cell>
          <cell r="IX86">
            <v>3.1658847282139777</v>
          </cell>
          <cell r="IY86">
            <v>7.553235547886109E-3</v>
          </cell>
          <cell r="IZ86">
            <v>1.1621192407247627</v>
          </cell>
          <cell r="JA86" t="e">
            <v>#N/A</v>
          </cell>
          <cell r="JB86">
            <v>0.7758251941328731</v>
          </cell>
          <cell r="JC86">
            <v>4.4812267471958576</v>
          </cell>
          <cell r="JD86">
            <v>5.315319758412425</v>
          </cell>
          <cell r="JE86">
            <v>2.4407741156169109</v>
          </cell>
          <cell r="JF86">
            <v>0.28162778257118204</v>
          </cell>
          <cell r="JG86">
            <v>0</v>
          </cell>
          <cell r="JH86">
            <v>2.099799482312338</v>
          </cell>
          <cell r="JI86">
            <v>0.98839482312338223</v>
          </cell>
          <cell r="JJ86">
            <v>0.10142916307161345</v>
          </cell>
          <cell r="JK86">
            <v>1.0790336496980156E-2</v>
          </cell>
          <cell r="JL86">
            <v>0</v>
          </cell>
          <cell r="JM86">
            <v>0</v>
          </cell>
          <cell r="JN86">
            <v>0</v>
          </cell>
          <cell r="JO86">
            <v>0</v>
          </cell>
          <cell r="JP86">
            <v>0</v>
          </cell>
          <cell r="JQ86">
            <v>0</v>
          </cell>
          <cell r="JR86">
            <v>0</v>
          </cell>
          <cell r="JS86">
            <v>166.72904245038825</v>
          </cell>
          <cell r="JT86">
            <v>166.72904245038825</v>
          </cell>
          <cell r="JU86">
            <v>19.492742881794641</v>
          </cell>
          <cell r="JV86">
            <v>147.23629956859361</v>
          </cell>
          <cell r="JW86">
            <v>26.355396893873923</v>
          </cell>
          <cell r="JX86">
            <v>4.4812267471958576</v>
          </cell>
          <cell r="JY86">
            <v>0</v>
          </cell>
          <cell r="JZ86">
            <v>0</v>
          </cell>
          <cell r="KA86">
            <v>0</v>
          </cell>
          <cell r="KB86">
            <v>0</v>
          </cell>
          <cell r="KC86">
            <v>0</v>
          </cell>
          <cell r="KD86">
            <v>0</v>
          </cell>
          <cell r="KE86">
            <v>0</v>
          </cell>
          <cell r="KF86">
            <v>0</v>
          </cell>
          <cell r="KG86">
            <v>0</v>
          </cell>
          <cell r="KH86">
            <v>0</v>
          </cell>
          <cell r="KI86">
            <v>1.7232167385677308</v>
          </cell>
          <cell r="KJ86">
            <v>1.5484132873166523</v>
          </cell>
          <cell r="KK86">
            <v>3.9751599654874892</v>
          </cell>
          <cell r="KL86">
            <v>6.2724226056945644</v>
          </cell>
          <cell r="KM86">
            <v>4.4887799827437451</v>
          </cell>
          <cell r="KN86">
            <v>11.380567903364971</v>
          </cell>
          <cell r="KO86">
            <v>1.5462552200172563</v>
          </cell>
          <cell r="KP86">
            <v>0</v>
          </cell>
          <cell r="KQ86">
            <v>0</v>
          </cell>
          <cell r="KR86">
            <v>1.5462552200172563</v>
          </cell>
          <cell r="KS86">
            <v>0.13056307161345987</v>
          </cell>
          <cell r="KT86">
            <v>3.0353216566005177</v>
          </cell>
          <cell r="KU86">
            <v>0</v>
          </cell>
          <cell r="KV86">
            <v>3.1658847282139777</v>
          </cell>
          <cell r="KW86">
            <v>0.7758251941328731</v>
          </cell>
          <cell r="KX86">
            <v>0</v>
          </cell>
          <cell r="KY86">
            <v>0</v>
          </cell>
          <cell r="KZ86">
            <v>0.7758251941328731</v>
          </cell>
          <cell r="LA86">
            <v>4.3238069073564418</v>
          </cell>
          <cell r="LB86">
            <v>0</v>
          </cell>
          <cell r="LC86">
            <v>0</v>
          </cell>
          <cell r="LD86">
            <v>4.3238069073564418</v>
          </cell>
          <cell r="LE86">
            <v>-1.5126003276715837E-2</v>
          </cell>
          <cell r="LF86">
            <v>4.1002657906395115</v>
          </cell>
          <cell r="LG86">
            <v>0</v>
          </cell>
          <cell r="LH86">
            <v>4.0851397873627953</v>
          </cell>
          <cell r="LI86">
            <v>2.9668746372010477</v>
          </cell>
          <cell r="LJ86">
            <v>0</v>
          </cell>
          <cell r="LK86">
            <v>0</v>
          </cell>
          <cell r="LL86">
            <v>2.9668746372010477</v>
          </cell>
          <cell r="LM86">
            <v>63.930217318675076</v>
          </cell>
          <cell r="LN86">
            <v>68.200259750950124</v>
          </cell>
          <cell r="LO86">
            <v>18.435289905090599</v>
          </cell>
          <cell r="LP86">
            <v>86.635549656040723</v>
          </cell>
          <cell r="LQ86">
            <v>132.13047706962521</v>
          </cell>
          <cell r="LR86">
            <v>150.56576697471581</v>
          </cell>
          <cell r="LS86">
            <v>708.940333333333</v>
          </cell>
          <cell r="LT86">
            <v>41483</v>
          </cell>
          <cell r="LU86">
            <v>10853</v>
          </cell>
          <cell r="LV86">
            <v>6340</v>
          </cell>
          <cell r="LW86">
            <v>1827.9343343811399</v>
          </cell>
          <cell r="LX86">
            <v>1852.94916406282</v>
          </cell>
          <cell r="LY86">
            <v>7070.9081134383696</v>
          </cell>
          <cell r="LZ86">
            <v>57472.516161022701</v>
          </cell>
          <cell r="MA86">
            <v>99953.601654689701</v>
          </cell>
          <cell r="MB86">
            <v>99953.601654689701</v>
          </cell>
          <cell r="MC86">
            <v>114.744110502951</v>
          </cell>
          <cell r="MD86">
            <v>620.45115085684597</v>
          </cell>
          <cell r="ME86">
            <v>637</v>
          </cell>
          <cell r="MF86">
            <v>637</v>
          </cell>
          <cell r="MG86">
            <v>45.2</v>
          </cell>
          <cell r="MH86">
            <v>708940.33333333302</v>
          </cell>
          <cell r="MI86">
            <v>17193</v>
          </cell>
          <cell r="MJ86">
            <v>99953.601654689701</v>
          </cell>
          <cell r="MK86">
            <v>45.2</v>
          </cell>
          <cell r="ML86">
            <v>41.234242618119758</v>
          </cell>
          <cell r="MM86">
            <v>2.4127842726691093</v>
          </cell>
          <cell r="MN86">
            <v>10.756782581008546</v>
          </cell>
          <cell r="MO86">
            <v>0.73553653814264786</v>
          </cell>
          <cell r="MP86">
            <v>57.49919483599335</v>
          </cell>
          <cell r="MQ86">
            <v>923.17221141536334</v>
          </cell>
          <cell r="MR86">
            <v>8.9852413531745304E-4</v>
          </cell>
          <cell r="MS86" t="str">
            <v>N/A</v>
          </cell>
          <cell r="MT86" t="str">
            <v>PR09 (£m)</v>
          </cell>
        </row>
        <row r="87">
          <cell r="A87" t="str">
            <v>SWB14</v>
          </cell>
          <cell r="B87" t="str">
            <v>SWB</v>
          </cell>
          <cell r="C87" t="str">
            <v>2013-14</v>
          </cell>
          <cell r="D87" t="str">
            <v>SWB</v>
          </cell>
          <cell r="E87" t="str">
            <v>SWB14</v>
          </cell>
          <cell r="F87">
            <v>1.0569641649763351</v>
          </cell>
          <cell r="G87">
            <v>5.8693220081135884</v>
          </cell>
          <cell r="H87">
            <v>0</v>
          </cell>
          <cell r="I87">
            <v>0.82020419202163608</v>
          </cell>
          <cell r="J87">
            <v>0</v>
          </cell>
          <cell r="K87">
            <v>0</v>
          </cell>
          <cell r="L87">
            <v>0</v>
          </cell>
          <cell r="M87">
            <v>12.905532454361051</v>
          </cell>
          <cell r="N87">
            <v>0</v>
          </cell>
          <cell r="O87">
            <v>19.595058654496277</v>
          </cell>
          <cell r="P87">
            <v>2.4796379310344823</v>
          </cell>
          <cell r="Q87">
            <v>22.074696585530759</v>
          </cell>
          <cell r="R87">
            <v>20.457541413116964</v>
          </cell>
          <cell r="S87">
            <v>13.856800202839752</v>
          </cell>
          <cell r="T87">
            <v>10.596065753887759</v>
          </cell>
          <cell r="U87">
            <v>0.26846889790398909</v>
          </cell>
          <cell r="V87">
            <v>7.425173258958754</v>
          </cell>
          <cell r="W87">
            <v>52.604049526707215</v>
          </cell>
          <cell r="X87">
            <v>0</v>
          </cell>
          <cell r="Y87">
            <v>52.604049526707215</v>
          </cell>
          <cell r="Z87">
            <v>5.3228715348208233</v>
          </cell>
          <cell r="AA87">
            <v>0</v>
          </cell>
          <cell r="AB87">
            <v>0</v>
          </cell>
          <cell r="AC87">
            <v>5.3228715348208233</v>
          </cell>
          <cell r="AD87">
            <v>69.355874577417154</v>
          </cell>
          <cell r="AE87">
            <v>0</v>
          </cell>
          <cell r="AF87">
            <v>0</v>
          </cell>
          <cell r="AG87">
            <v>69.355874577417154</v>
          </cell>
          <cell r="AH87">
            <v>69.355874577417154</v>
          </cell>
          <cell r="AI87">
            <v>8.0656935429344134</v>
          </cell>
          <cell r="AJ87">
            <v>0</v>
          </cell>
          <cell r="AK87">
            <v>2.6202141649763346</v>
          </cell>
          <cell r="AL87">
            <v>0</v>
          </cell>
          <cell r="AM87">
            <v>0</v>
          </cell>
          <cell r="AN87">
            <v>0</v>
          </cell>
          <cell r="AO87">
            <v>23.994143509127781</v>
          </cell>
          <cell r="AP87">
            <v>6.1229934077079093</v>
          </cell>
          <cell r="AQ87">
            <v>40.803044624746434</v>
          </cell>
          <cell r="AR87">
            <v>0.36465263691683558</v>
          </cell>
          <cell r="AS87">
            <v>41.167697261663271</v>
          </cell>
          <cell r="AT87">
            <v>0.16065855307640292</v>
          </cell>
          <cell r="AU87">
            <v>27.388055442866793</v>
          </cell>
          <cell r="AV87">
            <v>0</v>
          </cell>
          <cell r="AW87">
            <v>16.738084516565241</v>
          </cell>
          <cell r="AX87">
            <v>0</v>
          </cell>
          <cell r="AY87">
            <v>44.28679851250844</v>
          </cell>
          <cell r="AZ87">
            <v>0</v>
          </cell>
          <cell r="BA87">
            <v>44.28679851250844</v>
          </cell>
          <cell r="BB87">
            <v>0</v>
          </cell>
          <cell r="BC87">
            <v>0</v>
          </cell>
          <cell r="BD87">
            <v>0</v>
          </cell>
          <cell r="BE87">
            <v>0</v>
          </cell>
          <cell r="BF87">
            <v>85.454495774171605</v>
          </cell>
          <cell r="BG87">
            <v>0</v>
          </cell>
          <cell r="BH87">
            <v>0</v>
          </cell>
          <cell r="BI87">
            <v>85.454495774171605</v>
          </cell>
          <cell r="BJ87">
            <v>85.454495774171605</v>
          </cell>
          <cell r="BK87">
            <v>0</v>
          </cell>
          <cell r="BL87">
            <v>0</v>
          </cell>
          <cell r="BM87">
            <v>0</v>
          </cell>
          <cell r="BN87">
            <v>0</v>
          </cell>
          <cell r="BO87">
            <v>0</v>
          </cell>
          <cell r="BP87">
            <v>0</v>
          </cell>
          <cell r="BQ87">
            <v>2.6297268424611215</v>
          </cell>
          <cell r="BR87">
            <v>0</v>
          </cell>
          <cell r="BS87">
            <v>2.6297268424611215</v>
          </cell>
          <cell r="BT87">
            <v>0</v>
          </cell>
          <cell r="BU87">
            <v>2.6297268424611215</v>
          </cell>
          <cell r="BV87">
            <v>0</v>
          </cell>
          <cell r="BW87">
            <v>0.69548242055442855</v>
          </cell>
          <cell r="BX87">
            <v>0</v>
          </cell>
          <cell r="BY87">
            <v>0</v>
          </cell>
          <cell r="BZ87">
            <v>0</v>
          </cell>
          <cell r="CA87">
            <v>0.69548242055442855</v>
          </cell>
          <cell r="CB87">
            <v>0</v>
          </cell>
          <cell r="CC87">
            <v>0.69548242055442855</v>
          </cell>
          <cell r="CD87">
            <v>0</v>
          </cell>
          <cell r="CE87">
            <v>0</v>
          </cell>
          <cell r="CF87">
            <v>0</v>
          </cell>
          <cell r="CG87">
            <v>0</v>
          </cell>
          <cell r="CH87">
            <v>3.3252092630155499</v>
          </cell>
          <cell r="CI87">
            <v>0</v>
          </cell>
          <cell r="CJ87">
            <v>0</v>
          </cell>
          <cell r="CK87">
            <v>3.3252092630155499</v>
          </cell>
          <cell r="CL87">
            <v>3.3252092630155499</v>
          </cell>
          <cell r="CM87">
            <v>3.0736517917511823</v>
          </cell>
          <cell r="CN87">
            <v>-0.1268356997971602</v>
          </cell>
          <cell r="CO87">
            <v>0</v>
          </cell>
          <cell r="CP87">
            <v>0</v>
          </cell>
          <cell r="CQ87">
            <v>0</v>
          </cell>
          <cell r="CR87">
            <v>0</v>
          </cell>
          <cell r="CS87">
            <v>6.5531778228532778</v>
          </cell>
          <cell r="CT87">
            <v>0.89313471940500311</v>
          </cell>
          <cell r="CU87">
            <v>10.393128634212303</v>
          </cell>
          <cell r="CV87">
            <v>0.11098123732251518</v>
          </cell>
          <cell r="CW87">
            <v>10.504109871534819</v>
          </cell>
          <cell r="CX87">
            <v>0</v>
          </cell>
          <cell r="CY87">
            <v>2.0843333333333325</v>
          </cell>
          <cell r="CZ87">
            <v>0</v>
          </cell>
          <cell r="DA87">
            <v>0</v>
          </cell>
          <cell r="DB87">
            <v>0</v>
          </cell>
          <cell r="DC87">
            <v>2.0843333333333325</v>
          </cell>
          <cell r="DD87">
            <v>0</v>
          </cell>
          <cell r="DE87">
            <v>2.0843333333333325</v>
          </cell>
          <cell r="DF87">
            <v>0</v>
          </cell>
          <cell r="DG87">
            <v>0</v>
          </cell>
          <cell r="DH87">
            <v>0</v>
          </cell>
          <cell r="DI87">
            <v>0</v>
          </cell>
          <cell r="DJ87">
            <v>12.588443204868151</v>
          </cell>
          <cell r="DK87">
            <v>0</v>
          </cell>
          <cell r="DL87">
            <v>0</v>
          </cell>
          <cell r="DM87">
            <v>12.588443204868151</v>
          </cell>
          <cell r="DN87">
            <v>12.588443204868151</v>
          </cell>
          <cell r="DO87">
            <v>0</v>
          </cell>
          <cell r="DP87">
            <v>0</v>
          </cell>
          <cell r="DQ87">
            <v>0</v>
          </cell>
          <cell r="DR87">
            <v>0</v>
          </cell>
          <cell r="DS87">
            <v>0</v>
          </cell>
          <cell r="DT87">
            <v>0</v>
          </cell>
          <cell r="DU87">
            <v>3.816697599729546</v>
          </cell>
          <cell r="DV87">
            <v>0</v>
          </cell>
          <cell r="DW87">
            <v>3.816697599729546</v>
          </cell>
          <cell r="DX87">
            <v>0</v>
          </cell>
          <cell r="DY87">
            <v>3.816697599729546</v>
          </cell>
          <cell r="DZ87">
            <v>0</v>
          </cell>
          <cell r="EA87">
            <v>0.69548242055442855</v>
          </cell>
          <cell r="EB87">
            <v>0</v>
          </cell>
          <cell r="EC87">
            <v>0</v>
          </cell>
          <cell r="ED87">
            <v>0</v>
          </cell>
          <cell r="EE87">
            <v>0.69548242055442855</v>
          </cell>
          <cell r="EF87">
            <v>0</v>
          </cell>
          <cell r="EG87">
            <v>0.69548242055442855</v>
          </cell>
          <cell r="EH87">
            <v>0</v>
          </cell>
          <cell r="EI87">
            <v>0</v>
          </cell>
          <cell r="EJ87">
            <v>0</v>
          </cell>
          <cell r="EK87">
            <v>0</v>
          </cell>
          <cell r="EL87">
            <v>4.5121800202839744</v>
          </cell>
          <cell r="EM87">
            <v>0</v>
          </cell>
          <cell r="EN87">
            <v>0</v>
          </cell>
          <cell r="EO87">
            <v>4.5121800202839744</v>
          </cell>
          <cell r="EP87">
            <v>4.5121800202839744</v>
          </cell>
          <cell r="EQ87">
            <v>13.935015551048002</v>
          </cell>
          <cell r="ER87">
            <v>0</v>
          </cell>
          <cell r="ES87">
            <v>3.4404183569979705</v>
          </cell>
          <cell r="ET87">
            <v>0</v>
          </cell>
          <cell r="EU87">
            <v>0</v>
          </cell>
          <cell r="EV87">
            <v>0</v>
          </cell>
          <cell r="EW87">
            <v>36.899675963488832</v>
          </cell>
          <cell r="EX87">
            <v>6.1229934077079093</v>
          </cell>
          <cell r="EY87">
            <v>60.398103279242711</v>
          </cell>
          <cell r="EZ87">
            <v>2.8442905679513175</v>
          </cell>
          <cell r="FA87">
            <v>63.242393847194037</v>
          </cell>
          <cell r="FB87">
            <v>20.618199966193369</v>
          </cell>
          <cell r="FC87">
            <v>41.244855645706544</v>
          </cell>
          <cell r="FD87">
            <v>10.596065753887759</v>
          </cell>
          <cell r="FE87">
            <v>17.006553414469231</v>
          </cell>
          <cell r="FF87">
            <v>7.425173258958754</v>
          </cell>
          <cell r="FG87">
            <v>96.890848039215655</v>
          </cell>
          <cell r="FH87">
            <v>0</v>
          </cell>
          <cell r="FI87">
            <v>96.890848039215655</v>
          </cell>
          <cell r="FJ87">
            <v>5.3228715348208233</v>
          </cell>
          <cell r="FK87">
            <v>0</v>
          </cell>
          <cell r="FL87">
            <v>0</v>
          </cell>
          <cell r="FM87">
            <v>5.3228715348208233</v>
          </cell>
          <cell r="FN87">
            <v>154.81037035158877</v>
          </cell>
          <cell r="FO87">
            <v>0</v>
          </cell>
          <cell r="FP87">
            <v>0</v>
          </cell>
          <cell r="FQ87">
            <v>154.81037035158877</v>
          </cell>
          <cell r="FR87">
            <v>154.81037035158877</v>
          </cell>
          <cell r="FS87">
            <v>3.0736517917511823</v>
          </cell>
          <cell r="FT87">
            <v>-0.1268356997971602</v>
          </cell>
          <cell r="FU87">
            <v>0</v>
          </cell>
          <cell r="FV87">
            <v>0</v>
          </cell>
          <cell r="FW87">
            <v>0</v>
          </cell>
          <cell r="FX87">
            <v>0</v>
          </cell>
          <cell r="FY87">
            <v>12.999602265043945</v>
          </cell>
          <cell r="FZ87">
            <v>0.89313471940500311</v>
          </cell>
          <cell r="GA87">
            <v>16.839553076402971</v>
          </cell>
          <cell r="GB87">
            <v>0.11098123732251518</v>
          </cell>
          <cell r="GC87">
            <v>16.950534313725484</v>
          </cell>
          <cell r="GD87">
            <v>0</v>
          </cell>
          <cell r="GE87">
            <v>3.4752981744421896</v>
          </cell>
          <cell r="GF87">
            <v>0</v>
          </cell>
          <cell r="GG87">
            <v>0</v>
          </cell>
          <cell r="GH87">
            <v>0</v>
          </cell>
          <cell r="GI87">
            <v>3.4752981744421896</v>
          </cell>
          <cell r="GJ87">
            <v>0</v>
          </cell>
          <cell r="GK87">
            <v>3.4752981744421896</v>
          </cell>
          <cell r="GL87">
            <v>0</v>
          </cell>
          <cell r="GM87">
            <v>0</v>
          </cell>
          <cell r="GN87">
            <v>0</v>
          </cell>
          <cell r="GO87">
            <v>0</v>
          </cell>
          <cell r="GP87">
            <v>20.425832488167678</v>
          </cell>
          <cell r="GQ87">
            <v>0</v>
          </cell>
          <cell r="GR87">
            <v>0</v>
          </cell>
          <cell r="GS87">
            <v>20.425832488167678</v>
          </cell>
          <cell r="GT87">
            <v>20.425832488167678</v>
          </cell>
          <cell r="GU87">
            <v>17.008667342799182</v>
          </cell>
          <cell r="GV87">
            <v>-0.1268356997971602</v>
          </cell>
          <cell r="GW87">
            <v>3.4404183569979705</v>
          </cell>
          <cell r="GX87">
            <v>0</v>
          </cell>
          <cell r="GY87">
            <v>0</v>
          </cell>
          <cell r="GZ87">
            <v>0</v>
          </cell>
          <cell r="HA87">
            <v>49.899278228532779</v>
          </cell>
          <cell r="HB87">
            <v>7.0161281271129123</v>
          </cell>
          <cell r="HC87">
            <v>77.237656355645683</v>
          </cell>
          <cell r="HD87">
            <v>2.9552718052738327</v>
          </cell>
          <cell r="HE87">
            <v>80.192928160919507</v>
          </cell>
          <cell r="HF87">
            <v>20.618199966193369</v>
          </cell>
          <cell r="HG87">
            <v>44.720153820148738</v>
          </cell>
          <cell r="HH87">
            <v>10.596065753887759</v>
          </cell>
          <cell r="HI87">
            <v>17.006553414469231</v>
          </cell>
          <cell r="HJ87">
            <v>7.425173258958754</v>
          </cell>
          <cell r="HK87">
            <v>100.36614621365784</v>
          </cell>
          <cell r="HL87">
            <v>0</v>
          </cell>
          <cell r="HM87">
            <v>100.36614621365784</v>
          </cell>
          <cell r="HN87">
            <v>5.3228715348208233</v>
          </cell>
          <cell r="HO87">
            <v>0</v>
          </cell>
          <cell r="HP87">
            <v>0</v>
          </cell>
          <cell r="HQ87">
            <v>5.3228715348208233</v>
          </cell>
          <cell r="HR87">
            <v>175.23620283975549</v>
          </cell>
          <cell r="HS87">
            <v>0</v>
          </cell>
          <cell r="HT87">
            <v>0</v>
          </cell>
          <cell r="HU87">
            <v>175.23620283975549</v>
          </cell>
          <cell r="HV87">
            <v>175.23620283975549</v>
          </cell>
          <cell r="HW87">
            <v>1.056964164976335E-2</v>
          </cell>
          <cell r="HX87">
            <v>0</v>
          </cell>
          <cell r="HY87">
            <v>3.1708924949290051E-3</v>
          </cell>
          <cell r="HZ87">
            <v>0</v>
          </cell>
          <cell r="IA87">
            <v>0</v>
          </cell>
          <cell r="IB87">
            <v>0.29277907369844486</v>
          </cell>
          <cell r="IC87" t="e">
            <v>#N/A</v>
          </cell>
          <cell r="ID87">
            <v>0</v>
          </cell>
          <cell r="IE87">
            <v>0</v>
          </cell>
          <cell r="IF87">
            <v>0</v>
          </cell>
          <cell r="IG87" t="e">
            <v>#N/A</v>
          </cell>
          <cell r="IH87" t="e">
            <v>#N/A</v>
          </cell>
          <cell r="II87">
            <v>0</v>
          </cell>
          <cell r="IJ87">
            <v>0</v>
          </cell>
          <cell r="IK87" t="e">
            <v>#N/A</v>
          </cell>
          <cell r="IL87" t="e">
            <v>#N/A</v>
          </cell>
          <cell r="IM87">
            <v>7.610141987829612E-2</v>
          </cell>
          <cell r="IN87">
            <v>0</v>
          </cell>
          <cell r="IO87">
            <v>0</v>
          </cell>
          <cell r="IP87">
            <v>0</v>
          </cell>
          <cell r="IQ87">
            <v>0</v>
          </cell>
          <cell r="IR87">
            <v>0</v>
          </cell>
          <cell r="IS87">
            <v>0</v>
          </cell>
          <cell r="IT87">
            <v>0</v>
          </cell>
          <cell r="IU87">
            <v>0.69125456389452311</v>
          </cell>
          <cell r="IV87">
            <v>0</v>
          </cell>
          <cell r="IW87">
            <v>2.7396511156186607</v>
          </cell>
          <cell r="IX87">
            <v>7.9991048005409029</v>
          </cell>
          <cell r="IY87">
            <v>5.2848208248816753E-2</v>
          </cell>
          <cell r="IZ87">
            <v>0.9449259634888435</v>
          </cell>
          <cell r="JA87" t="e">
            <v>#N/A</v>
          </cell>
          <cell r="JB87">
            <v>3.3569181879648404</v>
          </cell>
          <cell r="JC87">
            <v>5.6780114942528721</v>
          </cell>
          <cell r="JD87">
            <v>4.1137045300878956</v>
          </cell>
          <cell r="JE87">
            <v>6.6356210277214309</v>
          </cell>
          <cell r="JF87">
            <v>0.33188674780256922</v>
          </cell>
          <cell r="JG87">
            <v>0</v>
          </cell>
          <cell r="JH87">
            <v>1.079160412440838</v>
          </cell>
          <cell r="JI87">
            <v>0.98826149425287335</v>
          </cell>
          <cell r="JJ87">
            <v>0</v>
          </cell>
          <cell r="JK87">
            <v>4.4392494929006078E-2</v>
          </cell>
          <cell r="JL87">
            <v>0</v>
          </cell>
          <cell r="JM87">
            <v>0</v>
          </cell>
          <cell r="JN87">
            <v>0</v>
          </cell>
          <cell r="JO87">
            <v>0</v>
          </cell>
          <cell r="JP87">
            <v>0</v>
          </cell>
          <cell r="JQ87">
            <v>0</v>
          </cell>
          <cell r="JR87">
            <v>0</v>
          </cell>
          <cell r="JS87">
            <v>175.23620283975549</v>
          </cell>
          <cell r="JT87">
            <v>175.23620283975549</v>
          </cell>
          <cell r="JU87">
            <v>20.425832488167678</v>
          </cell>
          <cell r="JV87">
            <v>154.81037035158877</v>
          </cell>
          <cell r="JW87">
            <v>35.027792427315639</v>
          </cell>
          <cell r="JX87">
            <v>5.6780114942528721</v>
          </cell>
          <cell r="JY87">
            <v>0</v>
          </cell>
          <cell r="JZ87">
            <v>0</v>
          </cell>
          <cell r="KA87">
            <v>0</v>
          </cell>
          <cell r="KB87">
            <v>0</v>
          </cell>
          <cell r="KC87">
            <v>0</v>
          </cell>
          <cell r="KD87">
            <v>0</v>
          </cell>
          <cell r="KE87">
            <v>0</v>
          </cell>
          <cell r="KF87">
            <v>0</v>
          </cell>
          <cell r="KG87">
            <v>0</v>
          </cell>
          <cell r="KH87">
            <v>0</v>
          </cell>
          <cell r="KI87">
            <v>1.7704149763353612</v>
          </cell>
          <cell r="KJ87">
            <v>1.7376490872210948</v>
          </cell>
          <cell r="KK87">
            <v>3.8885711629479367</v>
          </cell>
          <cell r="KL87">
            <v>6.1208794793779564</v>
          </cell>
          <cell r="KM87">
            <v>3.609532623394184</v>
          </cell>
          <cell r="KN87">
            <v>11.035762846517915</v>
          </cell>
          <cell r="KO87">
            <v>2.7396511156186607</v>
          </cell>
          <cell r="KP87">
            <v>0</v>
          </cell>
          <cell r="KQ87">
            <v>0</v>
          </cell>
          <cell r="KR87">
            <v>2.7396511156186607</v>
          </cell>
          <cell r="KS87">
            <v>-0.14586105476673425</v>
          </cell>
          <cell r="KT87">
            <v>8.1449658553076389</v>
          </cell>
          <cell r="KU87">
            <v>0</v>
          </cell>
          <cell r="KV87">
            <v>7.9991048005409029</v>
          </cell>
          <cell r="KW87">
            <v>3.3569181879648404</v>
          </cell>
          <cell r="KX87">
            <v>0</v>
          </cell>
          <cell r="KY87">
            <v>0</v>
          </cell>
          <cell r="KZ87">
            <v>3.3569181879648404</v>
          </cell>
          <cell r="LA87">
            <v>4.3238069073564418</v>
          </cell>
          <cell r="LB87">
            <v>0</v>
          </cell>
          <cell r="LC87">
            <v>0</v>
          </cell>
          <cell r="LD87">
            <v>4.3238069073564418</v>
          </cell>
          <cell r="LE87">
            <v>-1.5126003276715837E-2</v>
          </cell>
          <cell r="LF87">
            <v>4.1002657906395115</v>
          </cell>
          <cell r="LG87">
            <v>0</v>
          </cell>
          <cell r="LH87">
            <v>4.0851397873627953</v>
          </cell>
          <cell r="LI87">
            <v>2.9668746372010477</v>
          </cell>
          <cell r="LJ87">
            <v>0</v>
          </cell>
          <cell r="LK87">
            <v>0</v>
          </cell>
          <cell r="LL87">
            <v>2.9668746372010477</v>
          </cell>
          <cell r="LM87">
            <v>66.852397664336877</v>
          </cell>
          <cell r="LN87">
            <v>66.329031003621225</v>
          </cell>
          <cell r="LO87">
            <v>19.421716531440158</v>
          </cell>
          <cell r="LP87">
            <v>85.750747535061379</v>
          </cell>
          <cell r="LQ87">
            <v>133.1814286679581</v>
          </cell>
          <cell r="LR87">
            <v>152.60314519939826</v>
          </cell>
          <cell r="LS87">
            <v>714.17558333333295</v>
          </cell>
          <cell r="LT87">
            <v>41491</v>
          </cell>
          <cell r="LU87">
            <v>10916.8</v>
          </cell>
          <cell r="LV87">
            <v>6340</v>
          </cell>
          <cell r="LW87">
            <v>1769.39895382793</v>
          </cell>
          <cell r="LX87">
            <v>1979.48634714626</v>
          </cell>
          <cell r="LY87">
            <v>7191.1072867560497</v>
          </cell>
          <cell r="LZ87">
            <v>59372.692127148599</v>
          </cell>
          <cell r="MA87">
            <v>102307.014371554</v>
          </cell>
          <cell r="MB87">
            <v>102307.014371554</v>
          </cell>
          <cell r="MC87">
            <v>117.41885965051399</v>
          </cell>
          <cell r="MD87">
            <v>633.85220709011401</v>
          </cell>
          <cell r="ME87">
            <v>638</v>
          </cell>
          <cell r="MF87">
            <v>638</v>
          </cell>
          <cell r="MG87">
            <v>42.4</v>
          </cell>
          <cell r="MH87">
            <v>714175.58333333291</v>
          </cell>
          <cell r="MI87">
            <v>17256.8</v>
          </cell>
          <cell r="MJ87">
            <v>102307.014371554</v>
          </cell>
          <cell r="MK87">
            <v>42.4</v>
          </cell>
          <cell r="ML87">
            <v>41.385168938234955</v>
          </cell>
          <cell r="MM87">
            <v>2.4043275694219091</v>
          </cell>
          <cell r="MN87">
            <v>10.693296696156988</v>
          </cell>
          <cell r="MO87">
            <v>0.73432996882520263</v>
          </cell>
          <cell r="MP87">
            <v>58.033843028124679</v>
          </cell>
          <cell r="MQ87">
            <v>929.75074841291826</v>
          </cell>
          <cell r="MR87">
            <v>8.9333773779020546E-4</v>
          </cell>
          <cell r="MS87" t="str">
            <v>N/A</v>
          </cell>
          <cell r="MT87" t="str">
            <v>PR09 (£m)</v>
          </cell>
        </row>
        <row r="88">
          <cell r="A88" t="str">
            <v>SWB15</v>
          </cell>
          <cell r="B88" t="str">
            <v>SWB</v>
          </cell>
          <cell r="C88" t="str">
            <v>2014-15</v>
          </cell>
          <cell r="D88" t="str">
            <v>SWB</v>
          </cell>
          <cell r="E88" t="str">
            <v>SWB15</v>
          </cell>
          <cell r="F88">
            <v>1.0450405281189941</v>
          </cell>
          <cell r="G88">
            <v>6.2357568312860367</v>
          </cell>
          <cell r="H88">
            <v>0</v>
          </cell>
          <cell r="I88">
            <v>0.79841096348291152</v>
          </cell>
          <cell r="J88">
            <v>0</v>
          </cell>
          <cell r="K88">
            <v>0</v>
          </cell>
          <cell r="L88">
            <v>0</v>
          </cell>
          <cell r="M88">
            <v>11.914507061084651</v>
          </cell>
          <cell r="N88">
            <v>0.16302632238656306</v>
          </cell>
          <cell r="O88">
            <v>19.111701178240061</v>
          </cell>
          <cell r="P88">
            <v>1.8977935990640933</v>
          </cell>
          <cell r="Q88">
            <v>21.009494777304152</v>
          </cell>
          <cell r="R88">
            <v>14.019218684716304</v>
          </cell>
          <cell r="S88">
            <v>9.0479608924542507</v>
          </cell>
          <cell r="T88">
            <v>30.321850923372612</v>
          </cell>
          <cell r="U88">
            <v>0.63642968162446734</v>
          </cell>
          <cell r="V88">
            <v>5.0276899807804805</v>
          </cell>
          <cell r="W88">
            <v>59.053150162948121</v>
          </cell>
          <cell r="X88">
            <v>0</v>
          </cell>
          <cell r="Y88">
            <v>59.053150162948121</v>
          </cell>
          <cell r="Z88">
            <v>4.8583934152252031</v>
          </cell>
          <cell r="AA88">
            <v>0</v>
          </cell>
          <cell r="AB88">
            <v>0</v>
          </cell>
          <cell r="AC88">
            <v>4.8583934152252031</v>
          </cell>
          <cell r="AD88">
            <v>75.204251525027161</v>
          </cell>
          <cell r="AE88">
            <v>1.0126442717473052</v>
          </cell>
          <cell r="AF88">
            <v>0</v>
          </cell>
          <cell r="AG88">
            <v>76.216895796774367</v>
          </cell>
          <cell r="AH88">
            <v>76.216895796774367</v>
          </cell>
          <cell r="AI88">
            <v>8.7208632071530054</v>
          </cell>
          <cell r="AJ88">
            <v>-2.1945851090498878E-2</v>
          </cell>
          <cell r="AK88">
            <v>2.6073761176568904</v>
          </cell>
          <cell r="AL88">
            <v>0</v>
          </cell>
          <cell r="AM88">
            <v>0</v>
          </cell>
          <cell r="AN88">
            <v>0</v>
          </cell>
          <cell r="AO88">
            <v>25.339097685301248</v>
          </cell>
          <cell r="AP88">
            <v>6.1124420489679965</v>
          </cell>
          <cell r="AQ88">
            <v>42.757833207988639</v>
          </cell>
          <cell r="AR88">
            <v>0.29261134787331838</v>
          </cell>
          <cell r="AS88">
            <v>43.050444555861958</v>
          </cell>
          <cell r="AT88">
            <v>0.19333249770201391</v>
          </cell>
          <cell r="AU88">
            <v>25.416430684382057</v>
          </cell>
          <cell r="AV88">
            <v>0</v>
          </cell>
          <cell r="AW88">
            <v>12.288631570151251</v>
          </cell>
          <cell r="AX88">
            <v>0</v>
          </cell>
          <cell r="AY88">
            <v>37.898394752235319</v>
          </cell>
          <cell r="AZ88">
            <v>0</v>
          </cell>
          <cell r="BA88">
            <v>37.898394752235319</v>
          </cell>
          <cell r="BB88">
            <v>0</v>
          </cell>
          <cell r="BC88">
            <v>0</v>
          </cell>
          <cell r="BD88">
            <v>0</v>
          </cell>
          <cell r="BE88">
            <v>0</v>
          </cell>
          <cell r="BF88">
            <v>80.948839308097277</v>
          </cell>
          <cell r="BG88">
            <v>2.1099368262722491</v>
          </cell>
          <cell r="BH88">
            <v>0</v>
          </cell>
          <cell r="BI88">
            <v>83.058776134369523</v>
          </cell>
          <cell r="BJ88">
            <v>83.058776134369523</v>
          </cell>
          <cell r="BK88">
            <v>0</v>
          </cell>
          <cell r="BL88">
            <v>0</v>
          </cell>
          <cell r="BM88">
            <v>0</v>
          </cell>
          <cell r="BN88">
            <v>0</v>
          </cell>
          <cell r="BO88">
            <v>0</v>
          </cell>
          <cell r="BP88">
            <v>0</v>
          </cell>
          <cell r="BQ88">
            <v>2.9271585192613023</v>
          </cell>
          <cell r="BR88">
            <v>0</v>
          </cell>
          <cell r="BS88">
            <v>2.9271585192613023</v>
          </cell>
          <cell r="BT88">
            <v>0</v>
          </cell>
          <cell r="BU88">
            <v>2.9271585192613023</v>
          </cell>
          <cell r="BV88">
            <v>0</v>
          </cell>
          <cell r="BW88">
            <v>1.0816169466031589</v>
          </cell>
          <cell r="BX88">
            <v>0</v>
          </cell>
          <cell r="BY88">
            <v>0</v>
          </cell>
          <cell r="BZ88">
            <v>0</v>
          </cell>
          <cell r="CA88">
            <v>1.0816169466031589</v>
          </cell>
          <cell r="CB88">
            <v>0</v>
          </cell>
          <cell r="CC88">
            <v>1.0816169466031589</v>
          </cell>
          <cell r="CD88">
            <v>0</v>
          </cell>
          <cell r="CE88">
            <v>0</v>
          </cell>
          <cell r="CF88">
            <v>0</v>
          </cell>
          <cell r="CG88">
            <v>0</v>
          </cell>
          <cell r="CH88">
            <v>4.0087754658644608</v>
          </cell>
          <cell r="CI88">
            <v>0</v>
          </cell>
          <cell r="CJ88">
            <v>0</v>
          </cell>
          <cell r="CK88">
            <v>4.0087754658644608</v>
          </cell>
          <cell r="CL88">
            <v>4.0087754658644608</v>
          </cell>
          <cell r="CM88">
            <v>2.930293640845659</v>
          </cell>
          <cell r="CN88">
            <v>-0.1557110386897301</v>
          </cell>
          <cell r="CO88">
            <v>0</v>
          </cell>
          <cell r="CP88">
            <v>0</v>
          </cell>
          <cell r="CQ88">
            <v>0</v>
          </cell>
          <cell r="CR88">
            <v>0</v>
          </cell>
          <cell r="CS88">
            <v>7.0853747806467799</v>
          </cell>
          <cell r="CT88">
            <v>0.91650054316035778</v>
          </cell>
          <cell r="CU88">
            <v>10.776457925963067</v>
          </cell>
          <cell r="CV88">
            <v>7.1062755912091602E-2</v>
          </cell>
          <cell r="CW88">
            <v>10.847520681875158</v>
          </cell>
          <cell r="CX88">
            <v>0</v>
          </cell>
          <cell r="CY88">
            <v>3.2469409208657147</v>
          </cell>
          <cell r="CZ88">
            <v>0</v>
          </cell>
          <cell r="DA88">
            <v>0</v>
          </cell>
          <cell r="DB88">
            <v>0</v>
          </cell>
          <cell r="DC88">
            <v>3.2469409208657147</v>
          </cell>
          <cell r="DD88">
            <v>0</v>
          </cell>
          <cell r="DE88">
            <v>3.2469409208657147</v>
          </cell>
          <cell r="DF88">
            <v>0</v>
          </cell>
          <cell r="DG88">
            <v>0</v>
          </cell>
          <cell r="DH88">
            <v>0</v>
          </cell>
          <cell r="DI88">
            <v>0</v>
          </cell>
          <cell r="DJ88">
            <v>14.094461602740873</v>
          </cell>
          <cell r="DK88">
            <v>0.53924091250940098</v>
          </cell>
          <cell r="DL88">
            <v>0</v>
          </cell>
          <cell r="DM88">
            <v>14.633702515250274</v>
          </cell>
          <cell r="DN88">
            <v>14.633702515250274</v>
          </cell>
          <cell r="DO88">
            <v>0</v>
          </cell>
          <cell r="DP88">
            <v>0</v>
          </cell>
          <cell r="DQ88">
            <v>0</v>
          </cell>
          <cell r="DR88">
            <v>0</v>
          </cell>
          <cell r="DS88">
            <v>0</v>
          </cell>
          <cell r="DT88">
            <v>0</v>
          </cell>
          <cell r="DU88">
            <v>3.5301469039859619</v>
          </cell>
          <cell r="DV88">
            <v>0</v>
          </cell>
          <cell r="DW88">
            <v>3.5301469039859619</v>
          </cell>
          <cell r="DX88">
            <v>0</v>
          </cell>
          <cell r="DY88">
            <v>3.5301469039859619</v>
          </cell>
          <cell r="DZ88">
            <v>0</v>
          </cell>
          <cell r="EA88">
            <v>1.0816169466031589</v>
          </cell>
          <cell r="EB88">
            <v>0</v>
          </cell>
          <cell r="EC88">
            <v>0</v>
          </cell>
          <cell r="ED88">
            <v>0</v>
          </cell>
          <cell r="EE88">
            <v>1.0816169466031589</v>
          </cell>
          <cell r="EF88">
            <v>0</v>
          </cell>
          <cell r="EG88">
            <v>1.0816169466031589</v>
          </cell>
          <cell r="EH88">
            <v>0</v>
          </cell>
          <cell r="EI88">
            <v>0</v>
          </cell>
          <cell r="EJ88">
            <v>0</v>
          </cell>
          <cell r="EK88">
            <v>0</v>
          </cell>
          <cell r="EL88">
            <v>4.6117638505891208</v>
          </cell>
          <cell r="EM88">
            <v>4.8071864293473723E-2</v>
          </cell>
          <cell r="EN88">
            <v>0</v>
          </cell>
          <cell r="EO88">
            <v>4.6598357148825942</v>
          </cell>
          <cell r="EP88">
            <v>4.6598357148825942</v>
          </cell>
          <cell r="EQ88">
            <v>14.956620038439045</v>
          </cell>
          <cell r="ER88">
            <v>-2.1945851090498878E-2</v>
          </cell>
          <cell r="ES88">
            <v>3.4057870811398021</v>
          </cell>
          <cell r="ET88">
            <v>0</v>
          </cell>
          <cell r="EU88">
            <v>0</v>
          </cell>
          <cell r="EV88">
            <v>0</v>
          </cell>
          <cell r="EW88">
            <v>37.253604746385896</v>
          </cell>
          <cell r="EX88">
            <v>6.2754683713545596</v>
          </cell>
          <cell r="EY88">
            <v>61.869534386228707</v>
          </cell>
          <cell r="EZ88">
            <v>2.1904049469374116</v>
          </cell>
          <cell r="FA88">
            <v>64.059939333166113</v>
          </cell>
          <cell r="FB88">
            <v>14.212551182418318</v>
          </cell>
          <cell r="FC88">
            <v>34.464391576836306</v>
          </cell>
          <cell r="FD88">
            <v>30.321850923372612</v>
          </cell>
          <cell r="FE88">
            <v>12.92506125177572</v>
          </cell>
          <cell r="FF88">
            <v>5.0276899807804805</v>
          </cell>
          <cell r="FG88">
            <v>96.951544915183433</v>
          </cell>
          <cell r="FH88">
            <v>0</v>
          </cell>
          <cell r="FI88">
            <v>96.951544915183433</v>
          </cell>
          <cell r="FJ88">
            <v>4.8583934152252031</v>
          </cell>
          <cell r="FK88">
            <v>0</v>
          </cell>
          <cell r="FL88">
            <v>0</v>
          </cell>
          <cell r="FM88">
            <v>4.8583934152252031</v>
          </cell>
          <cell r="FN88">
            <v>156.15309083312445</v>
          </cell>
          <cell r="FO88">
            <v>3.1225810980195541</v>
          </cell>
          <cell r="FP88">
            <v>0</v>
          </cell>
          <cell r="FQ88">
            <v>159.27567193114388</v>
          </cell>
          <cell r="FR88">
            <v>159.27567193114388</v>
          </cell>
          <cell r="FS88">
            <v>2.930293640845659</v>
          </cell>
          <cell r="FT88">
            <v>-0.1557110386897301</v>
          </cell>
          <cell r="FU88">
            <v>0</v>
          </cell>
          <cell r="FV88">
            <v>0</v>
          </cell>
          <cell r="FW88">
            <v>0</v>
          </cell>
          <cell r="FX88">
            <v>0</v>
          </cell>
          <cell r="FY88">
            <v>13.542680203894044</v>
          </cell>
          <cell r="FZ88">
            <v>0.91650054316035778</v>
          </cell>
          <cell r="GA88">
            <v>17.233763349210331</v>
          </cell>
          <cell r="GB88">
            <v>7.1062755912091602E-2</v>
          </cell>
          <cell r="GC88">
            <v>17.304826105122423</v>
          </cell>
          <cell r="GD88">
            <v>0</v>
          </cell>
          <cell r="GE88">
            <v>5.4101748140720325</v>
          </cell>
          <cell r="GF88">
            <v>0</v>
          </cell>
          <cell r="GG88">
            <v>0</v>
          </cell>
          <cell r="GH88">
            <v>0</v>
          </cell>
          <cell r="GI88">
            <v>5.4101748140720325</v>
          </cell>
          <cell r="GJ88">
            <v>0</v>
          </cell>
          <cell r="GK88">
            <v>5.4101748140720325</v>
          </cell>
          <cell r="GL88">
            <v>0</v>
          </cell>
          <cell r="GM88">
            <v>0</v>
          </cell>
          <cell r="GN88">
            <v>0</v>
          </cell>
          <cell r="GO88">
            <v>0</v>
          </cell>
          <cell r="GP88">
            <v>22.715000919194456</v>
          </cell>
          <cell r="GQ88">
            <v>0.58731277680287475</v>
          </cell>
          <cell r="GR88">
            <v>0</v>
          </cell>
          <cell r="GS88">
            <v>23.302313695997327</v>
          </cell>
          <cell r="GT88">
            <v>23.302313695997327</v>
          </cell>
          <cell r="GU88">
            <v>17.886913679284703</v>
          </cell>
          <cell r="GV88">
            <v>-0.17765688978022795</v>
          </cell>
          <cell r="GW88">
            <v>3.4057870811398017</v>
          </cell>
          <cell r="GX88">
            <v>0</v>
          </cell>
          <cell r="GY88">
            <v>0</v>
          </cell>
          <cell r="GZ88">
            <v>0</v>
          </cell>
          <cell r="HA88">
            <v>50.79628495027994</v>
          </cell>
          <cell r="HB88">
            <v>7.1919689145149164</v>
          </cell>
          <cell r="HC88">
            <v>79.103297735439142</v>
          </cell>
          <cell r="HD88">
            <v>2.2614677028495032</v>
          </cell>
          <cell r="HE88">
            <v>81.364765438288643</v>
          </cell>
          <cell r="HF88">
            <v>14.212551182418318</v>
          </cell>
          <cell r="HG88">
            <v>39.874566390908235</v>
          </cell>
          <cell r="HH88">
            <v>30.321850923372612</v>
          </cell>
          <cell r="HI88">
            <v>12.92506125177572</v>
          </cell>
          <cell r="HJ88">
            <v>5.0276899807804805</v>
          </cell>
          <cell r="HK88">
            <v>102.36171972925537</v>
          </cell>
          <cell r="HL88">
            <v>0</v>
          </cell>
          <cell r="HM88">
            <v>102.36171972925537</v>
          </cell>
          <cell r="HN88">
            <v>4.8583934152252031</v>
          </cell>
          <cell r="HO88">
            <v>0</v>
          </cell>
          <cell r="HP88">
            <v>0</v>
          </cell>
          <cell r="HQ88">
            <v>4.8583934152252031</v>
          </cell>
          <cell r="HR88">
            <v>178.86809175231889</v>
          </cell>
          <cell r="HS88">
            <v>3.7098938748224288</v>
          </cell>
          <cell r="HT88">
            <v>0</v>
          </cell>
          <cell r="HU88">
            <v>182.57798562714135</v>
          </cell>
          <cell r="HV88">
            <v>182.57798562714135</v>
          </cell>
          <cell r="HW88">
            <v>7.3152836968329582E-3</v>
          </cell>
          <cell r="HX88">
            <v>0</v>
          </cell>
          <cell r="HY88">
            <v>0.22886387565805971</v>
          </cell>
          <cell r="HZ88">
            <v>0</v>
          </cell>
          <cell r="IA88">
            <v>0</v>
          </cell>
          <cell r="IB88">
            <v>0</v>
          </cell>
          <cell r="IC88" t="e">
            <v>#N/A</v>
          </cell>
          <cell r="ID88">
            <v>0</v>
          </cell>
          <cell r="IE88">
            <v>0</v>
          </cell>
          <cell r="IF88">
            <v>0</v>
          </cell>
          <cell r="IG88" t="e">
            <v>#N/A</v>
          </cell>
          <cell r="IH88" t="e">
            <v>#N/A</v>
          </cell>
          <cell r="II88">
            <v>0</v>
          </cell>
          <cell r="IJ88">
            <v>0</v>
          </cell>
          <cell r="IK88" t="e">
            <v>#N/A</v>
          </cell>
          <cell r="IL88" t="e">
            <v>#N/A</v>
          </cell>
          <cell r="IM88">
            <v>8.5693323305757518E-2</v>
          </cell>
          <cell r="IN88">
            <v>1.1495445809308934E-2</v>
          </cell>
          <cell r="IO88">
            <v>0.9144104621041198</v>
          </cell>
          <cell r="IP88">
            <v>0</v>
          </cell>
          <cell r="IQ88">
            <v>0.31351215843569818</v>
          </cell>
          <cell r="IR88">
            <v>0</v>
          </cell>
          <cell r="IS88">
            <v>0</v>
          </cell>
          <cell r="IT88">
            <v>0</v>
          </cell>
          <cell r="IU88">
            <v>4.6535654717138808</v>
          </cell>
          <cell r="IV88">
            <v>6.7927634327734618E-2</v>
          </cell>
          <cell r="IW88">
            <v>4.417386312358988</v>
          </cell>
          <cell r="IX88">
            <v>0.36785426589788589</v>
          </cell>
          <cell r="IY88">
            <v>0.18497217347706194</v>
          </cell>
          <cell r="IZ88">
            <v>0.22259363248934572</v>
          </cell>
          <cell r="JA88" t="e">
            <v>#N/A</v>
          </cell>
          <cell r="JB88">
            <v>4.7831504972006353</v>
          </cell>
          <cell r="JC88">
            <v>4.3306479485251117</v>
          </cell>
          <cell r="JD88">
            <v>16.851278515918779</v>
          </cell>
          <cell r="JE88">
            <v>7.480400100275749</v>
          </cell>
          <cell r="JF88">
            <v>0.76810478816746064</v>
          </cell>
          <cell r="JG88">
            <v>0</v>
          </cell>
          <cell r="JH88">
            <v>0.66151065429932321</v>
          </cell>
          <cell r="JI88">
            <v>1.8173254783989203</v>
          </cell>
          <cell r="JJ88">
            <v>6.374747221525863E-2</v>
          </cell>
          <cell r="JK88">
            <v>5.0161945349711717E-2</v>
          </cell>
          <cell r="JL88">
            <v>0</v>
          </cell>
          <cell r="JM88">
            <v>0</v>
          </cell>
          <cell r="JN88">
            <v>0</v>
          </cell>
          <cell r="JO88">
            <v>0</v>
          </cell>
          <cell r="JP88">
            <v>0</v>
          </cell>
          <cell r="JQ88">
            <v>0</v>
          </cell>
          <cell r="JR88">
            <v>0</v>
          </cell>
          <cell r="JS88">
            <v>178.86809175231889</v>
          </cell>
          <cell r="JT88">
            <v>182.57798562714135</v>
          </cell>
          <cell r="JU88">
            <v>23.302313695997327</v>
          </cell>
          <cell r="JV88">
            <v>159.27567193114388</v>
          </cell>
          <cell r="JW88">
            <v>48.274602155928712</v>
          </cell>
          <cell r="JX88">
            <v>4.3306479485251117</v>
          </cell>
          <cell r="JY88">
            <v>0</v>
          </cell>
          <cell r="JZ88">
            <v>0</v>
          </cell>
          <cell r="KA88">
            <v>0</v>
          </cell>
          <cell r="KB88">
            <v>0</v>
          </cell>
          <cell r="KC88">
            <v>0</v>
          </cell>
          <cell r="KD88">
            <v>0</v>
          </cell>
          <cell r="KE88">
            <v>0</v>
          </cell>
          <cell r="KF88">
            <v>0</v>
          </cell>
          <cell r="KG88">
            <v>0</v>
          </cell>
          <cell r="KH88">
            <v>0</v>
          </cell>
          <cell r="KI88">
            <v>1.7901544246678369</v>
          </cell>
          <cell r="KJ88">
            <v>1.9855770034260889</v>
          </cell>
          <cell r="KK88">
            <v>4.1780720314197382</v>
          </cell>
          <cell r="KL88">
            <v>6.6109263808807563</v>
          </cell>
          <cell r="KM88">
            <v>3.905316453580681</v>
          </cell>
          <cell r="KN88">
            <v>11.348095094844156</v>
          </cell>
          <cell r="KO88">
            <v>4.417386312358988</v>
          </cell>
          <cell r="KP88">
            <v>0</v>
          </cell>
          <cell r="KQ88">
            <v>0</v>
          </cell>
          <cell r="KR88">
            <v>4.417386312358988</v>
          </cell>
          <cell r="KS88">
            <v>-5.2252026405949704E-2</v>
          </cell>
          <cell r="KT88">
            <v>0.42010629230383562</v>
          </cell>
          <cell r="KU88">
            <v>0</v>
          </cell>
          <cell r="KV88">
            <v>0.36785426589788589</v>
          </cell>
          <cell r="KW88">
            <v>4.7831504972006353</v>
          </cell>
          <cell r="KX88">
            <v>0</v>
          </cell>
          <cell r="KY88">
            <v>0</v>
          </cell>
          <cell r="KZ88">
            <v>4.7831504972006353</v>
          </cell>
          <cell r="LA88">
            <v>4.3238069073564418</v>
          </cell>
          <cell r="LB88">
            <v>0</v>
          </cell>
          <cell r="LC88">
            <v>0</v>
          </cell>
          <cell r="LD88">
            <v>4.3238069073564418</v>
          </cell>
          <cell r="LE88">
            <v>-1.5126003276715837E-2</v>
          </cell>
          <cell r="LF88">
            <v>4.1002657906395115</v>
          </cell>
          <cell r="LG88">
            <v>0</v>
          </cell>
          <cell r="LH88">
            <v>4.0851397873627953</v>
          </cell>
          <cell r="LI88">
            <v>2.9668746372010477</v>
          </cell>
          <cell r="LJ88">
            <v>0</v>
          </cell>
          <cell r="LK88">
            <v>0</v>
          </cell>
          <cell r="LL88">
            <v>2.9668746372010477</v>
          </cell>
          <cell r="LM88">
            <v>53.614742639133205</v>
          </cell>
          <cell r="LN88">
            <v>66.355420131744239</v>
          </cell>
          <cell r="LO88">
            <v>21.727437620122004</v>
          </cell>
          <cell r="LP88">
            <v>88.082857751866243</v>
          </cell>
          <cell r="LQ88">
            <v>119.97016277087744</v>
          </cell>
          <cell r="LR88">
            <v>141.69760039099944</v>
          </cell>
          <cell r="LS88">
            <v>720.61466666666695</v>
          </cell>
          <cell r="LT88">
            <v>41491</v>
          </cell>
          <cell r="LU88">
            <v>10980.5</v>
          </cell>
          <cell r="LV88">
            <v>6340</v>
          </cell>
          <cell r="LW88">
            <v>1804.81260349288</v>
          </cell>
          <cell r="LX88">
            <v>1970.13597974754</v>
          </cell>
          <cell r="LY88">
            <v>7290.50366606232</v>
          </cell>
          <cell r="LZ88">
            <v>59881.430778426999</v>
          </cell>
          <cell r="MA88">
            <v>103367.087345901</v>
          </cell>
          <cell r="MB88">
            <v>103367.087345901</v>
          </cell>
          <cell r="MC88">
            <v>117.999134807058</v>
          </cell>
          <cell r="MD88">
            <v>891.11791681273905</v>
          </cell>
          <cell r="ME88">
            <v>651</v>
          </cell>
          <cell r="MF88">
            <v>651</v>
          </cell>
          <cell r="MG88">
            <v>41.415999999999997</v>
          </cell>
          <cell r="MH88">
            <v>720614.66666666698</v>
          </cell>
          <cell r="MI88">
            <v>17320.5</v>
          </cell>
          <cell r="MJ88">
            <v>103367.087345901</v>
          </cell>
          <cell r="MK88">
            <v>41.415999999999997</v>
          </cell>
          <cell r="ML88">
            <v>41.60472657640755</v>
          </cell>
          <cell r="MM88">
            <v>2.3954851187898734</v>
          </cell>
          <cell r="MN88">
            <v>10.705005368172966</v>
          </cell>
          <cell r="MO88">
            <v>0.97624599621633168</v>
          </cell>
          <cell r="MP88">
            <v>57.930848508910394</v>
          </cell>
          <cell r="MQ88">
            <v>939.50499736992765</v>
          </cell>
          <cell r="MR88">
            <v>9.0339543463820659E-4</v>
          </cell>
          <cell r="MS88" t="str">
            <v>Historical (£m)</v>
          </cell>
          <cell r="MT88" t="str">
            <v>PR09 (£m)</v>
          </cell>
        </row>
        <row r="89">
          <cell r="A89" t="str">
            <v>SWB16</v>
          </cell>
          <cell r="B89" t="str">
            <v>SWB</v>
          </cell>
          <cell r="C89" t="str">
            <v>2015-16</v>
          </cell>
          <cell r="D89" t="str">
            <v>SWB</v>
          </cell>
          <cell r="E89" t="str">
            <v>SWB16</v>
          </cell>
          <cell r="F89">
            <v>1.0404326123128118</v>
          </cell>
          <cell r="G89">
            <v>6.0022557404326111</v>
          </cell>
          <cell r="H89">
            <v>0</v>
          </cell>
          <cell r="I89">
            <v>0.80945657237936763</v>
          </cell>
          <cell r="J89">
            <v>0</v>
          </cell>
          <cell r="K89">
            <v>12.076301331114806</v>
          </cell>
          <cell r="L89">
            <v>0</v>
          </cell>
          <cell r="M89">
            <v>13.124016971713809</v>
          </cell>
          <cell r="N89">
            <v>0.10092196339434274</v>
          </cell>
          <cell r="O89">
            <v>32.112952579034932</v>
          </cell>
          <cell r="P89">
            <v>2.350337271214642</v>
          </cell>
          <cell r="Q89">
            <v>34.463289850249581</v>
          </cell>
          <cell r="R89">
            <v>5.1605457570715467</v>
          </cell>
          <cell r="S89">
            <v>6.1968166389351076</v>
          </cell>
          <cell r="T89">
            <v>10.208724792013308</v>
          </cell>
          <cell r="U89">
            <v>0.32149367720465882</v>
          </cell>
          <cell r="V89">
            <v>2.3045582362728778</v>
          </cell>
          <cell r="W89">
            <v>24.192139101497499</v>
          </cell>
          <cell r="X89">
            <v>0</v>
          </cell>
          <cell r="Y89">
            <v>24.192139101497499</v>
          </cell>
          <cell r="Z89">
            <v>10.305485024958401</v>
          </cell>
          <cell r="AA89">
            <v>0</v>
          </cell>
          <cell r="AB89">
            <v>0</v>
          </cell>
          <cell r="AC89">
            <v>10.305485024958401</v>
          </cell>
          <cell r="AD89">
            <v>48.349943926788676</v>
          </cell>
          <cell r="AE89">
            <v>2.1953128119800329</v>
          </cell>
          <cell r="AF89">
            <v>0</v>
          </cell>
          <cell r="AG89">
            <v>50.545256738768714</v>
          </cell>
          <cell r="AH89">
            <v>51.112292512479193</v>
          </cell>
          <cell r="AI89">
            <v>10.137975374376039</v>
          </cell>
          <cell r="AJ89">
            <v>-4.6819467554076531E-2</v>
          </cell>
          <cell r="AK89">
            <v>2.5636259567387683</v>
          </cell>
          <cell r="AL89">
            <v>0</v>
          </cell>
          <cell r="AM89">
            <v>0</v>
          </cell>
          <cell r="AN89">
            <v>0</v>
          </cell>
          <cell r="AO89">
            <v>26.398896672212974</v>
          </cell>
          <cell r="AP89">
            <v>5.2749933444259565</v>
          </cell>
          <cell r="AQ89">
            <v>44.328671880199664</v>
          </cell>
          <cell r="AR89">
            <v>9.1558069883527438E-2</v>
          </cell>
          <cell r="AS89">
            <v>44.42022995008319</v>
          </cell>
          <cell r="AT89">
            <v>0</v>
          </cell>
          <cell r="AU89">
            <v>33.337541763727117</v>
          </cell>
          <cell r="AV89">
            <v>0</v>
          </cell>
          <cell r="AW89">
            <v>10.689404658901827</v>
          </cell>
          <cell r="AX89">
            <v>0</v>
          </cell>
          <cell r="AY89">
            <v>44.026946422628946</v>
          </cell>
          <cell r="AZ89">
            <v>0</v>
          </cell>
          <cell r="BA89">
            <v>44.026946422628946</v>
          </cell>
          <cell r="BB89">
            <v>0</v>
          </cell>
          <cell r="BC89">
            <v>0</v>
          </cell>
          <cell r="BD89">
            <v>0</v>
          </cell>
          <cell r="BE89">
            <v>0</v>
          </cell>
          <cell r="BF89">
            <v>88.447176372712136</v>
          </cell>
          <cell r="BG89">
            <v>4.4416068219633935</v>
          </cell>
          <cell r="BH89">
            <v>0</v>
          </cell>
          <cell r="BI89">
            <v>92.888783194675526</v>
          </cell>
          <cell r="BJ89">
            <v>93.919851913477515</v>
          </cell>
          <cell r="BK89">
            <v>0</v>
          </cell>
          <cell r="BL89">
            <v>0</v>
          </cell>
          <cell r="BM89">
            <v>0</v>
          </cell>
          <cell r="BN89">
            <v>0</v>
          </cell>
          <cell r="BO89">
            <v>0</v>
          </cell>
          <cell r="BP89">
            <v>0</v>
          </cell>
          <cell r="BQ89">
            <v>3.322101331114808</v>
          </cell>
          <cell r="BR89">
            <v>0</v>
          </cell>
          <cell r="BS89">
            <v>3.322101331114808</v>
          </cell>
          <cell r="BT89">
            <v>0</v>
          </cell>
          <cell r="BU89">
            <v>3.322101331114808</v>
          </cell>
          <cell r="BV89">
            <v>0</v>
          </cell>
          <cell r="BW89">
            <v>1.9851454242928448</v>
          </cell>
          <cell r="BX89">
            <v>0</v>
          </cell>
          <cell r="BY89">
            <v>1.0404326123128118E-3</v>
          </cell>
          <cell r="BZ89">
            <v>0</v>
          </cell>
          <cell r="CA89">
            <v>1.9861858569051474</v>
          </cell>
          <cell r="CB89">
            <v>0</v>
          </cell>
          <cell r="CC89">
            <v>1.9861858569051474</v>
          </cell>
          <cell r="CD89">
            <v>0</v>
          </cell>
          <cell r="CE89">
            <v>0</v>
          </cell>
          <cell r="CF89">
            <v>0</v>
          </cell>
          <cell r="CG89">
            <v>0</v>
          </cell>
          <cell r="CH89">
            <v>5.3082871880199658</v>
          </cell>
          <cell r="CI89">
            <v>0</v>
          </cell>
          <cell r="CJ89">
            <v>0</v>
          </cell>
          <cell r="CK89">
            <v>5.3082871880199658</v>
          </cell>
          <cell r="CL89">
            <v>5.3082871880199658</v>
          </cell>
          <cell r="CM89">
            <v>1.3088642262895174</v>
          </cell>
          <cell r="CN89">
            <v>-0.28195723793677202</v>
          </cell>
          <cell r="CO89">
            <v>0</v>
          </cell>
          <cell r="CP89">
            <v>0</v>
          </cell>
          <cell r="CQ89">
            <v>0</v>
          </cell>
          <cell r="CR89">
            <v>0</v>
          </cell>
          <cell r="CS89">
            <v>7.4089206322795338</v>
          </cell>
          <cell r="CT89">
            <v>0.8947720465890181</v>
          </cell>
          <cell r="CU89">
            <v>9.3305996672212963</v>
          </cell>
          <cell r="CV89">
            <v>0</v>
          </cell>
          <cell r="CW89">
            <v>9.3305996672212963</v>
          </cell>
          <cell r="CX89">
            <v>0</v>
          </cell>
          <cell r="CY89">
            <v>5.5767188019966714</v>
          </cell>
          <cell r="CZ89">
            <v>0</v>
          </cell>
          <cell r="DA89">
            <v>4.1617304492512471E-3</v>
          </cell>
          <cell r="DB89">
            <v>0</v>
          </cell>
          <cell r="DC89">
            <v>5.5808805324459225</v>
          </cell>
          <cell r="DD89">
            <v>0</v>
          </cell>
          <cell r="DE89">
            <v>5.5808805324459225</v>
          </cell>
          <cell r="DF89">
            <v>0</v>
          </cell>
          <cell r="DG89">
            <v>0</v>
          </cell>
          <cell r="DH89">
            <v>0</v>
          </cell>
          <cell r="DI89">
            <v>0</v>
          </cell>
          <cell r="DJ89">
            <v>14.911480199667219</v>
          </cell>
          <cell r="DK89">
            <v>1.0217048252911811</v>
          </cell>
          <cell r="DL89">
            <v>0</v>
          </cell>
          <cell r="DM89">
            <v>15.9331850249584</v>
          </cell>
          <cell r="DN89">
            <v>16.333751580698831</v>
          </cell>
          <cell r="DO89">
            <v>1.0404326123128118E-3</v>
          </cell>
          <cell r="DP89">
            <v>0</v>
          </cell>
          <cell r="DQ89">
            <v>0</v>
          </cell>
          <cell r="DR89">
            <v>0</v>
          </cell>
          <cell r="DS89">
            <v>0</v>
          </cell>
          <cell r="DT89">
            <v>0</v>
          </cell>
          <cell r="DU89">
            <v>3.5468347753743754</v>
          </cell>
          <cell r="DV89">
            <v>0</v>
          </cell>
          <cell r="DW89">
            <v>3.547875207986678</v>
          </cell>
          <cell r="DX89">
            <v>0</v>
          </cell>
          <cell r="DY89">
            <v>3.547875207986678</v>
          </cell>
          <cell r="DZ89">
            <v>0</v>
          </cell>
          <cell r="EA89">
            <v>2.1204016638935101</v>
          </cell>
          <cell r="EB89">
            <v>0</v>
          </cell>
          <cell r="EC89">
            <v>1.0404326123128118E-3</v>
          </cell>
          <cell r="ED89">
            <v>0</v>
          </cell>
          <cell r="EE89">
            <v>2.1214420965058127</v>
          </cell>
          <cell r="EF89">
            <v>0</v>
          </cell>
          <cell r="EG89">
            <v>2.1214420965058127</v>
          </cell>
          <cell r="EH89">
            <v>0</v>
          </cell>
          <cell r="EI89">
            <v>0</v>
          </cell>
          <cell r="EJ89">
            <v>0</v>
          </cell>
          <cell r="EK89">
            <v>0</v>
          </cell>
          <cell r="EL89">
            <v>5.6693173044925116</v>
          </cell>
          <cell r="EM89">
            <v>0.11028585690515805</v>
          </cell>
          <cell r="EN89">
            <v>0</v>
          </cell>
          <cell r="EO89">
            <v>5.7796031613976693</v>
          </cell>
          <cell r="EP89">
            <v>5.9908109816971704</v>
          </cell>
          <cell r="EQ89">
            <v>16.14023111480865</v>
          </cell>
          <cell r="ER89">
            <v>-4.6819467554076531E-2</v>
          </cell>
          <cell r="ES89">
            <v>3.3730825291181357</v>
          </cell>
          <cell r="ET89">
            <v>0</v>
          </cell>
          <cell r="EU89">
            <v>12.076301331114806</v>
          </cell>
          <cell r="EV89">
            <v>0</v>
          </cell>
          <cell r="EW89">
            <v>39.522913643926785</v>
          </cell>
          <cell r="EX89">
            <v>5.375915307820299</v>
          </cell>
          <cell r="EY89">
            <v>76.441624459234603</v>
          </cell>
          <cell r="EZ89">
            <v>2.4418953410981694</v>
          </cell>
          <cell r="FA89">
            <v>78.883519800332778</v>
          </cell>
          <cell r="FB89">
            <v>5.1605457570715467</v>
          </cell>
          <cell r="FC89">
            <v>39.534358402662228</v>
          </cell>
          <cell r="FD89">
            <v>10.208724792013308</v>
          </cell>
          <cell r="FE89">
            <v>11.010898336106486</v>
          </cell>
          <cell r="FF89">
            <v>2.3045582362728778</v>
          </cell>
          <cell r="FG89">
            <v>68.219085524126442</v>
          </cell>
          <cell r="FH89">
            <v>0</v>
          </cell>
          <cell r="FI89">
            <v>68.219085524126442</v>
          </cell>
          <cell r="FJ89">
            <v>10.305485024958401</v>
          </cell>
          <cell r="FK89">
            <v>0</v>
          </cell>
          <cell r="FL89">
            <v>0</v>
          </cell>
          <cell r="FM89">
            <v>10.305485024958401</v>
          </cell>
          <cell r="FN89">
            <v>136.79712029950079</v>
          </cell>
          <cell r="FO89">
            <v>6.6369196339434264</v>
          </cell>
          <cell r="FP89">
            <v>0</v>
          </cell>
          <cell r="FQ89">
            <v>143.43403993344424</v>
          </cell>
          <cell r="FR89">
            <v>145.03214442595669</v>
          </cell>
          <cell r="FS89">
            <v>1.3099046589018299</v>
          </cell>
          <cell r="FT89">
            <v>-0.28195723793677202</v>
          </cell>
          <cell r="FU89">
            <v>0</v>
          </cell>
          <cell r="FV89">
            <v>0</v>
          </cell>
          <cell r="FW89">
            <v>0</v>
          </cell>
          <cell r="FX89">
            <v>0</v>
          </cell>
          <cell r="FY89">
            <v>14.277856738768715</v>
          </cell>
          <cell r="FZ89">
            <v>0.8947720465890181</v>
          </cell>
          <cell r="GA89">
            <v>16.200576206322783</v>
          </cell>
          <cell r="GB89">
            <v>0</v>
          </cell>
          <cell r="GC89">
            <v>16.200576206322783</v>
          </cell>
          <cell r="GD89">
            <v>0</v>
          </cell>
          <cell r="GE89">
            <v>9.682265890183027</v>
          </cell>
          <cell r="GF89">
            <v>0</v>
          </cell>
          <cell r="GG89">
            <v>6.2425956738768711E-3</v>
          </cell>
          <cell r="GH89">
            <v>0</v>
          </cell>
          <cell r="GI89">
            <v>9.6885084858568824</v>
          </cell>
          <cell r="GJ89">
            <v>0</v>
          </cell>
          <cell r="GK89">
            <v>9.6885084858568824</v>
          </cell>
          <cell r="GL89">
            <v>0</v>
          </cell>
          <cell r="GM89">
            <v>0</v>
          </cell>
          <cell r="GN89">
            <v>0</v>
          </cell>
          <cell r="GO89">
            <v>0</v>
          </cell>
          <cell r="GP89">
            <v>25.889084692179701</v>
          </cell>
          <cell r="GQ89">
            <v>1.1319906821963392</v>
          </cell>
          <cell r="GR89">
            <v>0</v>
          </cell>
          <cell r="GS89">
            <v>27.021075374376036</v>
          </cell>
          <cell r="GT89">
            <v>27.632849750415971</v>
          </cell>
          <cell r="GU89">
            <v>17.450135773710478</v>
          </cell>
          <cell r="GV89">
            <v>-0.32877670549084853</v>
          </cell>
          <cell r="GW89">
            <v>3.3730825291181357</v>
          </cell>
          <cell r="GX89">
            <v>0</v>
          </cell>
          <cell r="GY89">
            <v>12.076301331114806</v>
          </cell>
          <cell r="GZ89">
            <v>0</v>
          </cell>
          <cell r="HA89">
            <v>53.800770382695497</v>
          </cell>
          <cell r="HB89">
            <v>6.2706873544093167</v>
          </cell>
          <cell r="HC89">
            <v>92.642200665557397</v>
          </cell>
          <cell r="HD89">
            <v>2.4418953410981694</v>
          </cell>
          <cell r="HE89">
            <v>95.084096006655557</v>
          </cell>
          <cell r="HF89">
            <v>5.1605457570715467</v>
          </cell>
          <cell r="HG89">
            <v>49.216624292845253</v>
          </cell>
          <cell r="HH89">
            <v>10.208724792013308</v>
          </cell>
          <cell r="HI89">
            <v>11.01714093178026</v>
          </cell>
          <cell r="HJ89">
            <v>2.3045582362728778</v>
          </cell>
          <cell r="HK89">
            <v>77.907594009983342</v>
          </cell>
          <cell r="HL89">
            <v>0</v>
          </cell>
          <cell r="HM89">
            <v>77.907594009983342</v>
          </cell>
          <cell r="HN89">
            <v>10.305485024958401</v>
          </cell>
          <cell r="HO89">
            <v>0</v>
          </cell>
          <cell r="HP89">
            <v>0</v>
          </cell>
          <cell r="HQ89">
            <v>10.305485024958401</v>
          </cell>
          <cell r="HR89">
            <v>162.68620499168051</v>
          </cell>
          <cell r="HS89">
            <v>7.768910316139765</v>
          </cell>
          <cell r="HT89">
            <v>0</v>
          </cell>
          <cell r="HU89">
            <v>170.45511530782025</v>
          </cell>
          <cell r="HV89">
            <v>172.66499417637269</v>
          </cell>
          <cell r="HW89">
            <v>9.3638935108153049E-3</v>
          </cell>
          <cell r="HX89">
            <v>0</v>
          </cell>
          <cell r="HY89">
            <v>3.1212978369384352E-2</v>
          </cell>
          <cell r="HZ89">
            <v>0</v>
          </cell>
          <cell r="IA89">
            <v>0</v>
          </cell>
          <cell r="IB89">
            <v>0</v>
          </cell>
          <cell r="IC89" t="e">
            <v>#N/A</v>
          </cell>
          <cell r="ID89">
            <v>1.2901364392678867</v>
          </cell>
          <cell r="IE89">
            <v>0</v>
          </cell>
          <cell r="IF89">
            <v>0</v>
          </cell>
          <cell r="IG89" t="e">
            <v>#N/A</v>
          </cell>
          <cell r="IH89" t="e">
            <v>#N/A</v>
          </cell>
          <cell r="II89">
            <v>0</v>
          </cell>
          <cell r="IJ89">
            <v>0</v>
          </cell>
          <cell r="IK89" t="e">
            <v>#N/A</v>
          </cell>
          <cell r="IL89" t="e">
            <v>#N/A</v>
          </cell>
          <cell r="IM89">
            <v>0</v>
          </cell>
          <cell r="IN89">
            <v>0</v>
          </cell>
          <cell r="IO89">
            <v>0</v>
          </cell>
          <cell r="IP89">
            <v>0</v>
          </cell>
          <cell r="IQ89">
            <v>2.8039658901830276</v>
          </cell>
          <cell r="IR89">
            <v>0</v>
          </cell>
          <cell r="IS89">
            <v>0</v>
          </cell>
          <cell r="IT89">
            <v>0</v>
          </cell>
          <cell r="IU89">
            <v>0</v>
          </cell>
          <cell r="IV89">
            <v>0</v>
          </cell>
          <cell r="IW89">
            <v>5.3831983361064886</v>
          </cell>
          <cell r="IX89">
            <v>3.7351530782029942</v>
          </cell>
          <cell r="IY89">
            <v>0</v>
          </cell>
          <cell r="IZ89">
            <v>0</v>
          </cell>
          <cell r="JA89" t="e">
            <v>#N/A</v>
          </cell>
          <cell r="JB89">
            <v>2.2743856905158064</v>
          </cell>
          <cell r="JC89">
            <v>2.4065206322795341</v>
          </cell>
          <cell r="JD89">
            <v>0.99049184692179681</v>
          </cell>
          <cell r="JE89">
            <v>1.2505999999999893</v>
          </cell>
          <cell r="JF89">
            <v>1.1319906821963392</v>
          </cell>
          <cell r="JG89">
            <v>0</v>
          </cell>
          <cell r="JH89">
            <v>0.69396855241264555</v>
          </cell>
          <cell r="JI89">
            <v>1.4295544093178036</v>
          </cell>
          <cell r="JJ89">
            <v>0.10092196339434274</v>
          </cell>
          <cell r="JK89">
            <v>8.3234608985024942E-3</v>
          </cell>
          <cell r="JL89">
            <v>0</v>
          </cell>
          <cell r="JM89">
            <v>0</v>
          </cell>
          <cell r="JN89">
            <v>0</v>
          </cell>
          <cell r="JO89">
            <v>0</v>
          </cell>
          <cell r="JP89">
            <v>0</v>
          </cell>
          <cell r="JQ89">
            <v>0</v>
          </cell>
          <cell r="JR89">
            <v>0</v>
          </cell>
          <cell r="JS89">
            <v>162.68620499168051</v>
          </cell>
          <cell r="JT89">
            <v>172.66499417637269</v>
          </cell>
          <cell r="JU89">
            <v>27.632849750415971</v>
          </cell>
          <cell r="JV89">
            <v>145.03214442595669</v>
          </cell>
          <cell r="JW89">
            <v>23.530423960066553</v>
          </cell>
          <cell r="JX89">
            <v>2.4065206322795341</v>
          </cell>
          <cell r="JY89">
            <v>0</v>
          </cell>
          <cell r="JZ89">
            <v>0</v>
          </cell>
          <cell r="KA89">
            <v>0</v>
          </cell>
          <cell r="KB89">
            <v>0</v>
          </cell>
          <cell r="KC89">
            <v>0</v>
          </cell>
          <cell r="KD89">
            <v>0</v>
          </cell>
          <cell r="KE89">
            <v>0</v>
          </cell>
          <cell r="KF89">
            <v>0</v>
          </cell>
          <cell r="KG89">
            <v>0</v>
          </cell>
          <cell r="KH89">
            <v>0</v>
          </cell>
          <cell r="KI89">
            <v>1.9976306156405987</v>
          </cell>
          <cell r="KJ89">
            <v>1.984104991680532</v>
          </cell>
          <cell r="KK89">
            <v>4.3448465890183021</v>
          </cell>
          <cell r="KL89">
            <v>7.2008341098169701</v>
          </cell>
          <cell r="KM89">
            <v>4.2470459234608979</v>
          </cell>
          <cell r="KN89">
            <v>12.235487520798666</v>
          </cell>
          <cell r="KO89">
            <v>5.3831983361064886</v>
          </cell>
          <cell r="KP89">
            <v>0</v>
          </cell>
          <cell r="KQ89">
            <v>0</v>
          </cell>
          <cell r="KR89">
            <v>5.3831983361064886</v>
          </cell>
          <cell r="KS89">
            <v>-6.2425956738768704E-2</v>
          </cell>
          <cell r="KT89">
            <v>3.7975790349417631</v>
          </cell>
          <cell r="KU89">
            <v>0</v>
          </cell>
          <cell r="KV89">
            <v>3.7351530782029942</v>
          </cell>
          <cell r="KW89">
            <v>2.2743856905158064</v>
          </cell>
          <cell r="KX89">
            <v>0</v>
          </cell>
          <cell r="KY89">
            <v>0</v>
          </cell>
          <cell r="KZ89">
            <v>2.2743856905158064</v>
          </cell>
          <cell r="LA89">
            <v>4.3238069073564418</v>
          </cell>
          <cell r="LB89">
            <v>0</v>
          </cell>
          <cell r="LC89">
            <v>0</v>
          </cell>
          <cell r="LD89">
            <v>4.3238069073564418</v>
          </cell>
          <cell r="LE89">
            <v>-1.5126003276715837E-2</v>
          </cell>
          <cell r="LF89">
            <v>4.1002657906395115</v>
          </cell>
          <cell r="LG89">
            <v>0</v>
          </cell>
          <cell r="LH89">
            <v>4.0851397873627953</v>
          </cell>
          <cell r="LI89">
            <v>2.9668746372010477</v>
          </cell>
          <cell r="LJ89">
            <v>0</v>
          </cell>
          <cell r="LK89">
            <v>0</v>
          </cell>
          <cell r="LL89">
            <v>2.9668746372010477</v>
          </cell>
          <cell r="LM89">
            <v>53.042105291696743</v>
          </cell>
          <cell r="LN89">
            <v>76.491486090140327</v>
          </cell>
          <cell r="LO89">
            <v>24.9880700499168</v>
          </cell>
          <cell r="LP89">
            <v>101.47955614005713</v>
          </cell>
          <cell r="LQ89">
            <v>129.53359138183708</v>
          </cell>
          <cell r="LR89">
            <v>154.5216614317539</v>
          </cell>
          <cell r="LS89">
            <v>724.31825000000003</v>
          </cell>
          <cell r="LT89">
            <v>41481</v>
          </cell>
          <cell r="LU89">
            <v>10986.5</v>
          </cell>
          <cell r="LV89">
            <v>6340</v>
          </cell>
          <cell r="LW89">
            <v>1828.44712608027</v>
          </cell>
          <cell r="LX89">
            <v>1964.7367976918499</v>
          </cell>
          <cell r="LY89">
            <v>7480.2804338799497</v>
          </cell>
          <cell r="LZ89">
            <v>60702.061556439097</v>
          </cell>
          <cell r="MA89">
            <v>105258.061090387</v>
          </cell>
          <cell r="MB89">
            <v>105258.061090387</v>
          </cell>
          <cell r="MC89">
            <v>120.92470687508199</v>
          </cell>
          <cell r="MD89">
            <v>923.02307923380101</v>
          </cell>
          <cell r="ME89">
            <v>649</v>
          </cell>
          <cell r="MF89">
            <v>649</v>
          </cell>
          <cell r="MG89">
            <v>37.9</v>
          </cell>
          <cell r="MH89">
            <v>724318.25</v>
          </cell>
          <cell r="MI89">
            <v>17326.5</v>
          </cell>
          <cell r="MJ89">
            <v>105258.061090387</v>
          </cell>
          <cell r="MK89">
            <v>37.9</v>
          </cell>
          <cell r="ML89">
            <v>41.80407179753557</v>
          </cell>
          <cell r="MM89">
            <v>2.3940784347675526</v>
          </cell>
          <cell r="MN89">
            <v>10.710309729125013</v>
          </cell>
          <cell r="MO89">
            <v>0.99179841932716795</v>
          </cell>
          <cell r="MP89">
            <v>57.669750827267421</v>
          </cell>
          <cell r="MQ89">
            <v>946.37368467140459</v>
          </cell>
          <cell r="MR89">
            <v>8.9601497684201666E-4</v>
          </cell>
          <cell r="MS89" t="str">
            <v>Historical (£m)</v>
          </cell>
          <cell r="MT89" t="str">
            <v>PR14 (£m)</v>
          </cell>
        </row>
        <row r="90">
          <cell r="A90" t="str">
            <v>SWB17</v>
          </cell>
          <cell r="B90" t="str">
            <v>SWB</v>
          </cell>
          <cell r="C90" t="str">
            <v>2016-17</v>
          </cell>
          <cell r="D90" t="str">
            <v>SWB</v>
          </cell>
          <cell r="E90" t="str">
            <v>SWB17</v>
          </cell>
          <cell r="F90">
            <v>1.0263438654082888</v>
          </cell>
          <cell r="G90">
            <v>5.3072241280262613</v>
          </cell>
          <cell r="H90">
            <v>0</v>
          </cell>
          <cell r="I90">
            <v>0.77899499384489124</v>
          </cell>
          <cell r="J90">
            <v>0</v>
          </cell>
          <cell r="K90">
            <v>10.785847681575708</v>
          </cell>
          <cell r="L90">
            <v>0</v>
          </cell>
          <cell r="M90">
            <v>13.275757899056217</v>
          </cell>
          <cell r="N90">
            <v>0.14368814115716044</v>
          </cell>
          <cell r="O90">
            <v>30.291512843660236</v>
          </cell>
          <cell r="P90">
            <v>2.0218974148543287</v>
          </cell>
          <cell r="Q90">
            <v>32.313410258514565</v>
          </cell>
          <cell r="R90">
            <v>16.245997045547803</v>
          </cell>
          <cell r="S90">
            <v>7.9141375461633157</v>
          </cell>
          <cell r="T90">
            <v>12.716400492408699</v>
          </cell>
          <cell r="U90">
            <v>0.69791382847763639</v>
          </cell>
          <cell r="V90">
            <v>2.8532359458350429</v>
          </cell>
          <cell r="W90">
            <v>40.427684858432499</v>
          </cell>
          <cell r="X90">
            <v>0</v>
          </cell>
          <cell r="Y90">
            <v>40.427684858432499</v>
          </cell>
          <cell r="Z90">
            <v>5.5135192449733275</v>
          </cell>
          <cell r="AA90">
            <v>0</v>
          </cell>
          <cell r="AB90">
            <v>0</v>
          </cell>
          <cell r="AC90">
            <v>5.5135192449733275</v>
          </cell>
          <cell r="AD90">
            <v>67.227575871973727</v>
          </cell>
          <cell r="AE90">
            <v>0</v>
          </cell>
          <cell r="AF90">
            <v>0</v>
          </cell>
          <cell r="AG90">
            <v>67.227575871973727</v>
          </cell>
          <cell r="AH90">
            <v>67.227575871973727</v>
          </cell>
          <cell r="AI90">
            <v>9.6876597455888387</v>
          </cell>
          <cell r="AJ90">
            <v>-4.105375461633155E-3</v>
          </cell>
          <cell r="AK90">
            <v>2.5679123512515383</v>
          </cell>
          <cell r="AL90">
            <v>0</v>
          </cell>
          <cell r="AM90">
            <v>0</v>
          </cell>
          <cell r="AN90">
            <v>0</v>
          </cell>
          <cell r="AO90">
            <v>26.621307180960194</v>
          </cell>
          <cell r="AP90">
            <v>5.9497153877718496</v>
          </cell>
          <cell r="AQ90">
            <v>44.822489290110788</v>
          </cell>
          <cell r="AR90">
            <v>4.1053754616331553E-2</v>
          </cell>
          <cell r="AS90">
            <v>44.863543044727017</v>
          </cell>
          <cell r="AT90">
            <v>0</v>
          </cell>
          <cell r="AU90">
            <v>37.393812392285589</v>
          </cell>
          <cell r="AV90">
            <v>0</v>
          </cell>
          <cell r="AW90">
            <v>10.530288059089044</v>
          </cell>
          <cell r="AX90">
            <v>0</v>
          </cell>
          <cell r="AY90">
            <v>47.924100451374535</v>
          </cell>
          <cell r="AZ90">
            <v>0</v>
          </cell>
          <cell r="BA90">
            <v>47.924100451374535</v>
          </cell>
          <cell r="BB90">
            <v>0</v>
          </cell>
          <cell r="BC90">
            <v>0</v>
          </cell>
          <cell r="BD90">
            <v>0</v>
          </cell>
          <cell r="BE90">
            <v>0</v>
          </cell>
          <cell r="BF90">
            <v>92.787643496101666</v>
          </cell>
          <cell r="BG90">
            <v>0</v>
          </cell>
          <cell r="BH90">
            <v>0</v>
          </cell>
          <cell r="BI90">
            <v>92.787643496101666</v>
          </cell>
          <cell r="BJ90">
            <v>92.787643496101666</v>
          </cell>
          <cell r="BK90">
            <v>0</v>
          </cell>
          <cell r="BL90">
            <v>0</v>
          </cell>
          <cell r="BM90">
            <v>0</v>
          </cell>
          <cell r="BN90">
            <v>0</v>
          </cell>
          <cell r="BO90">
            <v>0</v>
          </cell>
          <cell r="BP90">
            <v>0</v>
          </cell>
          <cell r="BQ90">
            <v>3.127269757899056</v>
          </cell>
          <cell r="BR90">
            <v>0</v>
          </cell>
          <cell r="BS90">
            <v>3.127269757899056</v>
          </cell>
          <cell r="BT90">
            <v>0</v>
          </cell>
          <cell r="BU90">
            <v>3.127269757899056</v>
          </cell>
          <cell r="BV90">
            <v>0</v>
          </cell>
          <cell r="BW90">
            <v>2.1542957734919983</v>
          </cell>
          <cell r="BX90">
            <v>0</v>
          </cell>
          <cell r="BY90">
            <v>2.0526877308165775E-3</v>
          </cell>
          <cell r="BZ90">
            <v>0</v>
          </cell>
          <cell r="CA90">
            <v>2.156348461222815</v>
          </cell>
          <cell r="CB90">
            <v>0</v>
          </cell>
          <cell r="CC90">
            <v>2.156348461222815</v>
          </cell>
          <cell r="CD90">
            <v>0</v>
          </cell>
          <cell r="CE90">
            <v>0</v>
          </cell>
          <cell r="CF90">
            <v>0</v>
          </cell>
          <cell r="CG90">
            <v>0</v>
          </cell>
          <cell r="CH90">
            <v>5.2836182191218706</v>
          </cell>
          <cell r="CI90">
            <v>0</v>
          </cell>
          <cell r="CJ90">
            <v>0</v>
          </cell>
          <cell r="CK90">
            <v>5.2836182191218706</v>
          </cell>
          <cell r="CL90">
            <v>5.2836182191218706</v>
          </cell>
          <cell r="CM90">
            <v>1.3034567090685267</v>
          </cell>
          <cell r="CN90">
            <v>-0.26684940500615512</v>
          </cell>
          <cell r="CO90">
            <v>2.0526877308165775E-3</v>
          </cell>
          <cell r="CP90">
            <v>0</v>
          </cell>
          <cell r="CQ90">
            <v>0</v>
          </cell>
          <cell r="CR90">
            <v>0</v>
          </cell>
          <cell r="CS90">
            <v>6.7851592942141972</v>
          </cell>
          <cell r="CT90">
            <v>0.78002133771029947</v>
          </cell>
          <cell r="CU90">
            <v>8.6038406237176837</v>
          </cell>
          <cell r="CV90">
            <v>0</v>
          </cell>
          <cell r="CW90">
            <v>8.6038406237176837</v>
          </cell>
          <cell r="CX90">
            <v>0</v>
          </cell>
          <cell r="CY90">
            <v>5.7218670496512107</v>
          </cell>
          <cell r="CZ90">
            <v>0</v>
          </cell>
          <cell r="DA90">
            <v>6.1580631924497333E-3</v>
          </cell>
          <cell r="DB90">
            <v>0</v>
          </cell>
          <cell r="DC90">
            <v>5.7280251128436603</v>
          </cell>
          <cell r="DD90">
            <v>0</v>
          </cell>
          <cell r="DE90">
            <v>5.7280251128436603</v>
          </cell>
          <cell r="DF90">
            <v>0</v>
          </cell>
          <cell r="DG90">
            <v>0</v>
          </cell>
          <cell r="DH90">
            <v>0</v>
          </cell>
          <cell r="DI90">
            <v>0</v>
          </cell>
          <cell r="DJ90">
            <v>14.331865736561241</v>
          </cell>
          <cell r="DK90">
            <v>0</v>
          </cell>
          <cell r="DL90">
            <v>0</v>
          </cell>
          <cell r="DM90">
            <v>14.331865736561241</v>
          </cell>
          <cell r="DN90">
            <v>14.331865736561241</v>
          </cell>
          <cell r="DO90">
            <v>-2.0526877308165775E-3</v>
          </cell>
          <cell r="DP90">
            <v>0</v>
          </cell>
          <cell r="DQ90">
            <v>2.0526877308165775E-3</v>
          </cell>
          <cell r="DR90">
            <v>0</v>
          </cell>
          <cell r="DS90">
            <v>0</v>
          </cell>
          <cell r="DT90">
            <v>0</v>
          </cell>
          <cell r="DU90">
            <v>3.0728735330324168</v>
          </cell>
          <cell r="DV90">
            <v>0</v>
          </cell>
          <cell r="DW90">
            <v>3.0728735330324168</v>
          </cell>
          <cell r="DX90">
            <v>0</v>
          </cell>
          <cell r="DY90">
            <v>3.0728735330324168</v>
          </cell>
          <cell r="DZ90">
            <v>0</v>
          </cell>
          <cell r="EA90">
            <v>2.0957941731637257</v>
          </cell>
          <cell r="EB90">
            <v>0</v>
          </cell>
          <cell r="EC90">
            <v>2.0526877308165775E-3</v>
          </cell>
          <cell r="ED90">
            <v>0</v>
          </cell>
          <cell r="EE90">
            <v>2.0978468608945318</v>
          </cell>
          <cell r="EF90">
            <v>0</v>
          </cell>
          <cell r="EG90">
            <v>2.0978468608945318</v>
          </cell>
          <cell r="EH90">
            <v>0</v>
          </cell>
          <cell r="EI90">
            <v>0</v>
          </cell>
          <cell r="EJ90">
            <v>0</v>
          </cell>
          <cell r="EK90">
            <v>0</v>
          </cell>
          <cell r="EL90">
            <v>5.1707203939269597</v>
          </cell>
          <cell r="EM90">
            <v>0</v>
          </cell>
          <cell r="EN90">
            <v>0</v>
          </cell>
          <cell r="EO90">
            <v>5.1707203939269597</v>
          </cell>
          <cell r="EP90">
            <v>5.1707203939269597</v>
          </cell>
          <cell r="EQ90">
            <v>14.994883873615098</v>
          </cell>
          <cell r="ER90">
            <v>-4.105375461633155E-3</v>
          </cell>
          <cell r="ES90">
            <v>3.3469073450964295</v>
          </cell>
          <cell r="ET90">
            <v>0</v>
          </cell>
          <cell r="EU90">
            <v>10.785847681575708</v>
          </cell>
          <cell r="EV90">
            <v>0</v>
          </cell>
          <cell r="EW90">
            <v>39.897065080016411</v>
          </cell>
          <cell r="EX90">
            <v>6.0934035289290103</v>
          </cell>
          <cell r="EY90">
            <v>75.114002133771024</v>
          </cell>
          <cell r="EZ90">
            <v>2.0629511694706602</v>
          </cell>
          <cell r="FA90">
            <v>77.176953303241575</v>
          </cell>
          <cell r="FB90">
            <v>16.245997045547803</v>
          </cell>
          <cell r="FC90">
            <v>45.307949938448907</v>
          </cell>
          <cell r="FD90">
            <v>12.716400492408699</v>
          </cell>
          <cell r="FE90">
            <v>11.228201887566678</v>
          </cell>
          <cell r="FF90">
            <v>2.8532359458350429</v>
          </cell>
          <cell r="FG90">
            <v>88.351785309807042</v>
          </cell>
          <cell r="FH90">
            <v>0</v>
          </cell>
          <cell r="FI90">
            <v>88.351785309807042</v>
          </cell>
          <cell r="FJ90">
            <v>5.5135192449733275</v>
          </cell>
          <cell r="FK90">
            <v>0</v>
          </cell>
          <cell r="FL90">
            <v>0</v>
          </cell>
          <cell r="FM90">
            <v>5.5135192449733275</v>
          </cell>
          <cell r="FN90">
            <v>160.01521936807538</v>
          </cell>
          <cell r="FO90">
            <v>0</v>
          </cell>
          <cell r="FP90">
            <v>0</v>
          </cell>
          <cell r="FQ90">
            <v>160.01521936807538</v>
          </cell>
          <cell r="FR90">
            <v>160.01521936807538</v>
          </cell>
          <cell r="FS90">
            <v>1.3014040213377103</v>
          </cell>
          <cell r="FT90">
            <v>-0.26684940500615512</v>
          </cell>
          <cell r="FU90">
            <v>4.105375461633155E-3</v>
          </cell>
          <cell r="FV90">
            <v>0</v>
          </cell>
          <cell r="FW90">
            <v>0</v>
          </cell>
          <cell r="FX90">
            <v>0</v>
          </cell>
          <cell r="FY90">
            <v>12.98530258514567</v>
          </cell>
          <cell r="FZ90">
            <v>0.78002133771029947</v>
          </cell>
          <cell r="GA90">
            <v>14.803983914649157</v>
          </cell>
          <cell r="GB90">
            <v>0</v>
          </cell>
          <cell r="GC90">
            <v>14.803983914649157</v>
          </cell>
          <cell r="GD90">
            <v>0</v>
          </cell>
          <cell r="GE90">
            <v>9.9719569963069361</v>
          </cell>
          <cell r="GF90">
            <v>0</v>
          </cell>
          <cell r="GG90">
            <v>1.0263438654082888E-2</v>
          </cell>
          <cell r="GH90">
            <v>0</v>
          </cell>
          <cell r="GI90">
            <v>9.9822204349610075</v>
          </cell>
          <cell r="GJ90">
            <v>0</v>
          </cell>
          <cell r="GK90">
            <v>9.9822204349610075</v>
          </cell>
          <cell r="GL90">
            <v>0</v>
          </cell>
          <cell r="GM90">
            <v>0</v>
          </cell>
          <cell r="GN90">
            <v>0</v>
          </cell>
          <cell r="GO90">
            <v>0</v>
          </cell>
          <cell r="GP90">
            <v>24.78620434961007</v>
          </cell>
          <cell r="GQ90">
            <v>0</v>
          </cell>
          <cell r="GR90">
            <v>0</v>
          </cell>
          <cell r="GS90">
            <v>24.78620434961007</v>
          </cell>
          <cell r="GT90">
            <v>24.78620434961007</v>
          </cell>
          <cell r="GU90">
            <v>16.296287894952709</v>
          </cell>
          <cell r="GV90">
            <v>-0.27095478046778826</v>
          </cell>
          <cell r="GW90">
            <v>3.3510127205580527</v>
          </cell>
          <cell r="GX90">
            <v>0</v>
          </cell>
          <cell r="GY90">
            <v>10.785847681575708</v>
          </cell>
          <cell r="GZ90">
            <v>0</v>
          </cell>
          <cell r="HA90">
            <v>52.882367665161979</v>
          </cell>
          <cell r="HB90">
            <v>6.8734248666392999</v>
          </cell>
          <cell r="HC90">
            <v>89.917986048420076</v>
          </cell>
          <cell r="HD90">
            <v>2.0629511694706602</v>
          </cell>
          <cell r="HE90">
            <v>91.980937217890741</v>
          </cell>
          <cell r="HF90">
            <v>16.245997045547803</v>
          </cell>
          <cell r="HG90">
            <v>55.279906934755843</v>
          </cell>
          <cell r="HH90">
            <v>12.716400492408699</v>
          </cell>
          <cell r="HI90">
            <v>11.238465326220762</v>
          </cell>
          <cell r="HJ90">
            <v>2.8532359458350429</v>
          </cell>
          <cell r="HK90">
            <v>98.334005744768149</v>
          </cell>
          <cell r="HL90">
            <v>0</v>
          </cell>
          <cell r="HM90">
            <v>98.334005744768149</v>
          </cell>
          <cell r="HN90">
            <v>5.5135192449733275</v>
          </cell>
          <cell r="HO90">
            <v>0</v>
          </cell>
          <cell r="HP90">
            <v>0</v>
          </cell>
          <cell r="HQ90">
            <v>5.5135192449733275</v>
          </cell>
          <cell r="HR90">
            <v>184.80142371768565</v>
          </cell>
          <cell r="HS90">
            <v>0</v>
          </cell>
          <cell r="HT90">
            <v>0</v>
          </cell>
          <cell r="HU90">
            <v>184.80142371768565</v>
          </cell>
          <cell r="HV90">
            <v>184.80142371768565</v>
          </cell>
          <cell r="HW90">
            <v>6.1580631924497333E-3</v>
          </cell>
          <cell r="HX90">
            <v>0</v>
          </cell>
          <cell r="HY90">
            <v>0.12931932704144439</v>
          </cell>
          <cell r="HZ90">
            <v>1.0263438654082888E-2</v>
          </cell>
          <cell r="IA90">
            <v>0</v>
          </cell>
          <cell r="IB90">
            <v>0</v>
          </cell>
          <cell r="IC90" t="e">
            <v>#N/A</v>
          </cell>
          <cell r="ID90">
            <v>0.64967566680344679</v>
          </cell>
          <cell r="IE90">
            <v>0</v>
          </cell>
          <cell r="IF90">
            <v>0</v>
          </cell>
          <cell r="IG90" t="e">
            <v>#N/A</v>
          </cell>
          <cell r="IH90" t="e">
            <v>#N/A</v>
          </cell>
          <cell r="II90">
            <v>0</v>
          </cell>
          <cell r="IJ90">
            <v>0</v>
          </cell>
          <cell r="IK90" t="e">
            <v>#N/A</v>
          </cell>
          <cell r="IL90" t="e">
            <v>#N/A</v>
          </cell>
          <cell r="IM90">
            <v>0</v>
          </cell>
          <cell r="IN90">
            <v>0</v>
          </cell>
          <cell r="IO90">
            <v>0</v>
          </cell>
          <cell r="IP90">
            <v>0</v>
          </cell>
          <cell r="IQ90">
            <v>0.8836820681165366</v>
          </cell>
          <cell r="IR90">
            <v>0</v>
          </cell>
          <cell r="IS90">
            <v>0</v>
          </cell>
          <cell r="IT90">
            <v>0</v>
          </cell>
          <cell r="IU90">
            <v>0</v>
          </cell>
          <cell r="IV90">
            <v>0</v>
          </cell>
          <cell r="IW90">
            <v>7.1289844891259735</v>
          </cell>
          <cell r="IX90">
            <v>7.523100533442757</v>
          </cell>
          <cell r="IY90">
            <v>0</v>
          </cell>
          <cell r="IZ90">
            <v>0</v>
          </cell>
          <cell r="JA90" t="e">
            <v>#N/A</v>
          </cell>
          <cell r="JB90">
            <v>1.3783798112433319</v>
          </cell>
          <cell r="JC90">
            <v>0.35100960196963482</v>
          </cell>
          <cell r="JD90">
            <v>5.7926847763643821</v>
          </cell>
          <cell r="JE90">
            <v>0.44132786212556313</v>
          </cell>
          <cell r="JF90">
            <v>1.7796802626179729</v>
          </cell>
          <cell r="JG90">
            <v>0</v>
          </cell>
          <cell r="JH90">
            <v>0</v>
          </cell>
          <cell r="JI90">
            <v>0.84262831350020506</v>
          </cell>
          <cell r="JJ90">
            <v>-0.10263438654082889</v>
          </cell>
          <cell r="JK90">
            <v>0</v>
          </cell>
          <cell r="JL90">
            <v>0</v>
          </cell>
          <cell r="JM90">
            <v>0</v>
          </cell>
          <cell r="JN90">
            <v>0</v>
          </cell>
          <cell r="JO90">
            <v>0</v>
          </cell>
          <cell r="JP90">
            <v>0</v>
          </cell>
          <cell r="JQ90">
            <v>0</v>
          </cell>
          <cell r="JR90">
            <v>0</v>
          </cell>
          <cell r="JS90">
            <v>184.80142371768565</v>
          </cell>
          <cell r="JT90">
            <v>184.80142371768565</v>
          </cell>
          <cell r="JU90">
            <v>24.78620434961007</v>
          </cell>
          <cell r="JV90">
            <v>160.01521936807538</v>
          </cell>
          <cell r="JW90">
            <v>26.808101764464404</v>
          </cell>
          <cell r="JX90">
            <v>0.35100960196963482</v>
          </cell>
          <cell r="JY90">
            <v>0</v>
          </cell>
          <cell r="JZ90">
            <v>0</v>
          </cell>
          <cell r="KA90">
            <v>0</v>
          </cell>
          <cell r="KB90">
            <v>0</v>
          </cell>
          <cell r="KC90">
            <v>0</v>
          </cell>
          <cell r="KD90">
            <v>0</v>
          </cell>
          <cell r="KE90">
            <v>0</v>
          </cell>
          <cell r="KF90">
            <v>0</v>
          </cell>
          <cell r="KG90">
            <v>0</v>
          </cell>
          <cell r="KH90">
            <v>0</v>
          </cell>
          <cell r="KI90">
            <v>2.1296635207221994</v>
          </cell>
          <cell r="KJ90">
            <v>1.8166286417726714</v>
          </cell>
          <cell r="KK90">
            <v>4.1997990972507182</v>
          </cell>
          <cell r="KL90">
            <v>6.9801646286417727</v>
          </cell>
          <cell r="KM90">
            <v>4.7037339351661878</v>
          </cell>
          <cell r="KN90">
            <v>13.670900287238407</v>
          </cell>
          <cell r="KO90">
            <v>7.1289844891259735</v>
          </cell>
          <cell r="KP90">
            <v>0</v>
          </cell>
          <cell r="KQ90">
            <v>0</v>
          </cell>
          <cell r="KR90">
            <v>7.1289844891259735</v>
          </cell>
          <cell r="KS90">
            <v>-6.1580631924497333E-3</v>
          </cell>
          <cell r="KT90">
            <v>7.5292585966352075</v>
          </cell>
          <cell r="KU90">
            <v>0</v>
          </cell>
          <cell r="KV90">
            <v>7.523100533442757</v>
          </cell>
          <cell r="KW90">
            <v>1.3783798112433319</v>
          </cell>
          <cell r="KX90">
            <v>0</v>
          </cell>
          <cell r="KY90">
            <v>0</v>
          </cell>
          <cell r="KZ90">
            <v>1.3783798112433319</v>
          </cell>
          <cell r="LA90">
            <v>4.3238069073564418</v>
          </cell>
          <cell r="LB90">
            <v>0</v>
          </cell>
          <cell r="LC90">
            <v>0</v>
          </cell>
          <cell r="LD90">
            <v>4.3238069073564418</v>
          </cell>
          <cell r="LE90">
            <v>-1.5126003276715837E-2</v>
          </cell>
          <cell r="LF90">
            <v>4.1002657906395115</v>
          </cell>
          <cell r="LG90">
            <v>0</v>
          </cell>
          <cell r="LH90">
            <v>4.0851397873627953</v>
          </cell>
          <cell r="LI90">
            <v>2.9668746372010477</v>
          </cell>
          <cell r="LJ90">
            <v>0</v>
          </cell>
          <cell r="LK90">
            <v>0</v>
          </cell>
          <cell r="LL90">
            <v>2.9668746372010477</v>
          </cell>
          <cell r="LM90">
            <v>61.928366374272159</v>
          </cell>
          <cell r="LN90">
            <v>80.366852085264028</v>
          </cell>
          <cell r="LO90">
            <v>23.995919573245793</v>
          </cell>
          <cell r="LP90">
            <v>104.36277165850981</v>
          </cell>
          <cell r="LQ90">
            <v>142.29521845953619</v>
          </cell>
          <cell r="LR90">
            <v>166.29113803278199</v>
          </cell>
          <cell r="LS90">
            <v>733.50299242424296</v>
          </cell>
          <cell r="LT90">
            <v>42060</v>
          </cell>
          <cell r="LU90">
            <v>10984.6</v>
          </cell>
          <cell r="LV90">
            <v>6367.1</v>
          </cell>
          <cell r="LW90">
            <v>1929.5106646394499</v>
          </cell>
          <cell r="LX90">
            <v>1865.6180384573599</v>
          </cell>
          <cell r="LY90">
            <v>6651.1235685279198</v>
          </cell>
          <cell r="LZ90">
            <v>61275.527673802302</v>
          </cell>
          <cell r="MA90">
            <v>105401.21435662</v>
          </cell>
          <cell r="MB90">
            <v>105401.21435662</v>
          </cell>
          <cell r="MC90">
            <v>119.125031289568</v>
          </cell>
          <cell r="MD90">
            <v>922.39335616593803</v>
          </cell>
          <cell r="ME90">
            <v>648</v>
          </cell>
          <cell r="MF90">
            <v>648</v>
          </cell>
          <cell r="MG90">
            <v>40.125999999999998</v>
          </cell>
          <cell r="MH90">
            <v>733502.99242424301</v>
          </cell>
          <cell r="MI90">
            <v>17351.7</v>
          </cell>
          <cell r="MJ90">
            <v>105401.21435662</v>
          </cell>
          <cell r="MK90">
            <v>40.125999999999998</v>
          </cell>
          <cell r="ML90">
            <v>42.27268754209922</v>
          </cell>
          <cell r="MM90">
            <v>2.4239699856498209</v>
          </cell>
          <cell r="MN90">
            <v>9.9109410981550283</v>
          </cell>
          <cell r="MO90">
            <v>0.9881464780202418</v>
          </cell>
          <cell r="MP90">
            <v>58.135504460583796</v>
          </cell>
          <cell r="MQ90">
            <v>952.03679875577291</v>
          </cell>
          <cell r="MR90">
            <v>8.8343197872764803E-4</v>
          </cell>
          <cell r="MS90" t="str">
            <v>Historical (£m)</v>
          </cell>
          <cell r="MT90" t="str">
            <v>PR14 (£m)</v>
          </cell>
        </row>
        <row r="91">
          <cell r="A91" t="str">
            <v>SWB18</v>
          </cell>
          <cell r="B91" t="str">
            <v>SWB</v>
          </cell>
          <cell r="C91" t="str">
            <v>2017-18</v>
          </cell>
          <cell r="D91" t="str">
            <v>SWB</v>
          </cell>
          <cell r="E91" t="str">
            <v>SWB18</v>
          </cell>
          <cell r="F91">
            <v>1</v>
          </cell>
          <cell r="G91">
            <v>5.5940000000000003</v>
          </cell>
          <cell r="H91">
            <v>0</v>
          </cell>
          <cell r="I91">
            <v>0.753</v>
          </cell>
          <cell r="J91">
            <v>0</v>
          </cell>
          <cell r="K91">
            <v>9.89</v>
          </cell>
          <cell r="L91">
            <v>0</v>
          </cell>
          <cell r="M91">
            <v>12.061999999999999</v>
          </cell>
          <cell r="N91">
            <v>0.14399999999999999</v>
          </cell>
          <cell r="O91">
            <v>28.443000000000001</v>
          </cell>
          <cell r="P91">
            <v>1.827</v>
          </cell>
          <cell r="Q91">
            <v>30.27</v>
          </cell>
          <cell r="R91">
            <v>19.922000000000001</v>
          </cell>
          <cell r="S91">
            <v>4.601</v>
          </cell>
          <cell r="T91">
            <v>27.003</v>
          </cell>
          <cell r="U91">
            <v>2.706</v>
          </cell>
          <cell r="V91">
            <v>2.0350000000000001</v>
          </cell>
          <cell r="W91">
            <v>56.267000000000003</v>
          </cell>
          <cell r="X91">
            <v>0</v>
          </cell>
          <cell r="Y91">
            <v>56.267000000000003</v>
          </cell>
          <cell r="Z91">
            <v>7.7539999999999996</v>
          </cell>
          <cell r="AA91">
            <v>5.0720000000000001</v>
          </cell>
          <cell r="AB91">
            <v>2.8620000000000001</v>
          </cell>
          <cell r="AC91">
            <v>7.9340000000000002</v>
          </cell>
          <cell r="AD91">
            <v>78.783000000000001</v>
          </cell>
          <cell r="AE91">
            <v>0</v>
          </cell>
          <cell r="AF91">
            <v>0</v>
          </cell>
          <cell r="AG91">
            <v>78.783000000000001</v>
          </cell>
          <cell r="AH91">
            <v>78.783000000000001</v>
          </cell>
          <cell r="AI91">
            <v>10.813000000000001</v>
          </cell>
          <cell r="AJ91">
            <v>-1E-3</v>
          </cell>
          <cell r="AK91">
            <v>2.4729999999999999</v>
          </cell>
          <cell r="AL91">
            <v>0</v>
          </cell>
          <cell r="AM91">
            <v>0</v>
          </cell>
          <cell r="AN91">
            <v>0</v>
          </cell>
          <cell r="AO91">
            <v>24.757999999999999</v>
          </cell>
          <cell r="AP91">
            <v>5.4809999999999999</v>
          </cell>
          <cell r="AQ91">
            <v>43.524000000000001</v>
          </cell>
          <cell r="AR91">
            <v>0</v>
          </cell>
          <cell r="AS91">
            <v>43.524000000000001</v>
          </cell>
          <cell r="AT91">
            <v>0</v>
          </cell>
          <cell r="AU91">
            <v>25.395</v>
          </cell>
          <cell r="AV91">
            <v>0</v>
          </cell>
          <cell r="AW91">
            <v>4.3099999999999996</v>
          </cell>
          <cell r="AX91">
            <v>0</v>
          </cell>
          <cell r="AY91">
            <v>29.704999999999998</v>
          </cell>
          <cell r="AZ91">
            <v>0</v>
          </cell>
          <cell r="BA91">
            <v>29.704999999999998</v>
          </cell>
          <cell r="BB91">
            <v>0.18</v>
          </cell>
          <cell r="BC91">
            <v>0</v>
          </cell>
          <cell r="BD91">
            <v>0</v>
          </cell>
          <cell r="BE91">
            <v>0</v>
          </cell>
          <cell r="BF91">
            <v>73.049000000000007</v>
          </cell>
          <cell r="BG91">
            <v>0</v>
          </cell>
          <cell r="BH91">
            <v>0</v>
          </cell>
          <cell r="BI91">
            <v>73.049000000000007</v>
          </cell>
          <cell r="BJ91">
            <v>73.049000000000007</v>
          </cell>
          <cell r="BK91">
            <v>0</v>
          </cell>
          <cell r="BL91">
            <v>0</v>
          </cell>
          <cell r="BM91">
            <v>0</v>
          </cell>
          <cell r="BN91">
            <v>0</v>
          </cell>
          <cell r="BO91">
            <v>0</v>
          </cell>
          <cell r="BP91">
            <v>0</v>
          </cell>
          <cell r="BQ91">
            <v>3.0680000000000001</v>
          </cell>
          <cell r="BR91">
            <v>0</v>
          </cell>
          <cell r="BS91">
            <v>3.0680000000000001</v>
          </cell>
          <cell r="BT91">
            <v>0</v>
          </cell>
          <cell r="BU91">
            <v>3.0680000000000001</v>
          </cell>
          <cell r="BV91">
            <v>0</v>
          </cell>
          <cell r="BW91">
            <v>0</v>
          </cell>
          <cell r="BX91">
            <v>0</v>
          </cell>
          <cell r="BY91">
            <v>0</v>
          </cell>
          <cell r="BZ91">
            <v>0</v>
          </cell>
          <cell r="CA91">
            <v>0</v>
          </cell>
          <cell r="CB91">
            <v>0</v>
          </cell>
          <cell r="CC91">
            <v>0</v>
          </cell>
          <cell r="CD91">
            <v>0</v>
          </cell>
          <cell r="CE91">
            <v>0</v>
          </cell>
          <cell r="CF91">
            <v>0</v>
          </cell>
          <cell r="CG91">
            <v>0</v>
          </cell>
          <cell r="CH91">
            <v>3.0680000000000001</v>
          </cell>
          <cell r="CI91">
            <v>0</v>
          </cell>
          <cell r="CJ91">
            <v>0</v>
          </cell>
          <cell r="CK91">
            <v>3.0680000000000001</v>
          </cell>
          <cell r="CL91">
            <v>3.0680000000000001</v>
          </cell>
          <cell r="CM91">
            <v>1.2230000000000001</v>
          </cell>
          <cell r="CN91">
            <v>-0.26800000000000002</v>
          </cell>
          <cell r="CO91">
            <v>0</v>
          </cell>
          <cell r="CP91">
            <v>0</v>
          </cell>
          <cell r="CQ91">
            <v>0</v>
          </cell>
          <cell r="CR91">
            <v>0</v>
          </cell>
          <cell r="CS91">
            <v>6.2110000000000003</v>
          </cell>
          <cell r="CT91">
            <v>0.76</v>
          </cell>
          <cell r="CU91">
            <v>7.9260000000000002</v>
          </cell>
          <cell r="CV91">
            <v>0</v>
          </cell>
          <cell r="CW91">
            <v>7.9260000000000002</v>
          </cell>
          <cell r="CX91">
            <v>0</v>
          </cell>
          <cell r="CY91">
            <v>2.399</v>
          </cell>
          <cell r="CZ91">
            <v>0</v>
          </cell>
          <cell r="DA91">
            <v>0.497</v>
          </cell>
          <cell r="DB91">
            <v>0</v>
          </cell>
          <cell r="DC91">
            <v>2.8959999999999999</v>
          </cell>
          <cell r="DD91">
            <v>0</v>
          </cell>
          <cell r="DE91">
            <v>2.8959999999999999</v>
          </cell>
          <cell r="DF91">
            <v>0</v>
          </cell>
          <cell r="DG91">
            <v>0</v>
          </cell>
          <cell r="DH91">
            <v>0</v>
          </cell>
          <cell r="DI91">
            <v>0</v>
          </cell>
          <cell r="DJ91">
            <v>10.821999999999999</v>
          </cell>
          <cell r="DK91">
            <v>0</v>
          </cell>
          <cell r="DL91">
            <v>0</v>
          </cell>
          <cell r="DM91">
            <v>10.821999999999999</v>
          </cell>
          <cell r="DN91">
            <v>10.821999999999999</v>
          </cell>
          <cell r="DO91">
            <v>1E-3</v>
          </cell>
          <cell r="DP91">
            <v>0</v>
          </cell>
          <cell r="DQ91">
            <v>0</v>
          </cell>
          <cell r="DR91">
            <v>0</v>
          </cell>
          <cell r="DS91">
            <v>0</v>
          </cell>
          <cell r="DT91">
            <v>0</v>
          </cell>
          <cell r="DU91">
            <v>3.0070000000000001</v>
          </cell>
          <cell r="DV91">
            <v>0</v>
          </cell>
          <cell r="DW91">
            <v>3.008</v>
          </cell>
          <cell r="DX91">
            <v>0</v>
          </cell>
          <cell r="DY91">
            <v>3.008</v>
          </cell>
          <cell r="DZ91">
            <v>0</v>
          </cell>
          <cell r="EA91">
            <v>0</v>
          </cell>
          <cell r="EB91">
            <v>0</v>
          </cell>
          <cell r="EC91">
            <v>0</v>
          </cell>
          <cell r="ED91">
            <v>0</v>
          </cell>
          <cell r="EE91">
            <v>0</v>
          </cell>
          <cell r="EF91">
            <v>0</v>
          </cell>
          <cell r="EG91">
            <v>0</v>
          </cell>
          <cell r="EH91">
            <v>0</v>
          </cell>
          <cell r="EI91">
            <v>0</v>
          </cell>
          <cell r="EJ91">
            <v>0</v>
          </cell>
          <cell r="EK91">
            <v>0</v>
          </cell>
          <cell r="EL91">
            <v>3.008</v>
          </cell>
          <cell r="EM91">
            <v>0</v>
          </cell>
          <cell r="EN91">
            <v>0</v>
          </cell>
          <cell r="EO91">
            <v>3.008</v>
          </cell>
          <cell r="EP91">
            <v>3.008</v>
          </cell>
          <cell r="EQ91">
            <v>16.407</v>
          </cell>
          <cell r="ER91">
            <v>-1E-3</v>
          </cell>
          <cell r="ES91">
            <v>3.226</v>
          </cell>
          <cell r="ET91">
            <v>0</v>
          </cell>
          <cell r="EU91">
            <v>9.89</v>
          </cell>
          <cell r="EV91">
            <v>0</v>
          </cell>
          <cell r="EW91">
            <v>36.82</v>
          </cell>
          <cell r="EX91">
            <v>5.625</v>
          </cell>
          <cell r="EY91">
            <v>71.966999999999999</v>
          </cell>
          <cell r="EZ91">
            <v>1.827</v>
          </cell>
          <cell r="FA91">
            <v>73.793999999999997</v>
          </cell>
          <cell r="FB91">
            <v>19.922000000000001</v>
          </cell>
          <cell r="FC91">
            <v>29.995999999999999</v>
          </cell>
          <cell r="FD91">
            <v>27.003</v>
          </cell>
          <cell r="FE91">
            <v>7.016</v>
          </cell>
          <cell r="FF91">
            <v>2.0350000000000001</v>
          </cell>
          <cell r="FG91">
            <v>85.972000000000008</v>
          </cell>
          <cell r="FH91">
            <v>0</v>
          </cell>
          <cell r="FI91">
            <v>85.972000000000008</v>
          </cell>
          <cell r="FJ91">
            <v>7.9339999999999993</v>
          </cell>
          <cell r="FK91">
            <v>5.0720000000000001</v>
          </cell>
          <cell r="FL91">
            <v>2.8620000000000001</v>
          </cell>
          <cell r="FM91">
            <v>7.9340000000000002</v>
          </cell>
          <cell r="FN91">
            <v>151.83199999999999</v>
          </cell>
          <cell r="FO91">
            <v>0</v>
          </cell>
          <cell r="FP91">
            <v>0</v>
          </cell>
          <cell r="FQ91">
            <v>151.83199999999999</v>
          </cell>
          <cell r="FR91">
            <v>151.83199999999999</v>
          </cell>
          <cell r="FS91">
            <v>1.224</v>
          </cell>
          <cell r="FT91">
            <v>-0.26800000000000002</v>
          </cell>
          <cell r="FU91">
            <v>0</v>
          </cell>
          <cell r="FV91">
            <v>0</v>
          </cell>
          <cell r="FW91">
            <v>0</v>
          </cell>
          <cell r="FX91">
            <v>0</v>
          </cell>
          <cell r="FY91">
            <v>12.286</v>
          </cell>
          <cell r="FZ91">
            <v>0.76</v>
          </cell>
          <cell r="GA91">
            <v>14.001999999999999</v>
          </cell>
          <cell r="GB91">
            <v>0</v>
          </cell>
          <cell r="GC91">
            <v>14.001999999999999</v>
          </cell>
          <cell r="GD91">
            <v>0</v>
          </cell>
          <cell r="GE91">
            <v>2.399</v>
          </cell>
          <cell r="GF91">
            <v>0</v>
          </cell>
          <cell r="GG91">
            <v>0.497</v>
          </cell>
          <cell r="GH91">
            <v>0</v>
          </cell>
          <cell r="GI91">
            <v>2.8959999999999999</v>
          </cell>
          <cell r="GJ91">
            <v>0</v>
          </cell>
          <cell r="GK91">
            <v>2.8959999999999999</v>
          </cell>
          <cell r="GL91">
            <v>0</v>
          </cell>
          <cell r="GM91">
            <v>0</v>
          </cell>
          <cell r="GN91">
            <v>0</v>
          </cell>
          <cell r="GO91">
            <v>0</v>
          </cell>
          <cell r="GP91">
            <v>16.898</v>
          </cell>
          <cell r="GQ91">
            <v>0</v>
          </cell>
          <cell r="GR91">
            <v>0</v>
          </cell>
          <cell r="GS91">
            <v>16.898</v>
          </cell>
          <cell r="GT91">
            <v>16.898</v>
          </cell>
          <cell r="GU91">
            <v>17.631</v>
          </cell>
          <cell r="GV91">
            <v>-0.26900000000000002</v>
          </cell>
          <cell r="GW91">
            <v>3.226</v>
          </cell>
          <cell r="GX91">
            <v>0</v>
          </cell>
          <cell r="GY91">
            <v>9.89</v>
          </cell>
          <cell r="GZ91">
            <v>0</v>
          </cell>
          <cell r="HA91">
            <v>49.106000000000002</v>
          </cell>
          <cell r="HB91">
            <v>6.3849999999999998</v>
          </cell>
          <cell r="HC91">
            <v>85.968999999999994</v>
          </cell>
          <cell r="HD91">
            <v>1.827</v>
          </cell>
          <cell r="HE91">
            <v>87.796000000000006</v>
          </cell>
          <cell r="HF91">
            <v>19.922000000000001</v>
          </cell>
          <cell r="HG91">
            <v>32.395000000000003</v>
          </cell>
          <cell r="HH91">
            <v>27.003</v>
          </cell>
          <cell r="HI91">
            <v>7.5129999999999999</v>
          </cell>
          <cell r="HJ91">
            <v>2.0350000000000001</v>
          </cell>
          <cell r="HK91">
            <v>88.867999999999995</v>
          </cell>
          <cell r="HL91">
            <v>0</v>
          </cell>
          <cell r="HM91">
            <v>88.867999999999995</v>
          </cell>
          <cell r="HN91">
            <v>7.9340000000000002</v>
          </cell>
          <cell r="HO91">
            <v>5.0720000000000001</v>
          </cell>
          <cell r="HP91">
            <v>2.8620000000000001</v>
          </cell>
          <cell r="HQ91">
            <v>7.9340000000000002</v>
          </cell>
          <cell r="HR91">
            <v>168.73</v>
          </cell>
          <cell r="HS91">
            <v>0</v>
          </cell>
          <cell r="HT91">
            <v>0</v>
          </cell>
          <cell r="HU91">
            <v>168.73</v>
          </cell>
          <cell r="HV91">
            <v>168.73</v>
          </cell>
          <cell r="HW91">
            <v>1.6E-2</v>
          </cell>
          <cell r="HX91">
            <v>0</v>
          </cell>
          <cell r="HY91">
            <v>3.2000000000000001E-2</v>
          </cell>
          <cell r="HZ91">
            <v>0.48099999999999998</v>
          </cell>
          <cell r="IA91">
            <v>0</v>
          </cell>
          <cell r="IB91">
            <v>0</v>
          </cell>
          <cell r="IC91">
            <v>0</v>
          </cell>
          <cell r="ID91">
            <v>0.90100000000000002</v>
          </cell>
          <cell r="IE91">
            <v>0</v>
          </cell>
          <cell r="IF91">
            <v>0</v>
          </cell>
          <cell r="IG91">
            <v>0</v>
          </cell>
          <cell r="IH91">
            <v>0</v>
          </cell>
          <cell r="II91">
            <v>0</v>
          </cell>
          <cell r="IJ91">
            <v>0</v>
          </cell>
          <cell r="IK91">
            <v>0</v>
          </cell>
          <cell r="IL91">
            <v>0</v>
          </cell>
          <cell r="IM91">
            <v>0</v>
          </cell>
          <cell r="IN91">
            <v>0</v>
          </cell>
          <cell r="IO91">
            <v>0</v>
          </cell>
          <cell r="IP91">
            <v>0</v>
          </cell>
          <cell r="IQ91">
            <v>0.80500000000000005</v>
          </cell>
          <cell r="IR91">
            <v>0</v>
          </cell>
          <cell r="IS91">
            <v>0</v>
          </cell>
          <cell r="IT91">
            <v>0</v>
          </cell>
          <cell r="IU91">
            <v>0</v>
          </cell>
          <cell r="IV91">
            <v>0</v>
          </cell>
          <cell r="IW91">
            <v>6.07</v>
          </cell>
          <cell r="IX91">
            <v>3.0430000000000001</v>
          </cell>
          <cell r="IY91">
            <v>0</v>
          </cell>
          <cell r="IZ91">
            <v>0</v>
          </cell>
          <cell r="JA91">
            <v>0</v>
          </cell>
          <cell r="JB91">
            <v>1.1000000000000001</v>
          </cell>
          <cell r="JC91">
            <v>1.27</v>
          </cell>
          <cell r="JD91">
            <v>21.181999999999999</v>
          </cell>
          <cell r="JE91">
            <v>-0.60099999999999998</v>
          </cell>
          <cell r="JF91">
            <v>0.89500000000000002</v>
          </cell>
          <cell r="JG91">
            <v>0</v>
          </cell>
          <cell r="JH91">
            <v>0</v>
          </cell>
          <cell r="JI91">
            <v>1.373</v>
          </cell>
          <cell r="JJ91">
            <v>0</v>
          </cell>
          <cell r="JK91">
            <v>0</v>
          </cell>
          <cell r="JL91">
            <v>0</v>
          </cell>
          <cell r="JM91">
            <v>0</v>
          </cell>
          <cell r="JN91">
            <v>0</v>
          </cell>
          <cell r="JO91">
            <v>0</v>
          </cell>
          <cell r="JP91">
            <v>0</v>
          </cell>
          <cell r="JQ91">
            <v>0</v>
          </cell>
          <cell r="JR91" t="e">
            <v>#N/A</v>
          </cell>
          <cell r="JS91">
            <v>168.73</v>
          </cell>
          <cell r="JT91">
            <v>168.73</v>
          </cell>
          <cell r="JU91">
            <v>16.898</v>
          </cell>
          <cell r="JV91">
            <v>151.83199999999999</v>
          </cell>
          <cell r="JW91">
            <v>36.551000000000002</v>
          </cell>
          <cell r="JX91">
            <v>1.27</v>
          </cell>
          <cell r="JY91">
            <v>0</v>
          </cell>
          <cell r="JZ91">
            <v>0</v>
          </cell>
          <cell r="KA91">
            <v>0</v>
          </cell>
          <cell r="KB91">
            <v>0</v>
          </cell>
          <cell r="KC91">
            <v>0</v>
          </cell>
          <cell r="KD91">
            <v>0</v>
          </cell>
          <cell r="KE91">
            <v>0</v>
          </cell>
          <cell r="KF91">
            <v>0</v>
          </cell>
          <cell r="KG91">
            <v>0</v>
          </cell>
          <cell r="KH91">
            <v>0</v>
          </cell>
          <cell r="KI91">
            <v>2.2869999999999999</v>
          </cell>
          <cell r="KJ91">
            <v>1.9930000000000001</v>
          </cell>
          <cell r="KK91">
            <v>4.7720000000000002</v>
          </cell>
          <cell r="KL91">
            <v>7.1760000000000002</v>
          </cell>
          <cell r="KM91">
            <v>4.6100000000000003</v>
          </cell>
          <cell r="KN91">
            <v>11.491</v>
          </cell>
          <cell r="KO91">
            <v>6.07</v>
          </cell>
          <cell r="KP91">
            <v>0</v>
          </cell>
          <cell r="KQ91">
            <v>0</v>
          </cell>
          <cell r="KR91">
            <v>6.07</v>
          </cell>
          <cell r="KS91">
            <v>0</v>
          </cell>
          <cell r="KT91">
            <v>3.0430000000000001</v>
          </cell>
          <cell r="KU91">
            <v>0</v>
          </cell>
          <cell r="KV91">
            <v>3.0430000000000001</v>
          </cell>
          <cell r="KW91">
            <v>1.1000000000000001</v>
          </cell>
          <cell r="KX91">
            <v>0</v>
          </cell>
          <cell r="KY91">
            <v>0</v>
          </cell>
          <cell r="KZ91">
            <v>1.1000000000000001</v>
          </cell>
          <cell r="LA91">
            <v>4.3238069073564418</v>
          </cell>
          <cell r="LB91">
            <v>0</v>
          </cell>
          <cell r="LC91">
            <v>0</v>
          </cell>
          <cell r="LD91">
            <v>4.3238069073564418</v>
          </cell>
          <cell r="LE91">
            <v>-1.5126003276715837E-2</v>
          </cell>
          <cell r="LF91">
            <v>4.1002657906395115</v>
          </cell>
          <cell r="LG91">
            <v>0</v>
          </cell>
          <cell r="LH91">
            <v>4.0851397873627953</v>
          </cell>
          <cell r="LI91">
            <v>2.9668746372010477</v>
          </cell>
          <cell r="LJ91">
            <v>0</v>
          </cell>
          <cell r="LK91">
            <v>0</v>
          </cell>
          <cell r="LL91">
            <v>2.9668746372010477</v>
          </cell>
          <cell r="LM91">
            <v>61.351555541280781</v>
          </cell>
          <cell r="LN91">
            <v>67.538265790639514</v>
          </cell>
          <cell r="LO91">
            <v>15.640999999999998</v>
          </cell>
          <cell r="LP91">
            <v>83.179265790639505</v>
          </cell>
          <cell r="LQ91">
            <v>128.8898213319203</v>
          </cell>
          <cell r="LR91">
            <v>144.53082133192029</v>
          </cell>
          <cell r="LS91">
            <v>746.34400000000005</v>
          </cell>
          <cell r="LT91">
            <v>42039</v>
          </cell>
          <cell r="LU91">
            <v>11070</v>
          </cell>
          <cell r="LV91">
            <v>6370</v>
          </cell>
          <cell r="LW91">
            <v>1964</v>
          </cell>
          <cell r="LX91">
            <v>1763</v>
          </cell>
          <cell r="LY91">
            <v>7062</v>
          </cell>
          <cell r="LZ91">
            <v>62212</v>
          </cell>
          <cell r="MA91">
            <v>106303</v>
          </cell>
          <cell r="MB91">
            <v>106304</v>
          </cell>
          <cell r="MC91">
            <v>120</v>
          </cell>
          <cell r="MD91">
            <v>2360</v>
          </cell>
          <cell r="ME91">
            <v>651</v>
          </cell>
          <cell r="MF91">
            <v>651</v>
          </cell>
          <cell r="MG91">
            <v>39.299999999999997</v>
          </cell>
          <cell r="MH91">
            <v>746344</v>
          </cell>
          <cell r="MI91">
            <v>17440</v>
          </cell>
          <cell r="MJ91">
            <v>106304</v>
          </cell>
          <cell r="MK91">
            <v>39.299999999999997</v>
          </cell>
          <cell r="ML91">
            <v>42.794954128440367</v>
          </cell>
          <cell r="MM91">
            <v>2.410493119266055</v>
          </cell>
          <cell r="MN91">
            <v>10.149194762191451</v>
          </cell>
          <cell r="MO91">
            <v>2.3329319686935581</v>
          </cell>
          <cell r="MP91">
            <v>58.522727272727273</v>
          </cell>
          <cell r="MQ91">
            <v>954.14311286906036</v>
          </cell>
          <cell r="MR91">
            <v>8.7225193744439565E-4</v>
          </cell>
          <cell r="MS91" t="str">
            <v>Historical (£m)</v>
          </cell>
          <cell r="MT91" t="str">
            <v>PR14 (£m)</v>
          </cell>
        </row>
        <row r="92">
          <cell r="A92" t="str">
            <v>SWB19</v>
          </cell>
          <cell r="B92" t="str">
            <v>SWB</v>
          </cell>
          <cell r="C92" t="str">
            <v>2018-19</v>
          </cell>
          <cell r="D92" t="str">
            <v>SWB</v>
          </cell>
          <cell r="E92" t="str">
            <v>SWB19</v>
          </cell>
          <cell r="F92">
            <v>0.97917319135609127</v>
          </cell>
          <cell r="G92">
            <v>5.7487258064516125</v>
          </cell>
          <cell r="H92">
            <v>0</v>
          </cell>
          <cell r="I92">
            <v>1.2024246789852802</v>
          </cell>
          <cell r="J92">
            <v>0</v>
          </cell>
          <cell r="K92">
            <v>10.408611024115251</v>
          </cell>
          <cell r="L92">
            <v>0</v>
          </cell>
          <cell r="M92">
            <v>11.475909802693391</v>
          </cell>
          <cell r="N92">
            <v>0.13610507359849669</v>
          </cell>
          <cell r="O92">
            <v>28.971776385844031</v>
          </cell>
          <cell r="P92">
            <v>1.6469693078609455</v>
          </cell>
          <cell r="Q92">
            <v>30.618745693704973</v>
          </cell>
          <cell r="R92">
            <v>8.2221172878170989</v>
          </cell>
          <cell r="S92">
            <v>8.2172214218603177</v>
          </cell>
          <cell r="T92">
            <v>17.794514406514246</v>
          </cell>
          <cell r="U92">
            <v>2.325536329470717</v>
          </cell>
          <cell r="V92">
            <v>3.9382345756341994</v>
          </cell>
          <cell r="W92">
            <v>40.497624021296581</v>
          </cell>
          <cell r="X92">
            <v>0</v>
          </cell>
          <cell r="Y92">
            <v>40.497624021296581</v>
          </cell>
          <cell r="Z92">
            <v>7.4564038521766349</v>
          </cell>
          <cell r="AA92">
            <v>5.9386854055746943</v>
          </cell>
          <cell r="AB92">
            <v>7.4564038521766349</v>
          </cell>
          <cell r="AC92">
            <v>13.395089257751328</v>
          </cell>
          <cell r="AD92">
            <v>63.659965862824912</v>
          </cell>
          <cell r="AE92">
            <v>1.4628847478860003</v>
          </cell>
          <cell r="AF92">
            <v>0</v>
          </cell>
          <cell r="AG92">
            <v>65.122850610710913</v>
          </cell>
          <cell r="AH92">
            <v>65.289310053241451</v>
          </cell>
          <cell r="AI92">
            <v>11.273220952082678</v>
          </cell>
          <cell r="AJ92">
            <v>0</v>
          </cell>
          <cell r="AK92">
            <v>2.6829345443156902</v>
          </cell>
          <cell r="AL92">
            <v>0</v>
          </cell>
          <cell r="AM92">
            <v>0</v>
          </cell>
          <cell r="AN92">
            <v>0</v>
          </cell>
          <cell r="AO92">
            <v>25.372335734419035</v>
          </cell>
          <cell r="AP92">
            <v>5.2023471656749125</v>
          </cell>
          <cell r="AQ92">
            <v>44.530838396492321</v>
          </cell>
          <cell r="AR92">
            <v>0</v>
          </cell>
          <cell r="AS92">
            <v>44.530838396492321</v>
          </cell>
          <cell r="AT92">
            <v>0</v>
          </cell>
          <cell r="AU92">
            <v>21.004244127779515</v>
          </cell>
          <cell r="AV92">
            <v>0.10379235828374567</v>
          </cell>
          <cell r="AW92">
            <v>9.1161024115252101</v>
          </cell>
          <cell r="AX92">
            <v>0</v>
          </cell>
          <cell r="AY92">
            <v>30.224138897588471</v>
          </cell>
          <cell r="AZ92">
            <v>0</v>
          </cell>
          <cell r="BA92">
            <v>30.224138897588471</v>
          </cell>
          <cell r="BB92">
            <v>0</v>
          </cell>
          <cell r="BC92">
            <v>0</v>
          </cell>
          <cell r="BD92">
            <v>0</v>
          </cell>
          <cell r="BE92">
            <v>0</v>
          </cell>
          <cell r="BF92">
            <v>74.754977294080788</v>
          </cell>
          <cell r="BG92">
            <v>2.9610197306608201</v>
          </cell>
          <cell r="BH92">
            <v>0</v>
          </cell>
          <cell r="BI92">
            <v>77.715997024741611</v>
          </cell>
          <cell r="BJ92">
            <v>78.154666614469136</v>
          </cell>
          <cell r="BK92">
            <v>0</v>
          </cell>
          <cell r="BL92">
            <v>0</v>
          </cell>
          <cell r="BM92">
            <v>0</v>
          </cell>
          <cell r="BN92">
            <v>0</v>
          </cell>
          <cell r="BO92">
            <v>0</v>
          </cell>
          <cell r="BP92">
            <v>0</v>
          </cell>
          <cell r="BQ92">
            <v>3.3242929846539298</v>
          </cell>
          <cell r="BR92">
            <v>0</v>
          </cell>
          <cell r="BS92">
            <v>3.3242929846539298</v>
          </cell>
          <cell r="BT92">
            <v>0</v>
          </cell>
          <cell r="BU92">
            <v>3.3242929846539298</v>
          </cell>
          <cell r="BV92">
            <v>0</v>
          </cell>
          <cell r="BW92">
            <v>0</v>
          </cell>
          <cell r="BX92">
            <v>0</v>
          </cell>
          <cell r="BY92">
            <v>0</v>
          </cell>
          <cell r="BZ92">
            <v>0</v>
          </cell>
          <cell r="CA92">
            <v>0</v>
          </cell>
          <cell r="CB92">
            <v>0</v>
          </cell>
          <cell r="CC92">
            <v>0</v>
          </cell>
          <cell r="CD92">
            <v>0</v>
          </cell>
          <cell r="CE92">
            <v>0</v>
          </cell>
          <cell r="CF92">
            <v>0</v>
          </cell>
          <cell r="CG92">
            <v>0</v>
          </cell>
          <cell r="CH92">
            <v>3.3242929846539298</v>
          </cell>
          <cell r="CI92">
            <v>0</v>
          </cell>
          <cell r="CJ92">
            <v>0</v>
          </cell>
          <cell r="CK92">
            <v>3.3242929846539298</v>
          </cell>
          <cell r="CL92">
            <v>3.3242929846539298</v>
          </cell>
          <cell r="CM92">
            <v>1.2533416849357968</v>
          </cell>
          <cell r="CN92">
            <v>-0.30256451612903218</v>
          </cell>
          <cell r="CO92">
            <v>0</v>
          </cell>
          <cell r="CP92">
            <v>0</v>
          </cell>
          <cell r="CQ92">
            <v>0</v>
          </cell>
          <cell r="CR92">
            <v>0</v>
          </cell>
          <cell r="CS92">
            <v>5.9621855621672397</v>
          </cell>
          <cell r="CT92">
            <v>0.74515079862198541</v>
          </cell>
          <cell r="CU92">
            <v>7.6581135295959895</v>
          </cell>
          <cell r="CV92">
            <v>0</v>
          </cell>
          <cell r="CW92">
            <v>7.6581135295959895</v>
          </cell>
          <cell r="CX92">
            <v>0</v>
          </cell>
          <cell r="CY92">
            <v>4.9536371750704662</v>
          </cell>
          <cell r="CZ92">
            <v>0</v>
          </cell>
          <cell r="DA92">
            <v>0</v>
          </cell>
          <cell r="DB92">
            <v>0</v>
          </cell>
          <cell r="DC92">
            <v>4.9536371750704662</v>
          </cell>
          <cell r="DD92">
            <v>0</v>
          </cell>
          <cell r="DE92">
            <v>4.9536371750704662</v>
          </cell>
          <cell r="DF92">
            <v>0</v>
          </cell>
          <cell r="DG92">
            <v>0</v>
          </cell>
          <cell r="DH92">
            <v>0</v>
          </cell>
          <cell r="DI92">
            <v>0</v>
          </cell>
          <cell r="DJ92">
            <v>12.611750704666456</v>
          </cell>
          <cell r="DK92">
            <v>0.79508863138114616</v>
          </cell>
          <cell r="DL92">
            <v>0</v>
          </cell>
          <cell r="DM92">
            <v>13.406839336047602</v>
          </cell>
          <cell r="DN92">
            <v>13.522381772627622</v>
          </cell>
          <cell r="DO92">
            <v>1.9583463827121824E-3</v>
          </cell>
          <cell r="DP92">
            <v>0</v>
          </cell>
          <cell r="DQ92">
            <v>0</v>
          </cell>
          <cell r="DR92">
            <v>0</v>
          </cell>
          <cell r="DS92">
            <v>0</v>
          </cell>
          <cell r="DT92">
            <v>0</v>
          </cell>
          <cell r="DU92">
            <v>3.1911254306295014</v>
          </cell>
          <cell r="DV92">
            <v>0</v>
          </cell>
          <cell r="DW92">
            <v>3.1930837770122138</v>
          </cell>
          <cell r="DX92">
            <v>0</v>
          </cell>
          <cell r="DY92">
            <v>3.1930837770122138</v>
          </cell>
          <cell r="DZ92">
            <v>0</v>
          </cell>
          <cell r="EA92">
            <v>0</v>
          </cell>
          <cell r="EB92">
            <v>0</v>
          </cell>
          <cell r="EC92">
            <v>0</v>
          </cell>
          <cell r="ED92">
            <v>0</v>
          </cell>
          <cell r="EE92">
            <v>0</v>
          </cell>
          <cell r="EF92">
            <v>0</v>
          </cell>
          <cell r="EG92">
            <v>0</v>
          </cell>
          <cell r="EH92">
            <v>0</v>
          </cell>
          <cell r="EI92">
            <v>0</v>
          </cell>
          <cell r="EJ92">
            <v>0</v>
          </cell>
          <cell r="EK92">
            <v>0</v>
          </cell>
          <cell r="EL92">
            <v>3.1930837770122138</v>
          </cell>
          <cell r="EM92">
            <v>8.6167240839336023E-2</v>
          </cell>
          <cell r="EN92">
            <v>0</v>
          </cell>
          <cell r="EO92">
            <v>3.2792510178515499</v>
          </cell>
          <cell r="EP92">
            <v>3.2880635765737547</v>
          </cell>
          <cell r="EQ92">
            <v>17.021946758534291</v>
          </cell>
          <cell r="ER92">
            <v>0</v>
          </cell>
          <cell r="ES92">
            <v>3.8853592233009699</v>
          </cell>
          <cell r="ET92">
            <v>0</v>
          </cell>
          <cell r="EU92">
            <v>10.408611024115251</v>
          </cell>
          <cell r="EV92">
            <v>0</v>
          </cell>
          <cell r="EW92">
            <v>36.848245537112426</v>
          </cell>
          <cell r="EX92">
            <v>5.3384522392734093</v>
          </cell>
          <cell r="EY92">
            <v>73.502614782336352</v>
          </cell>
          <cell r="EZ92">
            <v>1.6469693078609455</v>
          </cell>
          <cell r="FA92">
            <v>75.149584090197294</v>
          </cell>
          <cell r="FB92">
            <v>8.2221172878170989</v>
          </cell>
          <cell r="FC92">
            <v>29.221465549639831</v>
          </cell>
          <cell r="FD92">
            <v>17.898306764797994</v>
          </cell>
          <cell r="FE92">
            <v>11.441638740995927</v>
          </cell>
          <cell r="FF92">
            <v>3.9382345756341994</v>
          </cell>
          <cell r="FG92">
            <v>70.721762918885048</v>
          </cell>
          <cell r="FH92">
            <v>0</v>
          </cell>
          <cell r="FI92">
            <v>70.721762918885048</v>
          </cell>
          <cell r="FJ92">
            <v>7.4564038521766349</v>
          </cell>
          <cell r="FK92">
            <v>5.9386854055746943</v>
          </cell>
          <cell r="FL92">
            <v>7.4564038521766349</v>
          </cell>
          <cell r="FM92">
            <v>13.395089257751328</v>
          </cell>
          <cell r="FN92">
            <v>138.41494315690568</v>
          </cell>
          <cell r="FO92">
            <v>4.4239044785468202</v>
          </cell>
          <cell r="FP92">
            <v>0</v>
          </cell>
          <cell r="FQ92">
            <v>142.83884763545254</v>
          </cell>
          <cell r="FR92">
            <v>143.44397666771059</v>
          </cell>
          <cell r="FS92">
            <v>1.255300031318509</v>
          </cell>
          <cell r="FT92">
            <v>-0.30256451612903218</v>
          </cell>
          <cell r="FU92">
            <v>0</v>
          </cell>
          <cell r="FV92">
            <v>0</v>
          </cell>
          <cell r="FW92">
            <v>0</v>
          </cell>
          <cell r="FX92">
            <v>0</v>
          </cell>
          <cell r="FY92">
            <v>12.477603977450672</v>
          </cell>
          <cell r="FZ92">
            <v>0.74515079862198541</v>
          </cell>
          <cell r="GA92">
            <v>14.175490291262134</v>
          </cell>
          <cell r="GB92">
            <v>0</v>
          </cell>
          <cell r="GC92">
            <v>14.175490291262134</v>
          </cell>
          <cell r="GD92">
            <v>0</v>
          </cell>
          <cell r="GE92">
            <v>4.9536371750704662</v>
          </cell>
          <cell r="GF92">
            <v>0</v>
          </cell>
          <cell r="GG92">
            <v>0</v>
          </cell>
          <cell r="GH92">
            <v>0</v>
          </cell>
          <cell r="GI92">
            <v>4.9536371750704662</v>
          </cell>
          <cell r="GJ92">
            <v>0</v>
          </cell>
          <cell r="GK92">
            <v>4.9536371750704662</v>
          </cell>
          <cell r="GL92">
            <v>0</v>
          </cell>
          <cell r="GM92">
            <v>0</v>
          </cell>
          <cell r="GN92">
            <v>0</v>
          </cell>
          <cell r="GO92">
            <v>0</v>
          </cell>
          <cell r="GP92">
            <v>19.129127466332601</v>
          </cell>
          <cell r="GQ92">
            <v>0.88125587222048218</v>
          </cell>
          <cell r="GR92">
            <v>0</v>
          </cell>
          <cell r="GS92">
            <v>20.01038333855308</v>
          </cell>
          <cell r="GT92">
            <v>20.134738333855307</v>
          </cell>
          <cell r="GU92">
            <v>18.2772467898528</v>
          </cell>
          <cell r="GV92">
            <v>-0.30256451612903218</v>
          </cell>
          <cell r="GW92">
            <v>3.8853592233009699</v>
          </cell>
          <cell r="GX92">
            <v>0</v>
          </cell>
          <cell r="GY92">
            <v>10.408611024115251</v>
          </cell>
          <cell r="GZ92">
            <v>0</v>
          </cell>
          <cell r="HA92">
            <v>49.325849514563096</v>
          </cell>
          <cell r="HB92">
            <v>6.0836030378953954</v>
          </cell>
          <cell r="HC92">
            <v>87.678105073598488</v>
          </cell>
          <cell r="HD92">
            <v>1.6469693078609455</v>
          </cell>
          <cell r="HE92">
            <v>89.325074381459416</v>
          </cell>
          <cell r="HF92">
            <v>8.2221172878170989</v>
          </cell>
          <cell r="HG92">
            <v>34.1751027247103</v>
          </cell>
          <cell r="HH92">
            <v>17.898306764797994</v>
          </cell>
          <cell r="HI92">
            <v>11.441638740995927</v>
          </cell>
          <cell r="HJ92">
            <v>3.9382345756341994</v>
          </cell>
          <cell r="HK92">
            <v>75.675400093955517</v>
          </cell>
          <cell r="HL92">
            <v>0</v>
          </cell>
          <cell r="HM92">
            <v>75.675400093955517</v>
          </cell>
          <cell r="HN92">
            <v>7.4564038521766349</v>
          </cell>
          <cell r="HO92">
            <v>5.9386854055746943</v>
          </cell>
          <cell r="HP92">
            <v>7.4564038521766349</v>
          </cell>
          <cell r="HQ92">
            <v>13.395089257751328</v>
          </cell>
          <cell r="HR92">
            <v>157.54407062323833</v>
          </cell>
          <cell r="HS92">
            <v>5.3051603507673022</v>
          </cell>
          <cell r="HT92">
            <v>0</v>
          </cell>
          <cell r="HU92">
            <v>162.84923097400559</v>
          </cell>
          <cell r="HV92">
            <v>163.57871500156588</v>
          </cell>
          <cell r="HW92">
            <v>0</v>
          </cell>
          <cell r="HX92">
            <v>0</v>
          </cell>
          <cell r="HY92">
            <v>0.24185577826495455</v>
          </cell>
          <cell r="HZ92">
            <v>0</v>
          </cell>
          <cell r="IA92">
            <v>0</v>
          </cell>
          <cell r="IB92">
            <v>0</v>
          </cell>
          <cell r="IC92">
            <v>0</v>
          </cell>
          <cell r="ID92">
            <v>1.1985079862198558</v>
          </cell>
          <cell r="IE92">
            <v>0</v>
          </cell>
          <cell r="IF92">
            <v>0</v>
          </cell>
          <cell r="IG92">
            <v>0</v>
          </cell>
          <cell r="IH92">
            <v>0</v>
          </cell>
          <cell r="II92">
            <v>1.9348462261196364</v>
          </cell>
          <cell r="IJ92">
            <v>0</v>
          </cell>
          <cell r="IK92">
            <v>0.55714954588161592</v>
          </cell>
          <cell r="IL92">
            <v>0</v>
          </cell>
          <cell r="IM92">
            <v>0</v>
          </cell>
          <cell r="IN92">
            <v>0</v>
          </cell>
          <cell r="IO92">
            <v>0</v>
          </cell>
          <cell r="IP92">
            <v>0</v>
          </cell>
          <cell r="IQ92">
            <v>4.9320953648606318</v>
          </cell>
          <cell r="IR92">
            <v>0</v>
          </cell>
          <cell r="IS92">
            <v>0</v>
          </cell>
          <cell r="IT92">
            <v>0</v>
          </cell>
          <cell r="IU92">
            <v>0</v>
          </cell>
          <cell r="IV92">
            <v>0</v>
          </cell>
          <cell r="IW92">
            <v>5.2248681490761033</v>
          </cell>
          <cell r="IX92">
            <v>2.5438919511431251</v>
          </cell>
          <cell r="IY92">
            <v>0</v>
          </cell>
          <cell r="IZ92">
            <v>0</v>
          </cell>
          <cell r="JA92">
            <v>0</v>
          </cell>
          <cell r="JB92">
            <v>5.6713711243344802</v>
          </cell>
          <cell r="JC92">
            <v>2.0484303163169431</v>
          </cell>
          <cell r="JD92">
            <v>5.0848463827121817</v>
          </cell>
          <cell r="JE92">
            <v>0.54539946758534286</v>
          </cell>
          <cell r="JF92">
            <v>3.423189476980895</v>
          </cell>
          <cell r="JG92">
            <v>0</v>
          </cell>
          <cell r="JH92">
            <v>0</v>
          </cell>
          <cell r="JI92">
            <v>2.3637240839336044</v>
          </cell>
          <cell r="JJ92">
            <v>0</v>
          </cell>
          <cell r="JK92">
            <v>0</v>
          </cell>
          <cell r="JL92">
            <v>0</v>
          </cell>
          <cell r="JM92">
            <v>0</v>
          </cell>
          <cell r="JN92">
            <v>0</v>
          </cell>
          <cell r="JO92">
            <v>0</v>
          </cell>
          <cell r="JP92">
            <v>0</v>
          </cell>
          <cell r="JQ92">
            <v>0</v>
          </cell>
          <cell r="JR92" t="e">
            <v>#N/A</v>
          </cell>
          <cell r="JS92">
            <v>157.54407062323833</v>
          </cell>
          <cell r="JT92">
            <v>163.57871500156588</v>
          </cell>
          <cell r="JU92">
            <v>20.134738333855307</v>
          </cell>
          <cell r="JV92">
            <v>143.44397666771059</v>
          </cell>
          <cell r="JW92">
            <v>33.278180081428118</v>
          </cell>
          <cell r="JX92">
            <v>2.0484303163169431</v>
          </cell>
          <cell r="JY92">
            <v>0</v>
          </cell>
          <cell r="JZ92">
            <v>0</v>
          </cell>
          <cell r="KA92">
            <v>0</v>
          </cell>
          <cell r="KB92">
            <v>0</v>
          </cell>
          <cell r="KC92">
            <v>0</v>
          </cell>
          <cell r="KD92">
            <v>0</v>
          </cell>
          <cell r="KE92">
            <v>0</v>
          </cell>
          <cell r="KF92">
            <v>0</v>
          </cell>
          <cell r="KG92">
            <v>0</v>
          </cell>
          <cell r="KH92">
            <v>0</v>
          </cell>
          <cell r="KI92">
            <v>2.7842721154087058</v>
          </cell>
          <cell r="KJ92">
            <v>2.1683574904478542</v>
          </cell>
          <cell r="KK92">
            <v>4.6678880001565917</v>
          </cell>
          <cell r="KL92">
            <v>7.4103004616348258</v>
          </cell>
          <cell r="KM92">
            <v>4.5256072812402115</v>
          </cell>
          <cell r="KN92">
            <v>12.780168493579705</v>
          </cell>
          <cell r="KO92">
            <v>5.2248681490761033</v>
          </cell>
          <cell r="KP92">
            <v>0</v>
          </cell>
          <cell r="KQ92">
            <v>0</v>
          </cell>
          <cell r="KR92">
            <v>5.2248681490761033</v>
          </cell>
          <cell r="KS92">
            <v>0</v>
          </cell>
          <cell r="KT92">
            <v>2.5438919511431251</v>
          </cell>
          <cell r="KU92">
            <v>0</v>
          </cell>
          <cell r="KV92">
            <v>2.5438919511431251</v>
          </cell>
          <cell r="KW92">
            <v>5.6713711243344802</v>
          </cell>
          <cell r="KX92">
            <v>0</v>
          </cell>
          <cell r="KY92">
            <v>0</v>
          </cell>
          <cell r="KZ92">
            <v>5.6713711243344802</v>
          </cell>
          <cell r="LA92">
            <v>4.3238069073564418</v>
          </cell>
          <cell r="LB92">
            <v>0</v>
          </cell>
          <cell r="LC92">
            <v>0</v>
          </cell>
          <cell r="LD92">
            <v>4.3238069073564418</v>
          </cell>
          <cell r="LE92">
            <v>-1.5126003276715837E-2</v>
          </cell>
          <cell r="LF92">
            <v>4.1002657906395115</v>
          </cell>
          <cell r="LG92">
            <v>0</v>
          </cell>
          <cell r="LH92">
            <v>4.0851397873627953</v>
          </cell>
          <cell r="LI92">
            <v>2.9668746372010477</v>
          </cell>
          <cell r="LJ92">
            <v>0</v>
          </cell>
          <cell r="LK92">
            <v>0</v>
          </cell>
          <cell r="LL92">
            <v>2.9668746372010477</v>
          </cell>
          <cell r="LM92">
            <v>54.598995879520672</v>
          </cell>
          <cell r="LN92">
            <v>64.433001149236432</v>
          </cell>
          <cell r="LO92">
            <v>18.383976667710616</v>
          </cell>
          <cell r="LP92">
            <v>82.816977816947045</v>
          </cell>
          <cell r="LQ92">
            <v>119.0319970287571</v>
          </cell>
          <cell r="LR92">
            <v>137.41597369646772</v>
          </cell>
          <cell r="LS92">
            <v>758.08733333333305</v>
          </cell>
          <cell r="LT92">
            <v>42630</v>
          </cell>
          <cell r="LU92">
            <v>11117.59</v>
          </cell>
          <cell r="LV92">
            <v>6372.68</v>
          </cell>
          <cell r="LW92">
            <v>1961.60700520057</v>
          </cell>
          <cell r="LX92">
            <v>1842.1009218174499</v>
          </cell>
          <cell r="LY92">
            <v>6998.3626306385804</v>
          </cell>
          <cell r="LZ92">
            <v>64641.288355678698</v>
          </cell>
          <cell r="MA92">
            <v>107426.704817348</v>
          </cell>
          <cell r="MB92">
            <v>107426.704817348</v>
          </cell>
          <cell r="MC92">
            <v>99.4176218843714</v>
          </cell>
          <cell r="MD92">
            <v>2322.2367147955601</v>
          </cell>
          <cell r="ME92">
            <v>650</v>
          </cell>
          <cell r="MF92">
            <v>650</v>
          </cell>
          <cell r="MG92">
            <v>38.299999999999997</v>
          </cell>
          <cell r="MH92">
            <v>758087.33333333302</v>
          </cell>
          <cell r="MI92">
            <v>17490.27</v>
          </cell>
          <cell r="MJ92">
            <v>107426.704817348</v>
          </cell>
          <cell r="MK92">
            <v>38.299999999999997</v>
          </cell>
          <cell r="ML92">
            <v>43.343375107035683</v>
          </cell>
          <cell r="MM92">
            <v>2.4373551694742277</v>
          </cell>
          <cell r="MN92">
            <v>10.055293584609892</v>
          </cell>
          <cell r="MO92">
            <v>2.2542386837587016</v>
          </cell>
          <cell r="MP92">
            <v>60.172457551951254</v>
          </cell>
          <cell r="MQ92">
            <v>955.23787094666659</v>
          </cell>
          <cell r="MR92">
            <v>8.5742100074661612E-4</v>
          </cell>
          <cell r="MS92" t="str">
            <v>Historical (£m)</v>
          </cell>
          <cell r="MT92" t="str">
            <v>PR14 (£m)</v>
          </cell>
        </row>
        <row r="93">
          <cell r="A93" t="str">
            <v>SWB19BP</v>
          </cell>
          <cell r="B93" t="str">
            <v>SWB</v>
          </cell>
          <cell r="C93" t="str">
            <v>BP2018-19</v>
          </cell>
          <cell r="D93" t="str">
            <v>SWB</v>
          </cell>
          <cell r="E93" t="str">
            <v>SWB19BP</v>
          </cell>
          <cell r="F93">
            <v>0.97917319135609127</v>
          </cell>
          <cell r="G93">
            <v>5.3208271218289998</v>
          </cell>
          <cell r="H93">
            <v>0</v>
          </cell>
          <cell r="I93">
            <v>0.89006843094268695</v>
          </cell>
          <cell r="J93">
            <v>0</v>
          </cell>
          <cell r="K93">
            <v>11.963538051988722</v>
          </cell>
          <cell r="L93">
            <v>0</v>
          </cell>
          <cell r="M93">
            <v>11.738328217976822</v>
          </cell>
          <cell r="N93">
            <v>0.14295928593798932</v>
          </cell>
          <cell r="O93">
            <v>30.055721108675222</v>
          </cell>
          <cell r="P93">
            <v>1.6714486376448479</v>
          </cell>
          <cell r="Q93">
            <v>31.727169746320069</v>
          </cell>
          <cell r="R93">
            <v>8.2740134669589711</v>
          </cell>
          <cell r="S93">
            <v>15.908626839962414</v>
          </cell>
          <cell r="T93">
            <v>13.532173504541182</v>
          </cell>
          <cell r="U93">
            <v>1.436447071719386</v>
          </cell>
          <cell r="V93">
            <v>2.3343488881929213</v>
          </cell>
          <cell r="W93">
            <v>41.485609771374875</v>
          </cell>
          <cell r="X93">
            <v>0</v>
          </cell>
          <cell r="Y93">
            <v>41.485609771374875</v>
          </cell>
          <cell r="Z93">
            <v>10.219630598183524</v>
          </cell>
          <cell r="AA93">
            <v>5.9386854055746943</v>
          </cell>
          <cell r="AB93">
            <v>4.2809451926088311</v>
          </cell>
          <cell r="AC93">
            <v>10.219630598183526</v>
          </cell>
          <cell r="AD93">
            <v>62.99314891951142</v>
          </cell>
          <cell r="AE93">
            <v>1.2954461321641086</v>
          </cell>
          <cell r="AF93">
            <v>0</v>
          </cell>
          <cell r="AG93">
            <v>64.288595051675529</v>
          </cell>
          <cell r="AH93">
            <v>64.288595051675529</v>
          </cell>
          <cell r="AI93">
            <v>10.284256028813026</v>
          </cell>
          <cell r="AJ93">
            <v>-9.7917319135609119E-4</v>
          </cell>
          <cell r="AK93">
            <v>2.9228319761979322</v>
          </cell>
          <cell r="AL93">
            <v>0</v>
          </cell>
          <cell r="AM93">
            <v>0</v>
          </cell>
          <cell r="AN93">
            <v>0</v>
          </cell>
          <cell r="AO93">
            <v>24.093535546507983</v>
          </cell>
          <cell r="AP93">
            <v>5.4402862511744434</v>
          </cell>
          <cell r="AQ93">
            <v>42.739930629502027</v>
          </cell>
          <cell r="AR93">
            <v>0</v>
          </cell>
          <cell r="AS93">
            <v>42.739930629502027</v>
          </cell>
          <cell r="AT93">
            <v>0</v>
          </cell>
          <cell r="AU93">
            <v>13.924821954274973</v>
          </cell>
          <cell r="AV93">
            <v>0</v>
          </cell>
          <cell r="AW93">
            <v>17.61532571249608</v>
          </cell>
          <cell r="AX93">
            <v>0</v>
          </cell>
          <cell r="AY93">
            <v>31.540147666771055</v>
          </cell>
          <cell r="AZ93">
            <v>0</v>
          </cell>
          <cell r="BA93">
            <v>31.540147666771055</v>
          </cell>
          <cell r="BB93">
            <v>0</v>
          </cell>
          <cell r="BC93">
            <v>0</v>
          </cell>
          <cell r="BD93">
            <v>0</v>
          </cell>
          <cell r="BE93">
            <v>0</v>
          </cell>
          <cell r="BF93">
            <v>74.280078296273089</v>
          </cell>
          <cell r="BG93">
            <v>2.6222258064516124</v>
          </cell>
          <cell r="BH93">
            <v>0</v>
          </cell>
          <cell r="BI93">
            <v>76.902304102724699</v>
          </cell>
          <cell r="BJ93">
            <v>76.902304102724699</v>
          </cell>
          <cell r="BK93">
            <v>0</v>
          </cell>
          <cell r="BL93">
            <v>0</v>
          </cell>
          <cell r="BM93">
            <v>0</v>
          </cell>
          <cell r="BN93">
            <v>0</v>
          </cell>
          <cell r="BO93">
            <v>0</v>
          </cell>
          <cell r="BP93">
            <v>0</v>
          </cell>
          <cell r="BQ93">
            <v>2.985499060444722</v>
          </cell>
          <cell r="BR93">
            <v>0</v>
          </cell>
          <cell r="BS93">
            <v>2.985499060444722</v>
          </cell>
          <cell r="BT93">
            <v>0</v>
          </cell>
          <cell r="BU93">
            <v>2.985499060444722</v>
          </cell>
          <cell r="BV93">
            <v>0</v>
          </cell>
          <cell r="BW93">
            <v>0</v>
          </cell>
          <cell r="BX93">
            <v>0</v>
          </cell>
          <cell r="BY93">
            <v>0</v>
          </cell>
          <cell r="BZ93">
            <v>0</v>
          </cell>
          <cell r="CA93">
            <v>0</v>
          </cell>
          <cell r="CB93">
            <v>0</v>
          </cell>
          <cell r="CC93">
            <v>0</v>
          </cell>
          <cell r="CD93">
            <v>0</v>
          </cell>
          <cell r="CE93">
            <v>0</v>
          </cell>
          <cell r="CF93">
            <v>0</v>
          </cell>
          <cell r="CG93">
            <v>0</v>
          </cell>
          <cell r="CH93">
            <v>2.985499060444722</v>
          </cell>
          <cell r="CI93">
            <v>0</v>
          </cell>
          <cell r="CJ93">
            <v>0</v>
          </cell>
          <cell r="CK93">
            <v>2.985499060444722</v>
          </cell>
          <cell r="CL93">
            <v>2.985499060444722</v>
          </cell>
          <cell r="CM93">
            <v>1.1632577513310363</v>
          </cell>
          <cell r="CN93">
            <v>-0.24773081741309108</v>
          </cell>
          <cell r="CO93">
            <v>0</v>
          </cell>
          <cell r="CP93">
            <v>0</v>
          </cell>
          <cell r="CQ93">
            <v>0</v>
          </cell>
          <cell r="CR93">
            <v>0</v>
          </cell>
          <cell r="CS93">
            <v>6.043456937049795</v>
          </cell>
          <cell r="CT93">
            <v>0.75396335734419029</v>
          </cell>
          <cell r="CU93">
            <v>7.7129472283119309</v>
          </cell>
          <cell r="CV93">
            <v>0</v>
          </cell>
          <cell r="CW93">
            <v>7.7129472283119309</v>
          </cell>
          <cell r="CX93">
            <v>0</v>
          </cell>
          <cell r="CY93">
            <v>4.4121544002505475</v>
          </cell>
          <cell r="CZ93">
            <v>0</v>
          </cell>
          <cell r="DA93">
            <v>1.1025490134669587</v>
          </cell>
          <cell r="DB93">
            <v>0</v>
          </cell>
          <cell r="DC93">
            <v>5.5147034137175055</v>
          </cell>
          <cell r="DD93">
            <v>0</v>
          </cell>
          <cell r="DE93">
            <v>5.5147034137175055</v>
          </cell>
          <cell r="DF93">
            <v>0</v>
          </cell>
          <cell r="DG93">
            <v>0</v>
          </cell>
          <cell r="DH93">
            <v>0</v>
          </cell>
          <cell r="DI93">
            <v>0</v>
          </cell>
          <cell r="DJ93">
            <v>13.227650642029436</v>
          </cell>
          <cell r="DK93">
            <v>0.70402552458502954</v>
          </cell>
          <cell r="DL93">
            <v>0</v>
          </cell>
          <cell r="DM93">
            <v>13.931676166614466</v>
          </cell>
          <cell r="DN93">
            <v>13.931676166614466</v>
          </cell>
          <cell r="DO93">
            <v>9.7917319135609119E-4</v>
          </cell>
          <cell r="DP93">
            <v>0</v>
          </cell>
          <cell r="DQ93">
            <v>0</v>
          </cell>
          <cell r="DR93">
            <v>0</v>
          </cell>
          <cell r="DS93">
            <v>0</v>
          </cell>
          <cell r="DT93">
            <v>0</v>
          </cell>
          <cell r="DU93">
            <v>2.9267486689633566</v>
          </cell>
          <cell r="DV93">
            <v>0</v>
          </cell>
          <cell r="DW93">
            <v>2.927727842154713</v>
          </cell>
          <cell r="DX93">
            <v>0</v>
          </cell>
          <cell r="DY93">
            <v>2.927727842154713</v>
          </cell>
          <cell r="DZ93">
            <v>0</v>
          </cell>
          <cell r="EA93">
            <v>0</v>
          </cell>
          <cell r="EB93">
            <v>0</v>
          </cell>
          <cell r="EC93">
            <v>0</v>
          </cell>
          <cell r="ED93">
            <v>0</v>
          </cell>
          <cell r="EE93">
            <v>0</v>
          </cell>
          <cell r="EF93">
            <v>0</v>
          </cell>
          <cell r="EG93">
            <v>0</v>
          </cell>
          <cell r="EH93">
            <v>0</v>
          </cell>
          <cell r="EI93">
            <v>0</v>
          </cell>
          <cell r="EJ93">
            <v>0</v>
          </cell>
          <cell r="EK93">
            <v>0</v>
          </cell>
          <cell r="EL93">
            <v>2.927727842154713</v>
          </cell>
          <cell r="EM93">
            <v>7.6375508925775118E-2</v>
          </cell>
          <cell r="EN93">
            <v>0</v>
          </cell>
          <cell r="EO93">
            <v>3.004103351080488</v>
          </cell>
          <cell r="EP93">
            <v>3.004103351080488</v>
          </cell>
          <cell r="EQ93">
            <v>15.605083150642027</v>
          </cell>
          <cell r="ER93">
            <v>-9.7917319135609119E-4</v>
          </cell>
          <cell r="ES93">
            <v>3.8129004071406194</v>
          </cell>
          <cell r="ET93">
            <v>0</v>
          </cell>
          <cell r="EU93">
            <v>11.963538051988722</v>
          </cell>
          <cell r="EV93">
            <v>0</v>
          </cell>
          <cell r="EW93">
            <v>35.831863764484808</v>
          </cell>
          <cell r="EX93">
            <v>5.5832455371124325</v>
          </cell>
          <cell r="EY93">
            <v>72.795651738177241</v>
          </cell>
          <cell r="EZ93">
            <v>1.6714486376448479</v>
          </cell>
          <cell r="FA93">
            <v>74.467100375822099</v>
          </cell>
          <cell r="FB93">
            <v>8.2740134669589711</v>
          </cell>
          <cell r="FC93">
            <v>29.833448794237388</v>
          </cell>
          <cell r="FD93">
            <v>13.532173504541182</v>
          </cell>
          <cell r="FE93">
            <v>19.051772784215466</v>
          </cell>
          <cell r="FF93">
            <v>2.3343488881929213</v>
          </cell>
          <cell r="FG93">
            <v>73.025757438145945</v>
          </cell>
          <cell r="FH93">
            <v>0</v>
          </cell>
          <cell r="FI93">
            <v>73.025757438145945</v>
          </cell>
          <cell r="FJ93">
            <v>10.219630598183524</v>
          </cell>
          <cell r="FK93">
            <v>5.9386854055746943</v>
          </cell>
          <cell r="FL93">
            <v>4.2809451926088311</v>
          </cell>
          <cell r="FM93">
            <v>10.219630598183526</v>
          </cell>
          <cell r="FN93">
            <v>137.27322721578449</v>
          </cell>
          <cell r="FO93">
            <v>3.9176719386157206</v>
          </cell>
          <cell r="FP93">
            <v>0</v>
          </cell>
          <cell r="FQ93">
            <v>141.19089915440023</v>
          </cell>
          <cell r="FR93">
            <v>141.19089915440023</v>
          </cell>
          <cell r="FS93">
            <v>1.1642369245223922</v>
          </cell>
          <cell r="FT93">
            <v>-0.24773081741309108</v>
          </cell>
          <cell r="FU93">
            <v>0</v>
          </cell>
          <cell r="FV93">
            <v>0</v>
          </cell>
          <cell r="FW93">
            <v>0</v>
          </cell>
          <cell r="FX93">
            <v>0</v>
          </cell>
          <cell r="FY93">
            <v>11.955704666457875</v>
          </cell>
          <cell r="FZ93">
            <v>0.75396335734419029</v>
          </cell>
          <cell r="GA93">
            <v>13.626174130911366</v>
          </cell>
          <cell r="GB93">
            <v>0</v>
          </cell>
          <cell r="GC93">
            <v>13.626174130911366</v>
          </cell>
          <cell r="GD93">
            <v>0</v>
          </cell>
          <cell r="GE93">
            <v>4.4121544002505475</v>
          </cell>
          <cell r="GF93">
            <v>0</v>
          </cell>
          <cell r="GG93">
            <v>1.1025490134669587</v>
          </cell>
          <cell r="GH93">
            <v>0</v>
          </cell>
          <cell r="GI93">
            <v>5.5147034137175055</v>
          </cell>
          <cell r="GJ93">
            <v>0</v>
          </cell>
          <cell r="GK93">
            <v>5.5147034137175055</v>
          </cell>
          <cell r="GL93">
            <v>0</v>
          </cell>
          <cell r="GM93">
            <v>0</v>
          </cell>
          <cell r="GN93">
            <v>0</v>
          </cell>
          <cell r="GO93">
            <v>0</v>
          </cell>
          <cell r="GP93">
            <v>19.140877544628875</v>
          </cell>
          <cell r="GQ93">
            <v>0.7804010335108047</v>
          </cell>
          <cell r="GR93">
            <v>0</v>
          </cell>
          <cell r="GS93">
            <v>19.921278578139678</v>
          </cell>
          <cell r="GT93">
            <v>19.921278578139678</v>
          </cell>
          <cell r="GU93">
            <v>16.769320075164419</v>
          </cell>
          <cell r="GV93">
            <v>-0.24870999060444718</v>
          </cell>
          <cell r="GW93">
            <v>3.8129004071406194</v>
          </cell>
          <cell r="GX93">
            <v>0</v>
          </cell>
          <cell r="GY93">
            <v>11.963538051988722</v>
          </cell>
          <cell r="GZ93">
            <v>0</v>
          </cell>
          <cell r="HA93">
            <v>47.787568430942677</v>
          </cell>
          <cell r="HB93">
            <v>6.3372088944566229</v>
          </cell>
          <cell r="HC93">
            <v>86.421825869088622</v>
          </cell>
          <cell r="HD93">
            <v>1.6714486376448479</v>
          </cell>
          <cell r="HE93">
            <v>88.093274506733465</v>
          </cell>
          <cell r="HF93">
            <v>8.2740134669589711</v>
          </cell>
          <cell r="HG93">
            <v>34.245603194487934</v>
          </cell>
          <cell r="HH93">
            <v>13.532173504541182</v>
          </cell>
          <cell r="HI93">
            <v>20.154321797682424</v>
          </cell>
          <cell r="HJ93">
            <v>2.3343488881929213</v>
          </cell>
          <cell r="HK93">
            <v>78.540460851863429</v>
          </cell>
          <cell r="HL93">
            <v>0</v>
          </cell>
          <cell r="HM93">
            <v>78.540460851863429</v>
          </cell>
          <cell r="HN93">
            <v>10.219630598183524</v>
          </cell>
          <cell r="HO93">
            <v>5.9386854055746943</v>
          </cell>
          <cell r="HP93">
            <v>4.2809451926088311</v>
          </cell>
          <cell r="HQ93">
            <v>10.219630598183526</v>
          </cell>
          <cell r="HR93">
            <v>156.41410476041338</v>
          </cell>
          <cell r="HS93">
            <v>4.6980729721265257</v>
          </cell>
          <cell r="HT93">
            <v>0</v>
          </cell>
          <cell r="HU93">
            <v>161.11217773253989</v>
          </cell>
          <cell r="HV93">
            <v>161.11217773253989</v>
          </cell>
          <cell r="HW93">
            <v>0</v>
          </cell>
          <cell r="HX93">
            <v>0</v>
          </cell>
          <cell r="HY93">
            <v>0.46021139993736287</v>
          </cell>
          <cell r="HZ93">
            <v>0</v>
          </cell>
          <cell r="IA93">
            <v>1.1025490134669587</v>
          </cell>
          <cell r="IB93">
            <v>6.3646257438145934E-2</v>
          </cell>
          <cell r="IC93">
            <v>0</v>
          </cell>
          <cell r="ID93">
            <v>1.127028343250861</v>
          </cell>
          <cell r="IE93">
            <v>0</v>
          </cell>
          <cell r="IF93">
            <v>0</v>
          </cell>
          <cell r="IG93">
            <v>0</v>
          </cell>
          <cell r="IH93">
            <v>0</v>
          </cell>
          <cell r="II93">
            <v>1.9348462261196364</v>
          </cell>
          <cell r="IJ93">
            <v>0</v>
          </cell>
          <cell r="IK93">
            <v>0.55714954588161592</v>
          </cell>
          <cell r="IL93">
            <v>0</v>
          </cell>
          <cell r="IM93">
            <v>0</v>
          </cell>
          <cell r="IN93">
            <v>0</v>
          </cell>
          <cell r="IO93">
            <v>0</v>
          </cell>
          <cell r="IP93">
            <v>1.9769506733479485</v>
          </cell>
          <cell r="IQ93">
            <v>3.4055643595364855</v>
          </cell>
          <cell r="IR93">
            <v>4.1428817726276224</v>
          </cell>
          <cell r="IS93">
            <v>1.3502798308800499</v>
          </cell>
          <cell r="IT93">
            <v>0</v>
          </cell>
          <cell r="IU93">
            <v>0</v>
          </cell>
          <cell r="IV93">
            <v>0</v>
          </cell>
          <cell r="IW93">
            <v>7.6708427810836186</v>
          </cell>
          <cell r="IX93">
            <v>5.2914519260883175</v>
          </cell>
          <cell r="IY93">
            <v>0</v>
          </cell>
          <cell r="IZ93">
            <v>0</v>
          </cell>
          <cell r="JA93">
            <v>0</v>
          </cell>
          <cell r="JB93">
            <v>1.5138017538365172</v>
          </cell>
          <cell r="JC93">
            <v>0</v>
          </cell>
          <cell r="JD93">
            <v>0</v>
          </cell>
          <cell r="JE93">
            <v>0</v>
          </cell>
          <cell r="JF93">
            <v>2.7681226119636699</v>
          </cell>
          <cell r="JG93">
            <v>0</v>
          </cell>
          <cell r="JH93">
            <v>0.89692264328217963</v>
          </cell>
          <cell r="JI93">
            <v>1.75859505167554</v>
          </cell>
          <cell r="JJ93">
            <v>0</v>
          </cell>
          <cell r="JK93">
            <v>0</v>
          </cell>
          <cell r="JL93">
            <v>0</v>
          </cell>
          <cell r="JM93">
            <v>0</v>
          </cell>
          <cell r="JN93">
            <v>0</v>
          </cell>
          <cell r="JO93">
            <v>0</v>
          </cell>
          <cell r="JP93">
            <v>0</v>
          </cell>
          <cell r="JQ93">
            <v>0</v>
          </cell>
          <cell r="JR93" t="e">
            <v>#N/A</v>
          </cell>
          <cell r="JS93">
            <v>156.41410476041338</v>
          </cell>
          <cell r="JT93">
            <v>161.11217773253989</v>
          </cell>
          <cell r="JU93">
            <v>19.921278578139678</v>
          </cell>
          <cell r="JV93">
            <v>141.19089915440023</v>
          </cell>
          <cell r="JW93">
            <v>36.020844190416526</v>
          </cell>
          <cell r="JX93">
            <v>0</v>
          </cell>
          <cell r="JY93">
            <v>0</v>
          </cell>
          <cell r="JZ93">
            <v>0</v>
          </cell>
          <cell r="KA93">
            <v>0</v>
          </cell>
          <cell r="KB93">
            <v>0</v>
          </cell>
          <cell r="KC93">
            <v>0</v>
          </cell>
          <cell r="KD93">
            <v>0</v>
          </cell>
          <cell r="KE93">
            <v>0</v>
          </cell>
          <cell r="KF93">
            <v>0</v>
          </cell>
          <cell r="KG93">
            <v>0</v>
          </cell>
          <cell r="KH93">
            <v>0</v>
          </cell>
          <cell r="KI93">
            <v>2.2423066082054488</v>
          </cell>
          <cell r="KJ93">
            <v>1.9544296899467581</v>
          </cell>
          <cell r="KK93">
            <v>4.6794686814907598</v>
          </cell>
          <cell r="KL93">
            <v>6.9119835577826478</v>
          </cell>
          <cell r="KM93">
            <v>4.3955084559974944</v>
          </cell>
          <cell r="KN93">
            <v>11.514097557156278</v>
          </cell>
          <cell r="KO93">
            <v>7.6708427810836186</v>
          </cell>
          <cell r="KP93">
            <v>0</v>
          </cell>
          <cell r="KQ93">
            <v>0</v>
          </cell>
          <cell r="KR93">
            <v>7.6708427810836186</v>
          </cell>
          <cell r="KS93">
            <v>0</v>
          </cell>
          <cell r="KT93">
            <v>5.2914519260883175</v>
          </cell>
          <cell r="KU93">
            <v>0</v>
          </cell>
          <cell r="KV93">
            <v>5.2914519260883175</v>
          </cell>
          <cell r="KW93">
            <v>1.5138017538365172</v>
          </cell>
          <cell r="KX93">
            <v>0</v>
          </cell>
          <cell r="KY93">
            <v>0</v>
          </cell>
          <cell r="KZ93">
            <v>1.5138017538365172</v>
          </cell>
          <cell r="LA93">
            <v>7.6708427810836186</v>
          </cell>
          <cell r="LB93">
            <v>0</v>
          </cell>
          <cell r="LC93">
            <v>0</v>
          </cell>
          <cell r="LD93">
            <v>7.6708427810836186</v>
          </cell>
          <cell r="LE93">
            <v>0</v>
          </cell>
          <cell r="LF93">
            <v>5.2914519260883175</v>
          </cell>
          <cell r="LG93">
            <v>0</v>
          </cell>
          <cell r="LH93">
            <v>5.2914519260883175</v>
          </cell>
          <cell r="LI93">
            <v>1.5138017538365172</v>
          </cell>
          <cell r="LJ93">
            <v>0</v>
          </cell>
          <cell r="LK93">
            <v>0</v>
          </cell>
          <cell r="LL93">
            <v>1.5138017538365172</v>
          </cell>
          <cell r="LM93">
            <v>63.280046664578755</v>
          </cell>
          <cell r="LN93">
            <v>56.515918258690874</v>
          </cell>
          <cell r="LO93">
            <v>17.284365173817722</v>
          </cell>
          <cell r="LP93">
            <v>73.800283432508593</v>
          </cell>
          <cell r="LQ93">
            <v>119.79596492326962</v>
          </cell>
          <cell r="LR93">
            <v>137.08033009708734</v>
          </cell>
          <cell r="LS93">
            <v>753.72199999999998</v>
          </cell>
          <cell r="LT93">
            <v>42089</v>
          </cell>
          <cell r="LU93">
            <v>11108</v>
          </cell>
          <cell r="LV93">
            <v>6373</v>
          </cell>
          <cell r="LW93">
            <v>1973</v>
          </cell>
          <cell r="LX93">
            <v>1764</v>
          </cell>
          <cell r="LY93">
            <v>7065</v>
          </cell>
          <cell r="LZ93">
            <v>64275</v>
          </cell>
          <cell r="MA93">
            <v>106988</v>
          </cell>
          <cell r="MB93">
            <v>106984</v>
          </cell>
          <cell r="MC93">
            <v>120</v>
          </cell>
          <cell r="MD93">
            <v>2362</v>
          </cell>
          <cell r="ME93">
            <v>651</v>
          </cell>
          <cell r="MF93">
            <v>651</v>
          </cell>
          <cell r="MG93">
            <v>40.6</v>
          </cell>
          <cell r="MH93">
            <v>753722</v>
          </cell>
          <cell r="MI93">
            <v>17481</v>
          </cell>
          <cell r="MJ93">
            <v>106984</v>
          </cell>
          <cell r="MK93">
            <v>40.6</v>
          </cell>
          <cell r="ML93">
            <v>43.11664092443224</v>
          </cell>
          <cell r="MM93">
            <v>2.407699788341628</v>
          </cell>
          <cell r="MN93">
            <v>10.096836910192177</v>
          </cell>
          <cell r="MO93">
            <v>2.3199730800867417</v>
          </cell>
          <cell r="MP93">
            <v>60.079077245195542</v>
          </cell>
          <cell r="MQ93">
            <v>955.23787094666659</v>
          </cell>
          <cell r="MR93">
            <v>8.6371367692597535E-4</v>
          </cell>
          <cell r="MS93" t="e">
            <v>#N/A</v>
          </cell>
          <cell r="MT93" t="e">
            <v>#N/A</v>
          </cell>
        </row>
        <row r="94">
          <cell r="A94" t="str">
            <v>SWB20BP</v>
          </cell>
          <cell r="B94" t="str">
            <v>SWB</v>
          </cell>
          <cell r="C94" t="str">
            <v>BP2019-20</v>
          </cell>
          <cell r="D94" t="str">
            <v>SWB</v>
          </cell>
          <cell r="E94" t="str">
            <v>SWB20BP</v>
          </cell>
          <cell r="F94">
            <v>0.97917319135609127</v>
          </cell>
          <cell r="G94">
            <v>5.3913275916066388</v>
          </cell>
          <cell r="H94">
            <v>0</v>
          </cell>
          <cell r="I94">
            <v>0.90181850923896012</v>
          </cell>
          <cell r="J94">
            <v>0</v>
          </cell>
          <cell r="K94">
            <v>12.229873160037581</v>
          </cell>
          <cell r="L94">
            <v>0</v>
          </cell>
          <cell r="M94">
            <v>11.897933448167866</v>
          </cell>
          <cell r="N94">
            <v>0.14491763232070151</v>
          </cell>
          <cell r="O94">
            <v>30.565870341371745</v>
          </cell>
          <cell r="P94">
            <v>1.6254274976511114</v>
          </cell>
          <cell r="Q94">
            <v>32.191297839022852</v>
          </cell>
          <cell r="R94">
            <v>3.6435034450360155</v>
          </cell>
          <cell r="S94">
            <v>8.9516013153773866</v>
          </cell>
          <cell r="T94">
            <v>11.172366113373002</v>
          </cell>
          <cell r="U94">
            <v>0.79019276542436567</v>
          </cell>
          <cell r="V94">
            <v>2.1443892890698399</v>
          </cell>
          <cell r="W94">
            <v>26.702052928280608</v>
          </cell>
          <cell r="X94">
            <v>0</v>
          </cell>
          <cell r="Y94">
            <v>26.702052928280608</v>
          </cell>
          <cell r="Z94">
            <v>11.623764954588159</v>
          </cell>
          <cell r="AA94">
            <v>5.9230186345129967</v>
          </cell>
          <cell r="AB94">
            <v>5.7017254932665198</v>
          </cell>
          <cell r="AC94">
            <v>11.624744127779515</v>
          </cell>
          <cell r="AD94">
            <v>47.269585812715306</v>
          </cell>
          <cell r="AE94">
            <v>1.3355922330097085</v>
          </cell>
          <cell r="AF94">
            <v>0</v>
          </cell>
          <cell r="AG94">
            <v>48.605178045725019</v>
          </cell>
          <cell r="AH94">
            <v>48.605178045725019</v>
          </cell>
          <cell r="AI94">
            <v>10.42134027560288</v>
          </cell>
          <cell r="AJ94">
            <v>-9.7917319135609119E-4</v>
          </cell>
          <cell r="AK94">
            <v>2.9619989038521761</v>
          </cell>
          <cell r="AL94">
            <v>0</v>
          </cell>
          <cell r="AM94">
            <v>0</v>
          </cell>
          <cell r="AN94">
            <v>0</v>
          </cell>
          <cell r="AO94">
            <v>24.828894613216406</v>
          </cell>
          <cell r="AP94">
            <v>5.5127450673347935</v>
          </cell>
          <cell r="AQ94">
            <v>43.723999686814899</v>
          </cell>
          <cell r="AR94">
            <v>0</v>
          </cell>
          <cell r="AS94">
            <v>43.723999686814899</v>
          </cell>
          <cell r="AT94">
            <v>0</v>
          </cell>
          <cell r="AU94">
            <v>30.514953335421229</v>
          </cell>
          <cell r="AV94">
            <v>0</v>
          </cell>
          <cell r="AW94">
            <v>11.90185014093329</v>
          </cell>
          <cell r="AX94">
            <v>0</v>
          </cell>
          <cell r="AY94">
            <v>42.416803476354524</v>
          </cell>
          <cell r="AZ94">
            <v>0</v>
          </cell>
          <cell r="BA94">
            <v>42.416803476354524</v>
          </cell>
          <cell r="BB94">
            <v>0</v>
          </cell>
          <cell r="BC94">
            <v>0</v>
          </cell>
          <cell r="BD94">
            <v>0</v>
          </cell>
          <cell r="BE94">
            <v>0</v>
          </cell>
          <cell r="BF94">
            <v>86.140803163169423</v>
          </cell>
          <cell r="BG94">
            <v>2.7015388349514557</v>
          </cell>
          <cell r="BH94">
            <v>0</v>
          </cell>
          <cell r="BI94">
            <v>88.842341998120872</v>
          </cell>
          <cell r="BJ94">
            <v>88.842341998120872</v>
          </cell>
          <cell r="BK94">
            <v>0</v>
          </cell>
          <cell r="BL94">
            <v>0</v>
          </cell>
          <cell r="BM94">
            <v>0</v>
          </cell>
          <cell r="BN94">
            <v>0</v>
          </cell>
          <cell r="BO94">
            <v>0</v>
          </cell>
          <cell r="BP94">
            <v>0</v>
          </cell>
          <cell r="BQ94">
            <v>3.1245416536172872</v>
          </cell>
          <cell r="BR94">
            <v>0</v>
          </cell>
          <cell r="BS94">
            <v>3.1245416536172872</v>
          </cell>
          <cell r="BT94">
            <v>0</v>
          </cell>
          <cell r="BU94">
            <v>3.1245416536172872</v>
          </cell>
          <cell r="BV94">
            <v>0</v>
          </cell>
          <cell r="BW94">
            <v>0</v>
          </cell>
          <cell r="BX94">
            <v>0</v>
          </cell>
          <cell r="BY94">
            <v>0</v>
          </cell>
          <cell r="BZ94">
            <v>0</v>
          </cell>
          <cell r="CA94">
            <v>0</v>
          </cell>
          <cell r="CB94">
            <v>0</v>
          </cell>
          <cell r="CC94">
            <v>0</v>
          </cell>
          <cell r="CD94">
            <v>0</v>
          </cell>
          <cell r="CE94">
            <v>0</v>
          </cell>
          <cell r="CF94">
            <v>0</v>
          </cell>
          <cell r="CG94">
            <v>0</v>
          </cell>
          <cell r="CH94">
            <v>3.1245416536172872</v>
          </cell>
          <cell r="CI94">
            <v>0</v>
          </cell>
          <cell r="CJ94">
            <v>0</v>
          </cell>
          <cell r="CK94">
            <v>3.1245416536172872</v>
          </cell>
          <cell r="CL94">
            <v>3.1245416536172872</v>
          </cell>
          <cell r="CM94">
            <v>1.1789245223927338</v>
          </cell>
          <cell r="CN94">
            <v>-0.25066833698715935</v>
          </cell>
          <cell r="CO94">
            <v>0</v>
          </cell>
          <cell r="CP94">
            <v>0</v>
          </cell>
          <cell r="CQ94">
            <v>0</v>
          </cell>
          <cell r="CR94">
            <v>0</v>
          </cell>
          <cell r="CS94">
            <v>6.3264379893517058</v>
          </cell>
          <cell r="CT94">
            <v>0.76473426244910736</v>
          </cell>
          <cell r="CU94">
            <v>8.0194284372063862</v>
          </cell>
          <cell r="CV94">
            <v>0</v>
          </cell>
          <cell r="CW94">
            <v>8.0194284372063862</v>
          </cell>
          <cell r="CX94">
            <v>0</v>
          </cell>
          <cell r="CY94">
            <v>3.5436277795176947</v>
          </cell>
          <cell r="CZ94">
            <v>0</v>
          </cell>
          <cell r="DA94">
            <v>0.88615173817726267</v>
          </cell>
          <cell r="DB94">
            <v>0</v>
          </cell>
          <cell r="DC94">
            <v>4.429779517694957</v>
          </cell>
          <cell r="DD94">
            <v>0</v>
          </cell>
          <cell r="DE94">
            <v>4.429779517694957</v>
          </cell>
          <cell r="DF94">
            <v>0</v>
          </cell>
          <cell r="DG94">
            <v>0</v>
          </cell>
          <cell r="DH94">
            <v>0</v>
          </cell>
          <cell r="DI94">
            <v>0</v>
          </cell>
          <cell r="DJ94">
            <v>12.449207954901345</v>
          </cell>
          <cell r="DK94">
            <v>0.72556733479486357</v>
          </cell>
          <cell r="DL94">
            <v>0</v>
          </cell>
          <cell r="DM94">
            <v>13.174775289696209</v>
          </cell>
          <cell r="DN94">
            <v>13.174775289696209</v>
          </cell>
          <cell r="DO94">
            <v>9.7917319135609119E-4</v>
          </cell>
          <cell r="DP94">
            <v>0</v>
          </cell>
          <cell r="DQ94">
            <v>0</v>
          </cell>
          <cell r="DR94">
            <v>0</v>
          </cell>
          <cell r="DS94">
            <v>0</v>
          </cell>
          <cell r="DT94">
            <v>0</v>
          </cell>
          <cell r="DU94">
            <v>3.0628537425618534</v>
          </cell>
          <cell r="DV94">
            <v>0</v>
          </cell>
          <cell r="DW94">
            <v>3.0638329157532094</v>
          </cell>
          <cell r="DX94">
            <v>0</v>
          </cell>
          <cell r="DY94">
            <v>3.0638329157532094</v>
          </cell>
          <cell r="DZ94">
            <v>0</v>
          </cell>
          <cell r="EA94">
            <v>0</v>
          </cell>
          <cell r="EB94">
            <v>0</v>
          </cell>
          <cell r="EC94">
            <v>0</v>
          </cell>
          <cell r="ED94">
            <v>0</v>
          </cell>
          <cell r="EE94">
            <v>0</v>
          </cell>
          <cell r="EF94">
            <v>0</v>
          </cell>
          <cell r="EG94">
            <v>0</v>
          </cell>
          <cell r="EH94">
            <v>0</v>
          </cell>
          <cell r="EI94">
            <v>0</v>
          </cell>
          <cell r="EJ94">
            <v>0</v>
          </cell>
          <cell r="EK94">
            <v>0</v>
          </cell>
          <cell r="EL94">
            <v>3.0638329157532094</v>
          </cell>
          <cell r="EM94">
            <v>7.8333855308487299E-2</v>
          </cell>
          <cell r="EN94">
            <v>0</v>
          </cell>
          <cell r="EO94">
            <v>3.1421667710616967</v>
          </cell>
          <cell r="EP94">
            <v>3.1421667710616967</v>
          </cell>
          <cell r="EQ94">
            <v>15.81266786720952</v>
          </cell>
          <cell r="ER94">
            <v>-9.7917319135609119E-4</v>
          </cell>
          <cell r="ES94">
            <v>3.863817413091136</v>
          </cell>
          <cell r="ET94">
            <v>0</v>
          </cell>
          <cell r="EU94">
            <v>12.229873160037581</v>
          </cell>
          <cell r="EV94">
            <v>0</v>
          </cell>
          <cell r="EW94">
            <v>36.726828061384268</v>
          </cell>
          <cell r="EX94">
            <v>5.6576626996554946</v>
          </cell>
          <cell r="EY94">
            <v>74.289870028186655</v>
          </cell>
          <cell r="EZ94">
            <v>1.6254274976511114</v>
          </cell>
          <cell r="FA94">
            <v>75.915297525837758</v>
          </cell>
          <cell r="FB94">
            <v>3.6435034450360155</v>
          </cell>
          <cell r="FC94">
            <v>39.466554650798614</v>
          </cell>
          <cell r="FD94">
            <v>11.172366113373002</v>
          </cell>
          <cell r="FE94">
            <v>12.692042906357655</v>
          </cell>
          <cell r="FF94">
            <v>2.1443892890698399</v>
          </cell>
          <cell r="FG94">
            <v>69.118856404635125</v>
          </cell>
          <cell r="FH94">
            <v>0</v>
          </cell>
          <cell r="FI94">
            <v>69.118856404635125</v>
          </cell>
          <cell r="FJ94">
            <v>11.623764954588159</v>
          </cell>
          <cell r="FK94">
            <v>5.9230186345129967</v>
          </cell>
          <cell r="FL94">
            <v>5.7017254932665198</v>
          </cell>
          <cell r="FM94">
            <v>11.624744127779515</v>
          </cell>
          <cell r="FN94">
            <v>133.4103889758847</v>
          </cell>
          <cell r="FO94">
            <v>4.0371310679611643</v>
          </cell>
          <cell r="FP94">
            <v>0</v>
          </cell>
          <cell r="FQ94">
            <v>137.44752004384588</v>
          </cell>
          <cell r="FR94">
            <v>137.44752004384588</v>
          </cell>
          <cell r="FS94">
            <v>1.1799036955840898</v>
          </cell>
          <cell r="FT94">
            <v>-0.25066833698715935</v>
          </cell>
          <cell r="FU94">
            <v>0</v>
          </cell>
          <cell r="FV94">
            <v>0</v>
          </cell>
          <cell r="FW94">
            <v>0</v>
          </cell>
          <cell r="FX94">
            <v>0</v>
          </cell>
          <cell r="FY94">
            <v>12.513833385530848</v>
          </cell>
          <cell r="FZ94">
            <v>0.76473426244910736</v>
          </cell>
          <cell r="GA94">
            <v>14.207803006576883</v>
          </cell>
          <cell r="GB94">
            <v>0</v>
          </cell>
          <cell r="GC94">
            <v>14.207803006576883</v>
          </cell>
          <cell r="GD94">
            <v>0</v>
          </cell>
          <cell r="GE94">
            <v>3.5436277795176947</v>
          </cell>
          <cell r="GF94">
            <v>0</v>
          </cell>
          <cell r="GG94">
            <v>0.88615173817726267</v>
          </cell>
          <cell r="GH94">
            <v>0</v>
          </cell>
          <cell r="GI94">
            <v>4.429779517694957</v>
          </cell>
          <cell r="GJ94">
            <v>0</v>
          </cell>
          <cell r="GK94">
            <v>4.429779517694957</v>
          </cell>
          <cell r="GL94">
            <v>0</v>
          </cell>
          <cell r="GM94">
            <v>0</v>
          </cell>
          <cell r="GN94">
            <v>0</v>
          </cell>
          <cell r="GO94">
            <v>0</v>
          </cell>
          <cell r="GP94">
            <v>18.637582524271842</v>
          </cell>
          <cell r="GQ94">
            <v>0.80390119010335093</v>
          </cell>
          <cell r="GR94">
            <v>0</v>
          </cell>
          <cell r="GS94">
            <v>19.441483714375192</v>
          </cell>
          <cell r="GT94">
            <v>19.441483714375192</v>
          </cell>
          <cell r="GU94">
            <v>16.992571562793607</v>
          </cell>
          <cell r="GV94">
            <v>-0.25164751017851544</v>
          </cell>
          <cell r="GW94">
            <v>3.8638174130911365</v>
          </cell>
          <cell r="GX94">
            <v>0</v>
          </cell>
          <cell r="GY94">
            <v>12.229873160037581</v>
          </cell>
          <cell r="GZ94">
            <v>0</v>
          </cell>
          <cell r="HA94">
            <v>49.240661446915112</v>
          </cell>
          <cell r="HB94">
            <v>6.4223969621046031</v>
          </cell>
          <cell r="HC94">
            <v>88.497673034763523</v>
          </cell>
          <cell r="HD94">
            <v>1.6254274976511114</v>
          </cell>
          <cell r="HE94">
            <v>90.123100532414639</v>
          </cell>
          <cell r="HF94">
            <v>3.6435034450360155</v>
          </cell>
          <cell r="HG94">
            <v>43.010182430316306</v>
          </cell>
          <cell r="HH94">
            <v>11.172366113373002</v>
          </cell>
          <cell r="HI94">
            <v>13.578194644534918</v>
          </cell>
          <cell r="HJ94">
            <v>2.1443892890698399</v>
          </cell>
          <cell r="HK94">
            <v>73.548635922330078</v>
          </cell>
          <cell r="HL94">
            <v>0</v>
          </cell>
          <cell r="HM94">
            <v>73.548635922330078</v>
          </cell>
          <cell r="HN94">
            <v>11.623764954588159</v>
          </cell>
          <cell r="HO94">
            <v>5.9230186345129967</v>
          </cell>
          <cell r="HP94">
            <v>5.7017254932665198</v>
          </cell>
          <cell r="HQ94">
            <v>11.624744127779515</v>
          </cell>
          <cell r="HR94">
            <v>152.04797150015656</v>
          </cell>
          <cell r="HS94">
            <v>4.8410322580645149</v>
          </cell>
          <cell r="HT94">
            <v>0</v>
          </cell>
          <cell r="HU94">
            <v>156.88900375822107</v>
          </cell>
          <cell r="HV94">
            <v>156.88900375822107</v>
          </cell>
          <cell r="HW94" t="e">
            <v>#N/A</v>
          </cell>
          <cell r="HX94" t="e">
            <v>#N/A</v>
          </cell>
          <cell r="HY94">
            <v>0.47391982461634818</v>
          </cell>
          <cell r="HZ94">
            <v>0</v>
          </cell>
          <cell r="IA94">
            <v>0.88615173817726267</v>
          </cell>
          <cell r="IB94">
            <v>6.5604603820858115E-2</v>
          </cell>
          <cell r="IC94">
            <v>0</v>
          </cell>
          <cell r="ID94">
            <v>0.95665220795490113</v>
          </cell>
          <cell r="IE94">
            <v>0</v>
          </cell>
          <cell r="IF94">
            <v>0</v>
          </cell>
          <cell r="IG94">
            <v>0</v>
          </cell>
          <cell r="IH94">
            <v>0</v>
          </cell>
          <cell r="II94">
            <v>0.44062793611024109</v>
          </cell>
          <cell r="IJ94">
            <v>0</v>
          </cell>
          <cell r="IK94">
            <v>0.47000313185092379</v>
          </cell>
          <cell r="IL94">
            <v>0</v>
          </cell>
          <cell r="IM94">
            <v>0</v>
          </cell>
          <cell r="IN94">
            <v>0</v>
          </cell>
          <cell r="IO94">
            <v>0</v>
          </cell>
          <cell r="IP94">
            <v>2.0033883495145623</v>
          </cell>
          <cell r="IQ94">
            <v>5.0603670529282798</v>
          </cell>
          <cell r="IR94">
            <v>1.3639882555590352</v>
          </cell>
          <cell r="IS94">
            <v>0.34466896335734409</v>
          </cell>
          <cell r="IT94">
            <v>0</v>
          </cell>
          <cell r="IU94">
            <v>0</v>
          </cell>
          <cell r="IV94">
            <v>0</v>
          </cell>
          <cell r="IW94">
            <v>7.9048651738177256</v>
          </cell>
          <cell r="IX94">
            <v>2.5272460068900715</v>
          </cell>
          <cell r="IY94">
            <v>0</v>
          </cell>
          <cell r="IZ94">
            <v>0</v>
          </cell>
          <cell r="JA94">
            <v>0</v>
          </cell>
          <cell r="JB94">
            <v>1.5089058878797366</v>
          </cell>
          <cell r="JC94">
            <v>0</v>
          </cell>
          <cell r="JD94">
            <v>0</v>
          </cell>
          <cell r="JE94">
            <v>0</v>
          </cell>
          <cell r="JF94">
            <v>1.5255518321327903</v>
          </cell>
          <cell r="JG94">
            <v>0</v>
          </cell>
          <cell r="JH94">
            <v>0</v>
          </cell>
          <cell r="JI94">
            <v>1.363009082367679</v>
          </cell>
          <cell r="JJ94">
            <v>0</v>
          </cell>
          <cell r="JK94">
            <v>0</v>
          </cell>
          <cell r="JL94">
            <v>0</v>
          </cell>
          <cell r="JM94">
            <v>0</v>
          </cell>
          <cell r="JN94">
            <v>0</v>
          </cell>
          <cell r="JO94">
            <v>0</v>
          </cell>
          <cell r="JP94">
            <v>0</v>
          </cell>
          <cell r="JQ94">
            <v>0</v>
          </cell>
          <cell r="JR94" t="e">
            <v>#N/A</v>
          </cell>
          <cell r="JS94">
            <v>152.04797150015656</v>
          </cell>
          <cell r="JT94">
            <v>156.88900375822107</v>
          </cell>
          <cell r="JU94">
            <v>19.441483714375192</v>
          </cell>
          <cell r="JV94">
            <v>137.44752004384588</v>
          </cell>
          <cell r="JW94">
            <v>26.894950046977758</v>
          </cell>
          <cell r="JX94">
            <v>0</v>
          </cell>
          <cell r="JY94">
            <v>0</v>
          </cell>
          <cell r="JZ94">
            <v>0</v>
          </cell>
          <cell r="KA94">
            <v>0</v>
          </cell>
          <cell r="KB94">
            <v>0</v>
          </cell>
          <cell r="KC94">
            <v>0</v>
          </cell>
          <cell r="KD94">
            <v>0</v>
          </cell>
          <cell r="KE94">
            <v>0</v>
          </cell>
          <cell r="KF94">
            <v>0</v>
          </cell>
          <cell r="KG94">
            <v>0</v>
          </cell>
          <cell r="KH94">
            <v>0</v>
          </cell>
          <cell r="KI94">
            <v>2.2971403069213903</v>
          </cell>
          <cell r="KJ94">
            <v>2.0024091763232068</v>
          </cell>
          <cell r="KK94">
            <v>4.7930527716880666</v>
          </cell>
          <cell r="KL94">
            <v>6.5477311305981818</v>
          </cell>
          <cell r="KM94">
            <v>5.0358877231443779</v>
          </cell>
          <cell r="KN94">
            <v>11.795120263075477</v>
          </cell>
          <cell r="KO94">
            <v>7.9048651738177256</v>
          </cell>
          <cell r="KP94">
            <v>0</v>
          </cell>
          <cell r="KQ94">
            <v>0</v>
          </cell>
          <cell r="KR94">
            <v>7.9048651738177256</v>
          </cell>
          <cell r="KS94">
            <v>0</v>
          </cell>
          <cell r="KT94">
            <v>2.5272460068900715</v>
          </cell>
          <cell r="KU94">
            <v>0</v>
          </cell>
          <cell r="KV94">
            <v>2.5272460068900715</v>
          </cell>
          <cell r="KW94">
            <v>1.5089058878797366</v>
          </cell>
          <cell r="KX94">
            <v>0</v>
          </cell>
          <cell r="KY94">
            <v>0</v>
          </cell>
          <cell r="KZ94">
            <v>1.5089058878797366</v>
          </cell>
          <cell r="LA94">
            <v>7.9048651738177256</v>
          </cell>
          <cell r="LB94">
            <v>0</v>
          </cell>
          <cell r="LC94">
            <v>0</v>
          </cell>
          <cell r="LD94">
            <v>7.9048651738177256</v>
          </cell>
          <cell r="LE94">
            <v>0</v>
          </cell>
          <cell r="LF94">
            <v>2.5272460068900715</v>
          </cell>
          <cell r="LG94">
            <v>0</v>
          </cell>
          <cell r="LH94">
            <v>2.5272460068900715</v>
          </cell>
          <cell r="LI94">
            <v>1.5089058878797366</v>
          </cell>
          <cell r="LJ94">
            <v>0</v>
          </cell>
          <cell r="LK94">
            <v>0</v>
          </cell>
          <cell r="LL94">
            <v>1.5089058878797366</v>
          </cell>
          <cell r="LM94" t="str">
            <v/>
          </cell>
          <cell r="LN94">
            <v>71.253453961791408</v>
          </cell>
          <cell r="LO94">
            <v>16.986696523645474</v>
          </cell>
          <cell r="LP94">
            <v>88.240150485436885</v>
          </cell>
          <cell r="LQ94" t="e">
            <v>#VALUE!</v>
          </cell>
          <cell r="LR94" t="e">
            <v>#VALUE!</v>
          </cell>
          <cell r="LS94">
            <v>760.93799999999999</v>
          </cell>
          <cell r="LT94">
            <v>42119</v>
          </cell>
          <cell r="LU94">
            <v>11155</v>
          </cell>
          <cell r="LV94">
            <v>6376</v>
          </cell>
          <cell r="LW94">
            <v>1961</v>
          </cell>
          <cell r="LX94">
            <v>1783</v>
          </cell>
          <cell r="LY94">
            <v>7067</v>
          </cell>
          <cell r="LZ94">
            <v>64803</v>
          </cell>
          <cell r="MA94">
            <v>107663</v>
          </cell>
          <cell r="MB94">
            <v>107661</v>
          </cell>
          <cell r="MC94">
            <v>120</v>
          </cell>
          <cell r="MD94">
            <v>2382</v>
          </cell>
          <cell r="ME94">
            <v>651</v>
          </cell>
          <cell r="MF94">
            <v>651</v>
          </cell>
          <cell r="MG94">
            <v>41.8</v>
          </cell>
          <cell r="MH94">
            <v>760938</v>
          </cell>
          <cell r="MI94">
            <v>17531</v>
          </cell>
          <cell r="MJ94">
            <v>107661</v>
          </cell>
          <cell r="MK94">
            <v>41.8</v>
          </cell>
          <cell r="ML94">
            <v>43.405282071758599</v>
          </cell>
          <cell r="MM94">
            <v>2.402544064799498</v>
          </cell>
          <cell r="MN94">
            <v>10.041704981376729</v>
          </cell>
          <cell r="MO94">
            <v>2.3239613230417699</v>
          </cell>
          <cell r="MP94">
            <v>60.191712876529103</v>
          </cell>
          <cell r="MQ94" t="str">
            <v/>
          </cell>
          <cell r="MR94">
            <v>8.5552305181236838E-4</v>
          </cell>
          <cell r="MS94" t="e">
            <v>#N/A</v>
          </cell>
          <cell r="MT94" t="e">
            <v>#N/A</v>
          </cell>
        </row>
        <row r="95">
          <cell r="A95" t="str">
            <v>SWB20</v>
          </cell>
          <cell r="B95" t="str">
            <v>SWB</v>
          </cell>
          <cell r="C95" t="str">
            <v>2019-20</v>
          </cell>
          <cell r="D95" t="str">
            <v>SWB</v>
          </cell>
          <cell r="E95" t="str">
            <v>SWB20</v>
          </cell>
          <cell r="F95">
            <v>0.96281468935252923</v>
          </cell>
          <cell r="G95">
            <v>6.5798755870351844</v>
          </cell>
          <cell r="H95">
            <v>0</v>
          </cell>
          <cell r="I95">
            <v>1.194853029486489</v>
          </cell>
          <cell r="J95">
            <v>0</v>
          </cell>
          <cell r="K95">
            <v>11.037707598737395</v>
          </cell>
          <cell r="L95">
            <v>0</v>
          </cell>
          <cell r="M95">
            <v>11.0213397490184</v>
          </cell>
          <cell r="N95">
            <v>0.10976087458618834</v>
          </cell>
          <cell r="O95">
            <v>29.943536838863661</v>
          </cell>
          <cell r="P95">
            <v>0.52184556162907092</v>
          </cell>
          <cell r="Q95">
            <v>30.465382400492729</v>
          </cell>
          <cell r="R95">
            <v>4.6792793902532921</v>
          </cell>
          <cell r="S95">
            <v>6.4171599045346071</v>
          </cell>
          <cell r="T95">
            <v>9.4057367002848586</v>
          </cell>
          <cell r="U95">
            <v>3.4141408884440683</v>
          </cell>
          <cell r="V95">
            <v>4.1815041958580341</v>
          </cell>
          <cell r="W95">
            <v>28.09782107937486</v>
          </cell>
          <cell r="X95">
            <v>0</v>
          </cell>
          <cell r="Y95">
            <v>28.09782107937486</v>
          </cell>
          <cell r="Z95">
            <v>7.7294763261221053</v>
          </cell>
          <cell r="AA95">
            <v>0</v>
          </cell>
          <cell r="AB95">
            <v>7.7294763261221053</v>
          </cell>
          <cell r="AC95">
            <v>7.7294763261221053</v>
          </cell>
          <cell r="AD95">
            <v>50.833727153745485</v>
          </cell>
          <cell r="AE95">
            <v>3.6298113788590354</v>
          </cell>
          <cell r="AF95">
            <v>0</v>
          </cell>
          <cell r="AG95">
            <v>54.463538532604524</v>
          </cell>
          <cell r="AH95">
            <v>54.463538532604524</v>
          </cell>
          <cell r="AI95">
            <v>11.969712218030644</v>
          </cell>
          <cell r="AJ95">
            <v>0</v>
          </cell>
          <cell r="AK95">
            <v>2.6564057279236279</v>
          </cell>
          <cell r="AL95">
            <v>0</v>
          </cell>
          <cell r="AM95">
            <v>0</v>
          </cell>
          <cell r="AN95">
            <v>0</v>
          </cell>
          <cell r="AO95">
            <v>22.3652224189699</v>
          </cell>
          <cell r="AP95">
            <v>5.1125460004619301</v>
          </cell>
          <cell r="AQ95">
            <v>42.103886365386103</v>
          </cell>
          <cell r="AR95">
            <v>0</v>
          </cell>
          <cell r="AS95">
            <v>42.103886365386103</v>
          </cell>
          <cell r="AT95">
            <v>0.1155377627223035</v>
          </cell>
          <cell r="AU95">
            <v>22.453801370390334</v>
          </cell>
          <cell r="AV95">
            <v>5.199199322503658E-2</v>
          </cell>
          <cell r="AW95">
            <v>14.233289552698439</v>
          </cell>
          <cell r="AX95">
            <v>0</v>
          </cell>
          <cell r="AY95">
            <v>36.85462067903611</v>
          </cell>
          <cell r="AZ95">
            <v>0</v>
          </cell>
          <cell r="BA95">
            <v>36.85462067903611</v>
          </cell>
          <cell r="BB95">
            <v>0</v>
          </cell>
          <cell r="BC95">
            <v>0</v>
          </cell>
          <cell r="BD95">
            <v>0</v>
          </cell>
          <cell r="BE95">
            <v>0</v>
          </cell>
          <cell r="BF95">
            <v>78.95850704442222</v>
          </cell>
          <cell r="BG95">
            <v>7.3414620063130354</v>
          </cell>
          <cell r="BH95">
            <v>0</v>
          </cell>
          <cell r="BI95">
            <v>86.299969050735243</v>
          </cell>
          <cell r="BJ95">
            <v>86.299969050735243</v>
          </cell>
          <cell r="BK95">
            <v>0</v>
          </cell>
          <cell r="BL95">
            <v>0</v>
          </cell>
          <cell r="BM95">
            <v>0</v>
          </cell>
          <cell r="BN95">
            <v>0</v>
          </cell>
          <cell r="BO95">
            <v>0</v>
          </cell>
          <cell r="BP95">
            <v>0</v>
          </cell>
          <cell r="BQ95">
            <v>2.9096259912233431</v>
          </cell>
          <cell r="BR95">
            <v>0</v>
          </cell>
          <cell r="BS95">
            <v>2.9096259912233431</v>
          </cell>
          <cell r="BT95">
            <v>0</v>
          </cell>
          <cell r="BU95">
            <v>2.9096259912233431</v>
          </cell>
          <cell r="BV95">
            <v>0</v>
          </cell>
          <cell r="BW95">
            <v>0</v>
          </cell>
          <cell r="BX95">
            <v>0</v>
          </cell>
          <cell r="BY95">
            <v>0</v>
          </cell>
          <cell r="BZ95">
            <v>0</v>
          </cell>
          <cell r="CA95">
            <v>0</v>
          </cell>
          <cell r="CB95">
            <v>0</v>
          </cell>
          <cell r="CC95">
            <v>0</v>
          </cell>
          <cell r="CD95">
            <v>0</v>
          </cell>
          <cell r="CE95">
            <v>0</v>
          </cell>
          <cell r="CF95">
            <v>0</v>
          </cell>
          <cell r="CG95">
            <v>0</v>
          </cell>
          <cell r="CH95">
            <v>2.9096259912233431</v>
          </cell>
          <cell r="CI95">
            <v>0</v>
          </cell>
          <cell r="CJ95">
            <v>0</v>
          </cell>
          <cell r="CK95">
            <v>2.9096259912233431</v>
          </cell>
          <cell r="CL95">
            <v>2.9096259912233431</v>
          </cell>
          <cell r="CM95">
            <v>1.2574359842944032</v>
          </cell>
          <cell r="CN95">
            <v>-0.41015905766417743</v>
          </cell>
          <cell r="CO95">
            <v>0</v>
          </cell>
          <cell r="CP95">
            <v>0</v>
          </cell>
          <cell r="CQ95">
            <v>0</v>
          </cell>
          <cell r="CR95">
            <v>0</v>
          </cell>
          <cell r="CS95">
            <v>5.5448497959812162</v>
          </cell>
          <cell r="CT95">
            <v>0.75677234583108799</v>
          </cell>
          <cell r="CU95">
            <v>7.1488990684425291</v>
          </cell>
          <cell r="CV95">
            <v>0</v>
          </cell>
          <cell r="CW95">
            <v>7.1488990684425291</v>
          </cell>
          <cell r="CX95">
            <v>0</v>
          </cell>
          <cell r="CY95">
            <v>5.9550088536453929</v>
          </cell>
          <cell r="CZ95">
            <v>0</v>
          </cell>
          <cell r="DA95">
            <v>-6.7397028254677055E-2</v>
          </cell>
          <cell r="DB95">
            <v>0</v>
          </cell>
          <cell r="DC95">
            <v>5.8876118253907164</v>
          </cell>
          <cell r="DD95">
            <v>0</v>
          </cell>
          <cell r="DE95">
            <v>5.8876118253907164</v>
          </cell>
          <cell r="DF95">
            <v>0</v>
          </cell>
          <cell r="DG95">
            <v>0</v>
          </cell>
          <cell r="DH95">
            <v>0</v>
          </cell>
          <cell r="DI95">
            <v>0</v>
          </cell>
          <cell r="DJ95">
            <v>13.036510893833245</v>
          </cell>
          <cell r="DK95">
            <v>1.9718444837939799</v>
          </cell>
          <cell r="DL95">
            <v>0</v>
          </cell>
          <cell r="DM95">
            <v>15.008355377627225</v>
          </cell>
          <cell r="DN95">
            <v>15.008355377627225</v>
          </cell>
          <cell r="DO95">
            <v>0</v>
          </cell>
          <cell r="DP95">
            <v>0</v>
          </cell>
          <cell r="DQ95">
            <v>0</v>
          </cell>
          <cell r="DR95">
            <v>0</v>
          </cell>
          <cell r="DS95">
            <v>0</v>
          </cell>
          <cell r="DT95">
            <v>0</v>
          </cell>
          <cell r="DU95">
            <v>3.05693663869428</v>
          </cell>
          <cell r="DV95">
            <v>0</v>
          </cell>
          <cell r="DW95">
            <v>3.05693663869428</v>
          </cell>
          <cell r="DX95">
            <v>0</v>
          </cell>
          <cell r="DY95">
            <v>3.05693663869428</v>
          </cell>
          <cell r="DZ95">
            <v>0</v>
          </cell>
          <cell r="EA95">
            <v>0</v>
          </cell>
          <cell r="EB95">
            <v>0</v>
          </cell>
          <cell r="EC95">
            <v>0</v>
          </cell>
          <cell r="ED95">
            <v>0</v>
          </cell>
          <cell r="EE95">
            <v>0</v>
          </cell>
          <cell r="EF95">
            <v>0</v>
          </cell>
          <cell r="EG95">
            <v>0</v>
          </cell>
          <cell r="EH95">
            <v>0</v>
          </cell>
          <cell r="EI95">
            <v>0</v>
          </cell>
          <cell r="EJ95">
            <v>0</v>
          </cell>
          <cell r="EK95">
            <v>0</v>
          </cell>
          <cell r="EL95">
            <v>3.05693663869428</v>
          </cell>
          <cell r="EM95">
            <v>0.21278204634690895</v>
          </cell>
          <cell r="EN95">
            <v>0</v>
          </cell>
          <cell r="EO95">
            <v>3.2697186850411892</v>
          </cell>
          <cell r="EP95">
            <v>3.2697186850411892</v>
          </cell>
          <cell r="EQ95">
            <v>18.549587805065826</v>
          </cell>
          <cell r="ER95">
            <v>0</v>
          </cell>
          <cell r="ES95">
            <v>3.8512587574101169</v>
          </cell>
          <cell r="ET95">
            <v>0</v>
          </cell>
          <cell r="EU95">
            <v>11.037707598737395</v>
          </cell>
          <cell r="EV95">
            <v>0</v>
          </cell>
          <cell r="EW95">
            <v>33.386562167988302</v>
          </cell>
          <cell r="EX95">
            <v>5.2223068750481181</v>
          </cell>
          <cell r="EY95">
            <v>72.047423204249768</v>
          </cell>
          <cell r="EZ95">
            <v>0.52184556162907092</v>
          </cell>
          <cell r="FA95">
            <v>72.569268765878832</v>
          </cell>
          <cell r="FB95">
            <v>4.7948171529755959</v>
          </cell>
          <cell r="FC95">
            <v>28.870961274924941</v>
          </cell>
          <cell r="FD95">
            <v>9.4577286935098943</v>
          </cell>
          <cell r="FE95">
            <v>17.647430441142507</v>
          </cell>
          <cell r="FF95">
            <v>4.1815041958580341</v>
          </cell>
          <cell r="FG95">
            <v>64.95244175841097</v>
          </cell>
          <cell r="FH95">
            <v>0</v>
          </cell>
          <cell r="FI95">
            <v>64.95244175841097</v>
          </cell>
          <cell r="FJ95">
            <v>7.7294763261221053</v>
          </cell>
          <cell r="FK95" t="e">
            <v>#VALUE!</v>
          </cell>
          <cell r="FL95">
            <v>7.7294763261221053</v>
          </cell>
          <cell r="FM95">
            <v>7.7294763261221053</v>
          </cell>
          <cell r="FN95">
            <v>129.79223419816771</v>
          </cell>
          <cell r="FO95">
            <v>10.97127338517207</v>
          </cell>
          <cell r="FP95">
            <v>0</v>
          </cell>
          <cell r="FQ95">
            <v>140.76350758333976</v>
          </cell>
          <cell r="FR95">
            <v>140.76350758333976</v>
          </cell>
          <cell r="FS95">
            <v>1.2574359842944032</v>
          </cell>
          <cell r="FT95">
            <v>-0.41015905766417743</v>
          </cell>
          <cell r="FU95">
            <v>0</v>
          </cell>
          <cell r="FV95">
            <v>0</v>
          </cell>
          <cell r="FW95">
            <v>0</v>
          </cell>
          <cell r="FX95">
            <v>0</v>
          </cell>
          <cell r="FY95">
            <v>11.51141242589884</v>
          </cell>
          <cell r="FZ95">
            <v>0.75677234583108799</v>
          </cell>
          <cell r="GA95">
            <v>13.115461698360154</v>
          </cell>
          <cell r="GB95">
            <v>0</v>
          </cell>
          <cell r="GC95">
            <v>13.115461698360154</v>
          </cell>
          <cell r="GD95">
            <v>0</v>
          </cell>
          <cell r="GE95">
            <v>5.9550088536453929</v>
          </cell>
          <cell r="GF95">
            <v>0</v>
          </cell>
          <cell r="GG95">
            <v>-6.7397028254677055E-2</v>
          </cell>
          <cell r="GH95">
            <v>0</v>
          </cell>
          <cell r="GI95">
            <v>5.8876118253907164</v>
          </cell>
          <cell r="GJ95">
            <v>0</v>
          </cell>
          <cell r="GK95">
            <v>5.8876118253907164</v>
          </cell>
          <cell r="GL95">
            <v>0</v>
          </cell>
          <cell r="GM95" t="e">
            <v>#VALUE!</v>
          </cell>
          <cell r="GN95">
            <v>0</v>
          </cell>
          <cell r="GO95">
            <v>0</v>
          </cell>
          <cell r="GP95">
            <v>19.003073523750867</v>
          </cell>
          <cell r="GQ95">
            <v>2.1846265301408891</v>
          </cell>
          <cell r="GR95">
            <v>0</v>
          </cell>
          <cell r="GS95">
            <v>21.18770005389176</v>
          </cell>
          <cell r="GT95">
            <v>21.18770005389176</v>
          </cell>
          <cell r="GU95">
            <v>19.80702378936023</v>
          </cell>
          <cell r="GV95">
            <v>-0.41015905766417743</v>
          </cell>
          <cell r="GW95">
            <v>3.8512587574101169</v>
          </cell>
          <cell r="GX95">
            <v>0</v>
          </cell>
          <cell r="GY95">
            <v>11.037707598737395</v>
          </cell>
          <cell r="GZ95">
            <v>0</v>
          </cell>
          <cell r="HA95">
            <v>44.897974593887142</v>
          </cell>
          <cell r="HB95">
            <v>5.9790792208792061</v>
          </cell>
          <cell r="HC95">
            <v>85.162884902609918</v>
          </cell>
          <cell r="HD95">
            <v>0.52184556162907092</v>
          </cell>
          <cell r="HE95">
            <v>85.684730464238982</v>
          </cell>
          <cell r="HF95">
            <v>4.7948171529755959</v>
          </cell>
          <cell r="HG95">
            <v>34.825970128570333</v>
          </cell>
          <cell r="HH95">
            <v>9.4577286935098943</v>
          </cell>
          <cell r="HI95">
            <v>17.580033412887833</v>
          </cell>
          <cell r="HJ95">
            <v>4.1815041958580341</v>
          </cell>
          <cell r="HK95">
            <v>70.840053583801691</v>
          </cell>
          <cell r="HL95">
            <v>0</v>
          </cell>
          <cell r="HM95">
            <v>70.840053583801691</v>
          </cell>
          <cell r="HN95">
            <v>7.7294763261221053</v>
          </cell>
          <cell r="HO95">
            <v>0</v>
          </cell>
          <cell r="HP95">
            <v>7.7294763261221053</v>
          </cell>
          <cell r="HQ95">
            <v>7.7294763261221053</v>
          </cell>
          <cell r="HR95">
            <v>148.79530772191856</v>
          </cell>
          <cell r="HS95">
            <v>13.155899915312959</v>
          </cell>
          <cell r="HT95">
            <v>0</v>
          </cell>
          <cell r="HU95">
            <v>161.95120763723153</v>
          </cell>
          <cell r="HV95">
            <v>161.95120763723153</v>
          </cell>
          <cell r="HW95">
            <v>0.4255640926938179</v>
          </cell>
          <cell r="HX95">
            <v>0</v>
          </cell>
          <cell r="HY95">
            <v>0.31965447686503973</v>
          </cell>
          <cell r="HZ95">
            <v>0</v>
          </cell>
          <cell r="IA95">
            <v>0</v>
          </cell>
          <cell r="IB95">
            <v>0</v>
          </cell>
          <cell r="IC95">
            <v>0</v>
          </cell>
          <cell r="ID95">
            <v>0.87808699668950674</v>
          </cell>
          <cell r="IE95">
            <v>0</v>
          </cell>
          <cell r="IF95">
            <v>0</v>
          </cell>
          <cell r="IG95">
            <v>0</v>
          </cell>
          <cell r="IH95">
            <v>0</v>
          </cell>
          <cell r="II95">
            <v>0</v>
          </cell>
          <cell r="IJ95">
            <v>0</v>
          </cell>
          <cell r="IK95">
            <v>0</v>
          </cell>
          <cell r="IL95">
            <v>0</v>
          </cell>
          <cell r="IM95">
            <v>0</v>
          </cell>
          <cell r="IN95">
            <v>0.38705150511971675</v>
          </cell>
          <cell r="IO95">
            <v>0</v>
          </cell>
          <cell r="IP95">
            <v>4.0967765031950121</v>
          </cell>
          <cell r="IQ95">
            <v>3.9899040726768811</v>
          </cell>
          <cell r="IR95">
            <v>0</v>
          </cell>
          <cell r="IS95">
            <v>0</v>
          </cell>
          <cell r="IT95">
            <v>0</v>
          </cell>
          <cell r="IU95">
            <v>0</v>
          </cell>
          <cell r="IV95">
            <v>0</v>
          </cell>
          <cell r="IW95">
            <v>2.4378467934406038</v>
          </cell>
          <cell r="IX95">
            <v>3.584559088459466</v>
          </cell>
          <cell r="IY95">
            <v>0</v>
          </cell>
          <cell r="IZ95">
            <v>0</v>
          </cell>
          <cell r="JA95">
            <v>0</v>
          </cell>
          <cell r="JB95">
            <v>5.9992983293556099</v>
          </cell>
          <cell r="JC95">
            <v>2.1143410578181543</v>
          </cell>
          <cell r="JD95">
            <v>1.2324028023712374</v>
          </cell>
          <cell r="JE95">
            <v>0</v>
          </cell>
          <cell r="JF95">
            <v>0.75677234583108799</v>
          </cell>
          <cell r="JG95">
            <v>5.4225723304334439</v>
          </cell>
          <cell r="JH95">
            <v>0</v>
          </cell>
          <cell r="JI95">
            <v>0</v>
          </cell>
          <cell r="JJ95">
            <v>0</v>
          </cell>
          <cell r="JK95">
            <v>0</v>
          </cell>
          <cell r="JL95">
            <v>0</v>
          </cell>
          <cell r="JM95">
            <v>0</v>
          </cell>
          <cell r="JN95">
            <v>0</v>
          </cell>
          <cell r="JO95">
            <v>0</v>
          </cell>
          <cell r="JP95">
            <v>0</v>
          </cell>
          <cell r="JQ95">
            <v>0</v>
          </cell>
          <cell r="JR95" t="e">
            <v>#N/A</v>
          </cell>
          <cell r="JS95">
            <v>148.79530772191856</v>
          </cell>
          <cell r="JT95">
            <v>161.95120763723153</v>
          </cell>
          <cell r="JU95">
            <v>21.18770005389176</v>
          </cell>
          <cell r="JV95">
            <v>140.76350758333976</v>
          </cell>
          <cell r="JW95">
            <v>31.219266302255757</v>
          </cell>
          <cell r="JX95">
            <v>2.1143410578181543</v>
          </cell>
          <cell r="JY95">
            <v>0</v>
          </cell>
          <cell r="JZ95">
            <v>0</v>
          </cell>
          <cell r="KA95">
            <v>0</v>
          </cell>
          <cell r="KB95">
            <v>0</v>
          </cell>
          <cell r="KC95">
            <v>0</v>
          </cell>
          <cell r="KD95">
            <v>0</v>
          </cell>
          <cell r="KE95">
            <v>0</v>
          </cell>
          <cell r="KF95">
            <v>0</v>
          </cell>
          <cell r="KG95">
            <v>0</v>
          </cell>
          <cell r="KH95">
            <v>0</v>
          </cell>
          <cell r="KI95">
            <v>2.8237371440449617</v>
          </cell>
          <cell r="KJ95">
            <v>2.4708992589113872</v>
          </cell>
          <cell r="KK95">
            <v>4.9408145212102568</v>
          </cell>
          <cell r="KL95">
            <v>6.5232553435984313</v>
          </cell>
          <cell r="KM95">
            <v>4.5657635383786292</v>
          </cell>
          <cell r="KN95">
            <v>12.563768881361153</v>
          </cell>
          <cell r="KO95">
            <v>2.4378467934406038</v>
          </cell>
          <cell r="KP95">
            <v>0</v>
          </cell>
          <cell r="KQ95">
            <v>0</v>
          </cell>
          <cell r="KR95">
            <v>2.4378467934406038</v>
          </cell>
          <cell r="KS95">
            <v>0</v>
          </cell>
          <cell r="KT95">
            <v>3.584559088459466</v>
          </cell>
          <cell r="KU95">
            <v>0</v>
          </cell>
          <cell r="KV95">
            <v>3.584559088459466</v>
          </cell>
          <cell r="KW95">
            <v>5.9992983293556099</v>
          </cell>
          <cell r="KX95">
            <v>0</v>
          </cell>
          <cell r="KY95">
            <v>0</v>
          </cell>
          <cell r="KZ95">
            <v>5.9992983293556099</v>
          </cell>
          <cell r="LA95">
            <v>4.3238069073564418</v>
          </cell>
          <cell r="LB95">
            <v>0</v>
          </cell>
          <cell r="LC95">
            <v>0</v>
          </cell>
          <cell r="LD95">
            <v>4.3238069073564418</v>
          </cell>
          <cell r="LE95">
            <v>-1.5126003276715837E-2</v>
          </cell>
          <cell r="LF95">
            <v>4.1002657906395115</v>
          </cell>
          <cell r="LG95">
            <v>0</v>
          </cell>
          <cell r="LH95">
            <v>4.0851397873627953</v>
          </cell>
          <cell r="LI95">
            <v>2.9668746372010477</v>
          </cell>
          <cell r="LJ95">
            <v>0</v>
          </cell>
          <cell r="LK95">
            <v>0</v>
          </cell>
          <cell r="LL95">
            <v>2.9668746372010477</v>
          </cell>
          <cell r="LM95">
            <v>49.894547765470477</v>
          </cell>
          <cell r="LN95">
            <v>63.660945288676317</v>
          </cell>
          <cell r="LO95">
            <v>18.313698206174458</v>
          </cell>
          <cell r="LP95">
            <v>81.974643494850767</v>
          </cell>
          <cell r="LQ95">
            <v>113.55549305414679</v>
          </cell>
          <cell r="LR95">
            <v>131.86919126032126</v>
          </cell>
          <cell r="LS95">
            <v>765.30600000000004</v>
          </cell>
          <cell r="LT95">
            <v>42319</v>
          </cell>
          <cell r="LU95">
            <v>11140.96</v>
          </cell>
          <cell r="LV95">
            <v>6373.85</v>
          </cell>
          <cell r="LW95">
            <v>1975</v>
          </cell>
          <cell r="LX95">
            <v>1884</v>
          </cell>
          <cell r="LY95">
            <v>7275</v>
          </cell>
          <cell r="LZ95">
            <v>68065</v>
          </cell>
          <cell r="MA95">
            <v>109433</v>
          </cell>
          <cell r="MB95">
            <v>109434</v>
          </cell>
          <cell r="MC95">
            <v>102</v>
          </cell>
          <cell r="MD95">
            <v>2336</v>
          </cell>
          <cell r="ME95">
            <v>650</v>
          </cell>
          <cell r="MF95">
            <v>650</v>
          </cell>
          <cell r="MG95">
            <v>39.9</v>
          </cell>
          <cell r="MH95">
            <v>765306</v>
          </cell>
          <cell r="MI95">
            <v>17514.809999999998</v>
          </cell>
          <cell r="MJ95">
            <v>109434</v>
          </cell>
          <cell r="MK95">
            <v>39.9</v>
          </cell>
          <cell r="ML95">
            <v>43.694793149340477</v>
          </cell>
          <cell r="MM95">
            <v>2.4161837896043408</v>
          </cell>
          <cell r="MN95">
            <v>10.174168905458998</v>
          </cell>
          <cell r="MO95">
            <v>2.2278268179907523</v>
          </cell>
          <cell r="MP95">
            <v>62.19730613885995</v>
          </cell>
          <cell r="MQ95">
            <v>951.79921925895076</v>
          </cell>
          <cell r="MR95">
            <v>8.493334692266884E-4</v>
          </cell>
          <cell r="MS95" t="str">
            <v>N/A</v>
          </cell>
          <cell r="MT95" t="str">
            <v>PR14 (£m)</v>
          </cell>
        </row>
        <row r="96">
          <cell r="A96" t="str">
            <v>SWB21</v>
          </cell>
          <cell r="B96" t="str">
            <v>SWB</v>
          </cell>
          <cell r="C96" t="str">
            <v>2020-21</v>
          </cell>
          <cell r="D96" t="str">
            <v>SWB</v>
          </cell>
          <cell r="E96" t="str">
            <v>SWB21</v>
          </cell>
          <cell r="F96">
            <v>1</v>
          </cell>
          <cell r="G96">
            <v>6.149</v>
          </cell>
          <cell r="H96">
            <v>0</v>
          </cell>
          <cell r="I96">
            <v>0.88200000000000001</v>
          </cell>
          <cell r="J96">
            <v>0</v>
          </cell>
          <cell r="K96">
            <v>13.923999999999999</v>
          </cell>
          <cell r="L96">
            <v>0</v>
          </cell>
          <cell r="M96">
            <v>14.789</v>
          </cell>
          <cell r="N96">
            <v>0.14199999999999999</v>
          </cell>
          <cell r="O96">
            <v>35.886000000000003</v>
          </cell>
          <cell r="P96">
            <v>1.59</v>
          </cell>
          <cell r="Q96">
            <v>37.475999999999999</v>
          </cell>
          <cell r="R96">
            <v>11.666</v>
          </cell>
          <cell r="S96">
            <v>9.3559999999999999</v>
          </cell>
          <cell r="T96">
            <v>17.305</v>
          </cell>
          <cell r="U96">
            <v>2.3759999999999999</v>
          </cell>
          <cell r="V96">
            <v>2.302</v>
          </cell>
          <cell r="W96">
            <v>43.005000000000003</v>
          </cell>
          <cell r="X96">
            <v>0</v>
          </cell>
          <cell r="Y96">
            <v>43.005000000000003</v>
          </cell>
          <cell r="Z96">
            <v>8.2769999999999992</v>
          </cell>
          <cell r="AA96">
            <v>4.742</v>
          </cell>
          <cell r="AB96">
            <v>3.5350000000000001</v>
          </cell>
          <cell r="AC96">
            <v>8.277000000000001</v>
          </cell>
          <cell r="AD96">
            <v>72.203999999999994</v>
          </cell>
          <cell r="AE96">
            <v>1.3460000000000001</v>
          </cell>
          <cell r="AF96">
            <v>0</v>
          </cell>
          <cell r="AG96">
            <v>73.55</v>
          </cell>
          <cell r="AH96">
            <v>73.55</v>
          </cell>
          <cell r="AI96">
            <v>11.456</v>
          </cell>
          <cell r="AJ96">
            <v>-1E-3</v>
          </cell>
          <cell r="AK96">
            <v>3.6040000000000001</v>
          </cell>
          <cell r="AL96">
            <v>0</v>
          </cell>
          <cell r="AM96">
            <v>0</v>
          </cell>
          <cell r="AN96">
            <v>0</v>
          </cell>
          <cell r="AO96">
            <v>24.167999999999999</v>
          </cell>
          <cell r="AP96">
            <v>5.3940000000000001</v>
          </cell>
          <cell r="AQ96">
            <v>44.621000000000002</v>
          </cell>
          <cell r="AR96">
            <v>0</v>
          </cell>
          <cell r="AS96">
            <v>44.621000000000002</v>
          </cell>
          <cell r="AT96">
            <v>0</v>
          </cell>
          <cell r="AU96">
            <v>25.856999999999999</v>
          </cell>
          <cell r="AV96">
            <v>0.98199999999999998</v>
          </cell>
          <cell r="AW96">
            <v>41.505000000000003</v>
          </cell>
          <cell r="AX96">
            <v>9.6000000000000002E-2</v>
          </cell>
          <cell r="AY96">
            <v>68.44</v>
          </cell>
          <cell r="AZ96">
            <v>0</v>
          </cell>
          <cell r="BA96">
            <v>68.44</v>
          </cell>
          <cell r="BB96">
            <v>0</v>
          </cell>
          <cell r="BC96">
            <v>0</v>
          </cell>
          <cell r="BD96">
            <v>0</v>
          </cell>
          <cell r="BE96">
            <v>0</v>
          </cell>
          <cell r="BF96">
            <v>113.06100000000001</v>
          </cell>
          <cell r="BG96">
            <v>2.7229999999999999</v>
          </cell>
          <cell r="BH96">
            <v>0</v>
          </cell>
          <cell r="BI96">
            <v>115.78400000000001</v>
          </cell>
          <cell r="BJ96">
            <v>115.78400000000001</v>
          </cell>
          <cell r="BK96">
            <v>0</v>
          </cell>
          <cell r="BL96">
            <v>0</v>
          </cell>
          <cell r="BM96">
            <v>0</v>
          </cell>
          <cell r="BN96">
            <v>0</v>
          </cell>
          <cell r="BO96">
            <v>0</v>
          </cell>
          <cell r="BP96">
            <v>0</v>
          </cell>
          <cell r="BQ96">
            <v>3.06</v>
          </cell>
          <cell r="BR96">
            <v>0</v>
          </cell>
          <cell r="BS96">
            <v>3.06</v>
          </cell>
          <cell r="BT96">
            <v>0</v>
          </cell>
          <cell r="BU96">
            <v>3.06</v>
          </cell>
          <cell r="BV96">
            <v>0</v>
          </cell>
          <cell r="BW96">
            <v>0</v>
          </cell>
          <cell r="BX96">
            <v>0</v>
          </cell>
          <cell r="BY96">
            <v>0</v>
          </cell>
          <cell r="BZ96">
            <v>0</v>
          </cell>
          <cell r="CA96">
            <v>0</v>
          </cell>
          <cell r="CB96">
            <v>0</v>
          </cell>
          <cell r="CC96">
            <v>0</v>
          </cell>
          <cell r="CD96">
            <v>0</v>
          </cell>
          <cell r="CE96">
            <v>0</v>
          </cell>
          <cell r="CF96">
            <v>0</v>
          </cell>
          <cell r="CG96">
            <v>0</v>
          </cell>
          <cell r="CH96">
            <v>3.06</v>
          </cell>
          <cell r="CI96">
            <v>0</v>
          </cell>
          <cell r="CJ96">
            <v>0</v>
          </cell>
          <cell r="CK96">
            <v>3.06</v>
          </cell>
          <cell r="CL96">
            <v>3.06</v>
          </cell>
          <cell r="CM96">
            <v>1.5449999999999999</v>
          </cell>
          <cell r="CN96">
            <v>-0.245</v>
          </cell>
          <cell r="CO96">
            <v>0</v>
          </cell>
          <cell r="CP96">
            <v>0</v>
          </cell>
          <cell r="CQ96">
            <v>0</v>
          </cell>
          <cell r="CR96">
            <v>0</v>
          </cell>
          <cell r="CS96">
            <v>6.1959999999999997</v>
          </cell>
          <cell r="CT96">
            <v>0.748</v>
          </cell>
          <cell r="CU96">
            <v>8.2439999999999998</v>
          </cell>
          <cell r="CV96">
            <v>0</v>
          </cell>
          <cell r="CW96">
            <v>8.2439999999999998</v>
          </cell>
          <cell r="CX96">
            <v>0</v>
          </cell>
          <cell r="CY96">
            <v>4.2220000000000004</v>
          </cell>
          <cell r="CZ96">
            <v>0.127</v>
          </cell>
          <cell r="DA96">
            <v>1.087</v>
          </cell>
          <cell r="DB96">
            <v>0</v>
          </cell>
          <cell r="DC96">
            <v>5.4359999999999999</v>
          </cell>
          <cell r="DD96">
            <v>0</v>
          </cell>
          <cell r="DE96">
            <v>5.4359999999999999</v>
          </cell>
          <cell r="DF96">
            <v>0</v>
          </cell>
          <cell r="DG96">
            <v>0</v>
          </cell>
          <cell r="DH96">
            <v>0</v>
          </cell>
          <cell r="DI96">
            <v>0</v>
          </cell>
          <cell r="DJ96">
            <v>13.68</v>
          </cell>
          <cell r="DK96">
            <v>0.73099999999999998</v>
          </cell>
          <cell r="DL96">
            <v>0</v>
          </cell>
          <cell r="DM96">
            <v>14.411</v>
          </cell>
          <cell r="DN96">
            <v>14.411</v>
          </cell>
          <cell r="DO96">
            <v>1E-3</v>
          </cell>
          <cell r="DP96">
            <v>0</v>
          </cell>
          <cell r="DQ96">
            <v>0</v>
          </cell>
          <cell r="DR96">
            <v>0</v>
          </cell>
          <cell r="DS96">
            <v>0</v>
          </cell>
          <cell r="DT96">
            <v>0</v>
          </cell>
          <cell r="DU96">
            <v>2.9990000000000001</v>
          </cell>
          <cell r="DV96">
            <v>0</v>
          </cell>
          <cell r="DW96">
            <v>3</v>
          </cell>
          <cell r="DX96">
            <v>0</v>
          </cell>
          <cell r="DY96">
            <v>3</v>
          </cell>
          <cell r="DZ96">
            <v>0</v>
          </cell>
          <cell r="EA96">
            <v>0</v>
          </cell>
          <cell r="EB96">
            <v>0</v>
          </cell>
          <cell r="EC96">
            <v>0</v>
          </cell>
          <cell r="ED96">
            <v>0</v>
          </cell>
          <cell r="EE96">
            <v>0</v>
          </cell>
          <cell r="EF96">
            <v>0</v>
          </cell>
          <cell r="EG96">
            <v>0</v>
          </cell>
          <cell r="EH96">
            <v>0</v>
          </cell>
          <cell r="EI96">
            <v>0</v>
          </cell>
          <cell r="EJ96">
            <v>0</v>
          </cell>
          <cell r="EK96">
            <v>0</v>
          </cell>
          <cell r="EL96">
            <v>3</v>
          </cell>
          <cell r="EM96">
            <v>7.9000000000000001E-2</v>
          </cell>
          <cell r="EN96">
            <v>0</v>
          </cell>
          <cell r="EO96">
            <v>3.0790000000000002</v>
          </cell>
          <cell r="EP96">
            <v>3.0790000000000002</v>
          </cell>
          <cell r="EQ96">
            <v>17.605</v>
          </cell>
          <cell r="ER96">
            <v>-1E-3</v>
          </cell>
          <cell r="ES96">
            <v>4.4859999999999998</v>
          </cell>
          <cell r="ET96">
            <v>0</v>
          </cell>
          <cell r="EU96">
            <v>13.923999999999999</v>
          </cell>
          <cell r="EV96">
            <v>0</v>
          </cell>
          <cell r="EW96">
            <v>38.957000000000001</v>
          </cell>
          <cell r="EX96">
            <v>5.5360000000000005</v>
          </cell>
          <cell r="EY96">
            <v>80.507000000000005</v>
          </cell>
          <cell r="EZ96">
            <v>1.59</v>
          </cell>
          <cell r="FA96">
            <v>82.097000000000008</v>
          </cell>
          <cell r="FB96">
            <v>11.666</v>
          </cell>
          <cell r="FC96">
            <v>35.213000000000001</v>
          </cell>
          <cell r="FD96">
            <v>18.286999999999999</v>
          </cell>
          <cell r="FE96">
            <v>43.881</v>
          </cell>
          <cell r="FF96">
            <v>2.3980000000000001</v>
          </cell>
          <cell r="FG96">
            <v>111.44499999999999</v>
          </cell>
          <cell r="FH96">
            <v>0</v>
          </cell>
          <cell r="FI96">
            <v>111.44499999999999</v>
          </cell>
          <cell r="FJ96">
            <v>8.2769999999999992</v>
          </cell>
          <cell r="FK96">
            <v>4.742</v>
          </cell>
          <cell r="FL96">
            <v>3.5350000000000001</v>
          </cell>
          <cell r="FM96">
            <v>8.277000000000001</v>
          </cell>
          <cell r="FN96">
            <v>185.26499999999999</v>
          </cell>
          <cell r="FO96">
            <v>4.069</v>
          </cell>
          <cell r="FP96">
            <v>0</v>
          </cell>
          <cell r="FQ96">
            <v>189.334</v>
          </cell>
          <cell r="FR96">
            <v>189.334</v>
          </cell>
          <cell r="FS96">
            <v>1.5459999999999998</v>
          </cell>
          <cell r="FT96">
            <v>-0.245</v>
          </cell>
          <cell r="FU96">
            <v>0</v>
          </cell>
          <cell r="FV96">
            <v>0</v>
          </cell>
          <cell r="FW96">
            <v>0</v>
          </cell>
          <cell r="FX96">
            <v>0</v>
          </cell>
          <cell r="FY96">
            <v>12.255000000000001</v>
          </cell>
          <cell r="FZ96">
            <v>0.748</v>
          </cell>
          <cell r="GA96">
            <v>14.304</v>
          </cell>
          <cell r="GB96">
            <v>0</v>
          </cell>
          <cell r="GC96">
            <v>14.304</v>
          </cell>
          <cell r="GD96">
            <v>0</v>
          </cell>
          <cell r="GE96">
            <v>4.2220000000000004</v>
          </cell>
          <cell r="GF96">
            <v>0.127</v>
          </cell>
          <cell r="GG96">
            <v>1.087</v>
          </cell>
          <cell r="GH96">
            <v>0</v>
          </cell>
          <cell r="GI96">
            <v>5.4359999999999999</v>
          </cell>
          <cell r="GJ96">
            <v>0</v>
          </cell>
          <cell r="GK96">
            <v>5.4359999999999999</v>
          </cell>
          <cell r="GL96">
            <v>0</v>
          </cell>
          <cell r="GM96">
            <v>0</v>
          </cell>
          <cell r="GN96">
            <v>0</v>
          </cell>
          <cell r="GO96">
            <v>0</v>
          </cell>
          <cell r="GP96">
            <v>19.739999999999998</v>
          </cell>
          <cell r="GQ96">
            <v>0.80999999999999994</v>
          </cell>
          <cell r="GR96">
            <v>0</v>
          </cell>
          <cell r="GS96">
            <v>20.55</v>
          </cell>
          <cell r="GT96">
            <v>20.55</v>
          </cell>
          <cell r="GU96">
            <v>19.151</v>
          </cell>
          <cell r="GV96">
            <v>-0.246</v>
          </cell>
          <cell r="GW96">
            <v>4.4859999999999998</v>
          </cell>
          <cell r="GX96">
            <v>0</v>
          </cell>
          <cell r="GY96">
            <v>13.923999999999999</v>
          </cell>
          <cell r="GZ96">
            <v>0</v>
          </cell>
          <cell r="HA96">
            <v>51.212000000000003</v>
          </cell>
          <cell r="HB96">
            <v>6.2839999999999998</v>
          </cell>
          <cell r="HC96">
            <v>94.811000000000007</v>
          </cell>
          <cell r="HD96">
            <v>1.59</v>
          </cell>
          <cell r="HE96">
            <v>96.400999999999996</v>
          </cell>
          <cell r="HF96">
            <v>11.666</v>
          </cell>
          <cell r="HG96">
            <v>39.435000000000002</v>
          </cell>
          <cell r="HH96">
            <v>18.414000000000001</v>
          </cell>
          <cell r="HI96">
            <v>44.968000000000004</v>
          </cell>
          <cell r="HJ96">
            <v>2.3980000000000001</v>
          </cell>
          <cell r="HK96">
            <v>116.881</v>
          </cell>
          <cell r="HL96">
            <v>0</v>
          </cell>
          <cell r="HM96">
            <v>116.881</v>
          </cell>
          <cell r="HN96">
            <v>8.2769999999999992</v>
          </cell>
          <cell r="HO96">
            <v>4.742</v>
          </cell>
          <cell r="HP96">
            <v>3.5350000000000001</v>
          </cell>
          <cell r="HQ96">
            <v>8.277000000000001</v>
          </cell>
          <cell r="HR96">
            <v>205.005</v>
          </cell>
          <cell r="HS96">
            <v>4.8789999999999996</v>
          </cell>
          <cell r="HT96">
            <v>0</v>
          </cell>
          <cell r="HU96">
            <v>209.88399999999999</v>
          </cell>
          <cell r="HV96">
            <v>209.88399999999999</v>
          </cell>
          <cell r="HW96">
            <v>8.0000000000000002E-3</v>
          </cell>
          <cell r="HX96">
            <v>0</v>
          </cell>
          <cell r="HY96">
            <v>0.19800000000000001</v>
          </cell>
          <cell r="HZ96">
            <v>0</v>
          </cell>
          <cell r="IA96">
            <v>1.0449999999999999</v>
          </cell>
          <cell r="IB96">
            <v>2.35</v>
          </cell>
          <cell r="IC96">
            <v>0</v>
          </cell>
          <cell r="ID96">
            <v>1.9139999999999999</v>
          </cell>
          <cell r="IE96">
            <v>0.46800000000000003</v>
          </cell>
          <cell r="IF96">
            <v>0</v>
          </cell>
          <cell r="IG96">
            <v>5.1660000000000004</v>
          </cell>
          <cell r="IH96">
            <v>3.129</v>
          </cell>
          <cell r="II96">
            <v>10.484</v>
          </cell>
          <cell r="IJ96">
            <v>0.27</v>
          </cell>
          <cell r="IK96">
            <v>2.2999999999999998</v>
          </cell>
          <cell r="IL96">
            <v>0</v>
          </cell>
          <cell r="IM96">
            <v>0</v>
          </cell>
          <cell r="IN96">
            <v>2.722</v>
          </cell>
          <cell r="IO96">
            <v>0</v>
          </cell>
          <cell r="IP96">
            <v>2.2530000000000001</v>
          </cell>
          <cell r="IQ96">
            <v>7.319</v>
          </cell>
          <cell r="IR96">
            <v>0.14000000000000001</v>
          </cell>
          <cell r="IS96">
            <v>0.28999999999999998</v>
          </cell>
          <cell r="IT96">
            <v>0</v>
          </cell>
          <cell r="IU96">
            <v>0</v>
          </cell>
          <cell r="IV96">
            <v>0</v>
          </cell>
          <cell r="IW96">
            <v>7.0129999999999999</v>
          </cell>
          <cell r="IX96">
            <v>9.3149999999999995</v>
          </cell>
          <cell r="IY96">
            <v>0.96299999999999997</v>
          </cell>
          <cell r="IZ96">
            <v>0</v>
          </cell>
          <cell r="JA96">
            <v>0</v>
          </cell>
          <cell r="JB96">
            <v>2.5379999999999998</v>
          </cell>
          <cell r="JC96">
            <v>0</v>
          </cell>
          <cell r="JD96">
            <v>0</v>
          </cell>
          <cell r="JE96">
            <v>0</v>
          </cell>
          <cell r="JF96">
            <v>2.1749999999999998</v>
          </cell>
          <cell r="JG96">
            <v>0</v>
          </cell>
          <cell r="JH96">
            <v>0</v>
          </cell>
          <cell r="JI96">
            <v>1.611</v>
          </cell>
          <cell r="JJ96">
            <v>0</v>
          </cell>
          <cell r="JK96">
            <v>1.5629999999999999</v>
          </cell>
          <cell r="JL96">
            <v>0.55400000000000005</v>
          </cell>
          <cell r="JM96">
            <v>0</v>
          </cell>
          <cell r="JN96">
            <v>0</v>
          </cell>
          <cell r="JO96">
            <v>0</v>
          </cell>
          <cell r="JP96">
            <v>0</v>
          </cell>
          <cell r="JQ96">
            <v>0</v>
          </cell>
          <cell r="JR96" t="e">
            <v>#N/A</v>
          </cell>
          <cell r="JS96">
            <v>205.005</v>
          </cell>
          <cell r="JT96">
            <v>209.88399999999999</v>
          </cell>
          <cell r="JU96">
            <v>20.55</v>
          </cell>
          <cell r="JV96">
            <v>189.334</v>
          </cell>
          <cell r="JW96">
            <v>65.78</v>
          </cell>
          <cell r="JX96">
            <v>0</v>
          </cell>
          <cell r="JY96">
            <v>0</v>
          </cell>
          <cell r="JZ96">
            <v>0</v>
          </cell>
          <cell r="KA96">
            <v>0</v>
          </cell>
          <cell r="KB96">
            <v>0</v>
          </cell>
          <cell r="KC96">
            <v>0</v>
          </cell>
          <cell r="KD96">
            <v>0</v>
          </cell>
          <cell r="KE96">
            <v>0</v>
          </cell>
          <cell r="KF96">
            <v>0</v>
          </cell>
          <cell r="KG96">
            <v>0</v>
          </cell>
          <cell r="KH96">
            <v>0</v>
          </cell>
          <cell r="KI96">
            <v>2.3559999999999999</v>
          </cell>
          <cell r="KJ96">
            <v>2.0579999999999998</v>
          </cell>
          <cell r="KK96">
            <v>4.9219999999999997</v>
          </cell>
          <cell r="KL96">
            <v>6.6580000000000004</v>
          </cell>
          <cell r="KM96">
            <v>5.2350000000000003</v>
          </cell>
          <cell r="KN96">
            <v>12.11</v>
          </cell>
          <cell r="KO96">
            <v>7.0129999999999999</v>
          </cell>
          <cell r="KP96">
            <v>0</v>
          </cell>
          <cell r="KQ96">
            <v>0</v>
          </cell>
          <cell r="KR96">
            <v>7.0129999999999999</v>
          </cell>
          <cell r="KS96">
            <v>0</v>
          </cell>
          <cell r="KT96">
            <v>9.3149999999999995</v>
          </cell>
          <cell r="KU96">
            <v>0</v>
          </cell>
          <cell r="KV96">
            <v>9.3149999999999995</v>
          </cell>
          <cell r="KW96">
            <v>2.5379999999999998</v>
          </cell>
          <cell r="KX96">
            <v>0</v>
          </cell>
          <cell r="KY96">
            <v>0</v>
          </cell>
          <cell r="KZ96">
            <v>2.5379999999999998</v>
          </cell>
          <cell r="LA96">
            <v>7.0129999999999999</v>
          </cell>
          <cell r="LB96">
            <v>0</v>
          </cell>
          <cell r="LC96">
            <v>0</v>
          </cell>
          <cell r="LD96">
            <v>7.0129999999999999</v>
          </cell>
          <cell r="LE96">
            <v>0</v>
          </cell>
          <cell r="LF96">
            <v>9.3149999999999995</v>
          </cell>
          <cell r="LG96">
            <v>0</v>
          </cell>
          <cell r="LH96">
            <v>9.3149999999999995</v>
          </cell>
          <cell r="LI96">
            <v>2.5379999999999998</v>
          </cell>
          <cell r="LJ96">
            <v>0</v>
          </cell>
          <cell r="LK96">
            <v>0</v>
          </cell>
          <cell r="LL96">
            <v>2.5379999999999998</v>
          </cell>
          <cell r="LM96">
            <v>66.308999999999997</v>
          </cell>
          <cell r="LN96">
            <v>74.399000000000001</v>
          </cell>
          <cell r="LO96">
            <v>17.778000000000002</v>
          </cell>
          <cell r="LP96">
            <v>92.177000000000007</v>
          </cell>
          <cell r="LQ96">
            <v>140.708</v>
          </cell>
          <cell r="LR96">
            <v>158.48599999999999</v>
          </cell>
          <cell r="LS96">
            <v>768.01700000000005</v>
          </cell>
          <cell r="LT96">
            <v>42145</v>
          </cell>
          <cell r="LU96">
            <v>11205</v>
          </cell>
          <cell r="LV96">
            <v>6379</v>
          </cell>
          <cell r="LW96">
            <v>1946</v>
          </cell>
          <cell r="LX96">
            <v>1805</v>
          </cell>
          <cell r="LY96">
            <v>7071</v>
          </cell>
          <cell r="LZ96">
            <v>65343</v>
          </cell>
          <cell r="MA96">
            <v>108375</v>
          </cell>
          <cell r="MB96">
            <v>108375</v>
          </cell>
          <cell r="MC96">
            <v>119</v>
          </cell>
          <cell r="MD96">
            <v>2384</v>
          </cell>
          <cell r="ME96">
            <v>651</v>
          </cell>
          <cell r="MF96">
            <v>651</v>
          </cell>
          <cell r="MG96">
            <v>42.1</v>
          </cell>
          <cell r="MH96">
            <v>768017</v>
          </cell>
          <cell r="MI96">
            <v>17584</v>
          </cell>
          <cell r="MJ96">
            <v>108375</v>
          </cell>
          <cell r="MK96">
            <v>42.1</v>
          </cell>
          <cell r="ML96">
            <v>43.67703594176524</v>
          </cell>
          <cell r="MM96">
            <v>2.3967811646951773</v>
          </cell>
          <cell r="MN96">
            <v>9.9856978085351802</v>
          </cell>
          <cell r="MO96">
            <v>2.3095732410611305</v>
          </cell>
          <cell r="MP96">
            <v>60.293425605536335</v>
          </cell>
          <cell r="MQ96" t="str">
            <v/>
          </cell>
          <cell r="MR96">
            <v>8.4763748719103875E-4</v>
          </cell>
          <cell r="MS96" t="str">
            <v>Business plans (£m)</v>
          </cell>
          <cell r="MT96" t="str">
            <v>PR19 (£m)</v>
          </cell>
        </row>
        <row r="97">
          <cell r="A97" t="str">
            <v>SWB22</v>
          </cell>
          <cell r="B97" t="str">
            <v>SWB</v>
          </cell>
          <cell r="C97" t="str">
            <v>2021-22</v>
          </cell>
          <cell r="D97" t="str">
            <v>SWB</v>
          </cell>
          <cell r="E97" t="str">
            <v>SWB22</v>
          </cell>
          <cell r="F97">
            <v>1</v>
          </cell>
          <cell r="G97">
            <v>6.4240000000000004</v>
          </cell>
          <cell r="H97">
            <v>0</v>
          </cell>
          <cell r="I97">
            <v>0.88200000000000001</v>
          </cell>
          <cell r="J97">
            <v>0</v>
          </cell>
          <cell r="K97">
            <v>13.423</v>
          </cell>
          <cell r="L97">
            <v>0</v>
          </cell>
          <cell r="M97">
            <v>14.488</v>
          </cell>
          <cell r="N97">
            <v>0.14199999999999999</v>
          </cell>
          <cell r="O97">
            <v>35.359000000000002</v>
          </cell>
          <cell r="P97">
            <v>1.59</v>
          </cell>
          <cell r="Q97">
            <v>36.948999999999998</v>
          </cell>
          <cell r="R97">
            <v>11.977</v>
          </cell>
          <cell r="S97">
            <v>9.6859999999999999</v>
          </cell>
          <cell r="T97">
            <v>16.902000000000001</v>
          </cell>
          <cell r="U97">
            <v>2.3759999999999999</v>
          </cell>
          <cell r="V97">
            <v>2.2480000000000002</v>
          </cell>
          <cell r="W97">
            <v>43.189</v>
          </cell>
          <cell r="X97">
            <v>0</v>
          </cell>
          <cell r="Y97">
            <v>43.189</v>
          </cell>
          <cell r="Z97">
            <v>9.5489999999999995</v>
          </cell>
          <cell r="AA97">
            <v>4.7809999999999997</v>
          </cell>
          <cell r="AB97">
            <v>4.7679999999999998</v>
          </cell>
          <cell r="AC97">
            <v>9.5489999999999995</v>
          </cell>
          <cell r="AD97">
            <v>70.588999999999999</v>
          </cell>
          <cell r="AE97">
            <v>1.359</v>
          </cell>
          <cell r="AF97">
            <v>0</v>
          </cell>
          <cell r="AG97">
            <v>71.947999999999993</v>
          </cell>
          <cell r="AH97">
            <v>71.947999999999993</v>
          </cell>
          <cell r="AI97">
            <v>11.679</v>
          </cell>
          <cell r="AJ97">
            <v>-1E-3</v>
          </cell>
          <cell r="AK97">
            <v>3.6040000000000001</v>
          </cell>
          <cell r="AL97">
            <v>0</v>
          </cell>
          <cell r="AM97">
            <v>0</v>
          </cell>
          <cell r="AN97">
            <v>0</v>
          </cell>
          <cell r="AO97">
            <v>24.091000000000001</v>
          </cell>
          <cell r="AP97">
            <v>5.3940000000000001</v>
          </cell>
          <cell r="AQ97">
            <v>44.767000000000003</v>
          </cell>
          <cell r="AR97">
            <v>0</v>
          </cell>
          <cell r="AS97">
            <v>44.767000000000003</v>
          </cell>
          <cell r="AT97">
            <v>0</v>
          </cell>
          <cell r="AU97">
            <v>28.794</v>
          </cell>
          <cell r="AV97">
            <v>1.3260000000000001</v>
          </cell>
          <cell r="AW97">
            <v>34.774999999999999</v>
          </cell>
          <cell r="AX97">
            <v>9.6000000000000002E-2</v>
          </cell>
          <cell r="AY97">
            <v>64.991</v>
          </cell>
          <cell r="AZ97">
            <v>0</v>
          </cell>
          <cell r="BA97">
            <v>64.991</v>
          </cell>
          <cell r="BB97">
            <v>0</v>
          </cell>
          <cell r="BC97">
            <v>0</v>
          </cell>
          <cell r="BD97">
            <v>0</v>
          </cell>
          <cell r="BE97">
            <v>0</v>
          </cell>
          <cell r="BF97">
            <v>109.758</v>
          </cell>
          <cell r="BG97">
            <v>2.75</v>
          </cell>
          <cell r="BH97">
            <v>0</v>
          </cell>
          <cell r="BI97">
            <v>112.508</v>
          </cell>
          <cell r="BJ97">
            <v>112.508</v>
          </cell>
          <cell r="BK97">
            <v>0</v>
          </cell>
          <cell r="BL97">
            <v>0</v>
          </cell>
          <cell r="BM97">
            <v>0</v>
          </cell>
          <cell r="BN97">
            <v>0</v>
          </cell>
          <cell r="BO97">
            <v>0</v>
          </cell>
          <cell r="BP97">
            <v>0</v>
          </cell>
          <cell r="BQ97">
            <v>3.06</v>
          </cell>
          <cell r="BR97">
            <v>0</v>
          </cell>
          <cell r="BS97">
            <v>3.06</v>
          </cell>
          <cell r="BT97">
            <v>0</v>
          </cell>
          <cell r="BU97">
            <v>3.06</v>
          </cell>
          <cell r="BV97">
            <v>0</v>
          </cell>
          <cell r="BW97">
            <v>0</v>
          </cell>
          <cell r="BX97">
            <v>0</v>
          </cell>
          <cell r="BY97">
            <v>0</v>
          </cell>
          <cell r="BZ97">
            <v>0</v>
          </cell>
          <cell r="CA97">
            <v>0</v>
          </cell>
          <cell r="CB97">
            <v>0</v>
          </cell>
          <cell r="CC97">
            <v>0</v>
          </cell>
          <cell r="CD97">
            <v>0</v>
          </cell>
          <cell r="CE97">
            <v>0</v>
          </cell>
          <cell r="CF97">
            <v>0</v>
          </cell>
          <cell r="CG97">
            <v>0</v>
          </cell>
          <cell r="CH97">
            <v>3.06</v>
          </cell>
          <cell r="CI97">
            <v>0</v>
          </cell>
          <cell r="CJ97">
            <v>0</v>
          </cell>
          <cell r="CK97">
            <v>3.06</v>
          </cell>
          <cell r="CL97">
            <v>3.06</v>
          </cell>
          <cell r="CM97">
            <v>1.6970000000000001</v>
          </cell>
          <cell r="CN97">
            <v>-0.245</v>
          </cell>
          <cell r="CO97">
            <v>0</v>
          </cell>
          <cell r="CP97">
            <v>0</v>
          </cell>
          <cell r="CQ97">
            <v>0</v>
          </cell>
          <cell r="CR97">
            <v>0</v>
          </cell>
          <cell r="CS97">
            <v>6.1959999999999997</v>
          </cell>
          <cell r="CT97">
            <v>0.748</v>
          </cell>
          <cell r="CU97">
            <v>8.3960000000000008</v>
          </cell>
          <cell r="CV97">
            <v>0</v>
          </cell>
          <cell r="CW97">
            <v>8.3960000000000008</v>
          </cell>
          <cell r="CX97">
            <v>0</v>
          </cell>
          <cell r="CY97">
            <v>4.2720000000000002</v>
          </cell>
          <cell r="CZ97">
            <v>0.27800000000000002</v>
          </cell>
          <cell r="DA97">
            <v>1.137</v>
          </cell>
          <cell r="DB97">
            <v>0</v>
          </cell>
          <cell r="DC97">
            <v>5.6870000000000003</v>
          </cell>
          <cell r="DD97">
            <v>0</v>
          </cell>
          <cell r="DE97">
            <v>5.6870000000000003</v>
          </cell>
          <cell r="DF97">
            <v>0</v>
          </cell>
          <cell r="DG97">
            <v>0</v>
          </cell>
          <cell r="DH97">
            <v>0</v>
          </cell>
          <cell r="DI97">
            <v>0</v>
          </cell>
          <cell r="DJ97">
            <v>14.083</v>
          </cell>
          <cell r="DK97">
            <v>0.73899999999999999</v>
          </cell>
          <cell r="DL97">
            <v>0</v>
          </cell>
          <cell r="DM97">
            <v>14.821999999999999</v>
          </cell>
          <cell r="DN97">
            <v>14.821999999999999</v>
          </cell>
          <cell r="DO97">
            <v>1E-3</v>
          </cell>
          <cell r="DP97">
            <v>0</v>
          </cell>
          <cell r="DQ97">
            <v>0</v>
          </cell>
          <cell r="DR97">
            <v>0</v>
          </cell>
          <cell r="DS97">
            <v>0</v>
          </cell>
          <cell r="DT97">
            <v>0</v>
          </cell>
          <cell r="DU97">
            <v>2.9990000000000001</v>
          </cell>
          <cell r="DV97">
            <v>0</v>
          </cell>
          <cell r="DW97">
            <v>3</v>
          </cell>
          <cell r="DX97">
            <v>0</v>
          </cell>
          <cell r="DY97">
            <v>3</v>
          </cell>
          <cell r="DZ97">
            <v>0</v>
          </cell>
          <cell r="EA97">
            <v>0</v>
          </cell>
          <cell r="EB97">
            <v>0</v>
          </cell>
          <cell r="EC97">
            <v>0</v>
          </cell>
          <cell r="ED97">
            <v>0</v>
          </cell>
          <cell r="EE97">
            <v>0</v>
          </cell>
          <cell r="EF97">
            <v>0</v>
          </cell>
          <cell r="EG97">
            <v>0</v>
          </cell>
          <cell r="EH97">
            <v>0</v>
          </cell>
          <cell r="EI97">
            <v>0</v>
          </cell>
          <cell r="EJ97">
            <v>0</v>
          </cell>
          <cell r="EK97">
            <v>0</v>
          </cell>
          <cell r="EL97">
            <v>3</v>
          </cell>
          <cell r="EM97">
            <v>0.08</v>
          </cell>
          <cell r="EN97">
            <v>0</v>
          </cell>
          <cell r="EO97">
            <v>3.08</v>
          </cell>
          <cell r="EP97">
            <v>3.08</v>
          </cell>
          <cell r="EQ97">
            <v>18.103000000000002</v>
          </cell>
          <cell r="ER97">
            <v>-1E-3</v>
          </cell>
          <cell r="ES97">
            <v>4.4859999999999998</v>
          </cell>
          <cell r="ET97">
            <v>0</v>
          </cell>
          <cell r="EU97">
            <v>13.423</v>
          </cell>
          <cell r="EV97">
            <v>0</v>
          </cell>
          <cell r="EW97">
            <v>38.579000000000001</v>
          </cell>
          <cell r="EX97">
            <v>5.5360000000000005</v>
          </cell>
          <cell r="EY97">
            <v>80.126000000000005</v>
          </cell>
          <cell r="EZ97">
            <v>1.59</v>
          </cell>
          <cell r="FA97">
            <v>81.716000000000008</v>
          </cell>
          <cell r="FB97">
            <v>11.977</v>
          </cell>
          <cell r="FC97">
            <v>38.480000000000004</v>
          </cell>
          <cell r="FD97">
            <v>18.228000000000002</v>
          </cell>
          <cell r="FE97">
            <v>37.150999999999996</v>
          </cell>
          <cell r="FF97">
            <v>2.3440000000000003</v>
          </cell>
          <cell r="FG97">
            <v>108.18</v>
          </cell>
          <cell r="FH97">
            <v>0</v>
          </cell>
          <cell r="FI97">
            <v>108.18</v>
          </cell>
          <cell r="FJ97">
            <v>9.5489999999999995</v>
          </cell>
          <cell r="FK97">
            <v>4.7809999999999997</v>
          </cell>
          <cell r="FL97">
            <v>4.7679999999999998</v>
          </cell>
          <cell r="FM97">
            <v>9.5489999999999995</v>
          </cell>
          <cell r="FN97">
            <v>180.34699999999998</v>
          </cell>
          <cell r="FO97">
            <v>4.109</v>
          </cell>
          <cell r="FP97">
            <v>0</v>
          </cell>
          <cell r="FQ97">
            <v>184.45599999999999</v>
          </cell>
          <cell r="FR97">
            <v>184.45599999999999</v>
          </cell>
          <cell r="FS97">
            <v>1.698</v>
          </cell>
          <cell r="FT97">
            <v>-0.245</v>
          </cell>
          <cell r="FU97">
            <v>0</v>
          </cell>
          <cell r="FV97">
            <v>0</v>
          </cell>
          <cell r="FW97">
            <v>0</v>
          </cell>
          <cell r="FX97">
            <v>0</v>
          </cell>
          <cell r="FY97">
            <v>12.255000000000001</v>
          </cell>
          <cell r="FZ97">
            <v>0.748</v>
          </cell>
          <cell r="GA97">
            <v>14.456000000000001</v>
          </cell>
          <cell r="GB97">
            <v>0</v>
          </cell>
          <cell r="GC97">
            <v>14.456000000000001</v>
          </cell>
          <cell r="GD97">
            <v>0</v>
          </cell>
          <cell r="GE97">
            <v>4.2720000000000002</v>
          </cell>
          <cell r="GF97">
            <v>0.27800000000000002</v>
          </cell>
          <cell r="GG97">
            <v>1.137</v>
          </cell>
          <cell r="GH97">
            <v>0</v>
          </cell>
          <cell r="GI97">
            <v>5.6870000000000003</v>
          </cell>
          <cell r="GJ97">
            <v>0</v>
          </cell>
          <cell r="GK97">
            <v>5.6870000000000003</v>
          </cell>
          <cell r="GL97">
            <v>0</v>
          </cell>
          <cell r="GM97">
            <v>0</v>
          </cell>
          <cell r="GN97">
            <v>0</v>
          </cell>
          <cell r="GO97">
            <v>0</v>
          </cell>
          <cell r="GP97">
            <v>20.143000000000001</v>
          </cell>
          <cell r="GQ97">
            <v>0.81899999999999995</v>
          </cell>
          <cell r="GR97">
            <v>0</v>
          </cell>
          <cell r="GS97">
            <v>20.961999999999996</v>
          </cell>
          <cell r="GT97">
            <v>20.961999999999996</v>
          </cell>
          <cell r="GU97">
            <v>19.800999999999998</v>
          </cell>
          <cell r="GV97">
            <v>-0.246</v>
          </cell>
          <cell r="GW97">
            <v>4.4859999999999998</v>
          </cell>
          <cell r="GX97">
            <v>0</v>
          </cell>
          <cell r="GY97">
            <v>13.423</v>
          </cell>
          <cell r="GZ97">
            <v>0</v>
          </cell>
          <cell r="HA97">
            <v>50.834000000000003</v>
          </cell>
          <cell r="HB97">
            <v>6.2839999999999998</v>
          </cell>
          <cell r="HC97">
            <v>94.581999999999994</v>
          </cell>
          <cell r="HD97">
            <v>1.59</v>
          </cell>
          <cell r="HE97">
            <v>96.171999999999997</v>
          </cell>
          <cell r="HF97">
            <v>11.977</v>
          </cell>
          <cell r="HG97">
            <v>42.752000000000002</v>
          </cell>
          <cell r="HH97">
            <v>18.506</v>
          </cell>
          <cell r="HI97">
            <v>38.287999999999997</v>
          </cell>
          <cell r="HJ97">
            <v>2.3439999999999999</v>
          </cell>
          <cell r="HK97">
            <v>113.867</v>
          </cell>
          <cell r="HL97">
            <v>0</v>
          </cell>
          <cell r="HM97">
            <v>113.867</v>
          </cell>
          <cell r="HN97">
            <v>9.5489999999999995</v>
          </cell>
          <cell r="HO97">
            <v>4.7809999999999997</v>
          </cell>
          <cell r="HP97">
            <v>4.7679999999999998</v>
          </cell>
          <cell r="HQ97">
            <v>9.5489999999999995</v>
          </cell>
          <cell r="HR97">
            <v>200.49</v>
          </cell>
          <cell r="HS97">
            <v>4.9279999999999999</v>
          </cell>
          <cell r="HT97">
            <v>0</v>
          </cell>
          <cell r="HU97">
            <v>205.41800000000001</v>
          </cell>
          <cell r="HV97">
            <v>205.41800000000001</v>
          </cell>
          <cell r="HW97">
            <v>8.0000000000000002E-3</v>
          </cell>
          <cell r="HX97">
            <v>0</v>
          </cell>
          <cell r="HY97">
            <v>0.19900000000000001</v>
          </cell>
          <cell r="HZ97">
            <v>0</v>
          </cell>
          <cell r="IA97">
            <v>1.0449999999999999</v>
          </cell>
          <cell r="IB97">
            <v>0.65</v>
          </cell>
          <cell r="IC97">
            <v>0</v>
          </cell>
          <cell r="ID97">
            <v>0.874</v>
          </cell>
          <cell r="IE97">
            <v>0.22800000000000001</v>
          </cell>
          <cell r="IF97">
            <v>0</v>
          </cell>
          <cell r="IG97">
            <v>6.8970000000000002</v>
          </cell>
          <cell r="IH97">
            <v>2.431</v>
          </cell>
          <cell r="II97">
            <v>10.422000000000001</v>
          </cell>
          <cell r="IJ97">
            <v>2.2000000000000002</v>
          </cell>
          <cell r="IK97">
            <v>0.1</v>
          </cell>
          <cell r="IL97">
            <v>0</v>
          </cell>
          <cell r="IM97">
            <v>0</v>
          </cell>
          <cell r="IN97">
            <v>0.59199999999999997</v>
          </cell>
          <cell r="IO97">
            <v>0</v>
          </cell>
          <cell r="IP97">
            <v>2.72</v>
          </cell>
          <cell r="IQ97">
            <v>4.1790000000000003</v>
          </cell>
          <cell r="IR97">
            <v>1.6879999999999999</v>
          </cell>
          <cell r="IS97">
            <v>0</v>
          </cell>
          <cell r="IT97">
            <v>0</v>
          </cell>
          <cell r="IU97">
            <v>0</v>
          </cell>
          <cell r="IV97">
            <v>0</v>
          </cell>
          <cell r="IW97">
            <v>7.0030000000000001</v>
          </cell>
          <cell r="IX97">
            <v>6.4779999999999998</v>
          </cell>
          <cell r="IY97">
            <v>0.96299999999999997</v>
          </cell>
          <cell r="IZ97">
            <v>0</v>
          </cell>
          <cell r="JA97">
            <v>0</v>
          </cell>
          <cell r="JB97">
            <v>2.5379999999999998</v>
          </cell>
          <cell r="JC97">
            <v>0</v>
          </cell>
          <cell r="JD97">
            <v>1.3440000000000001</v>
          </cell>
          <cell r="JE97">
            <v>0</v>
          </cell>
          <cell r="JF97">
            <v>2.1739999999999999</v>
          </cell>
          <cell r="JG97">
            <v>0</v>
          </cell>
          <cell r="JH97">
            <v>0</v>
          </cell>
          <cell r="JI97">
            <v>1.611</v>
          </cell>
          <cell r="JJ97">
            <v>0</v>
          </cell>
          <cell r="JK97">
            <v>1.5880000000000001</v>
          </cell>
          <cell r="JL97">
            <v>1.214</v>
          </cell>
          <cell r="JM97">
            <v>0</v>
          </cell>
          <cell r="JN97">
            <v>0</v>
          </cell>
          <cell r="JO97">
            <v>0</v>
          </cell>
          <cell r="JP97">
            <v>0</v>
          </cell>
          <cell r="JQ97">
            <v>0</v>
          </cell>
          <cell r="JR97" t="e">
            <v>#N/A</v>
          </cell>
          <cell r="JS97">
            <v>200.49</v>
          </cell>
          <cell r="JT97">
            <v>205.41800000000001</v>
          </cell>
          <cell r="JU97">
            <v>20.961999999999996</v>
          </cell>
          <cell r="JV97">
            <v>184.45599999999999</v>
          </cell>
          <cell r="JW97">
            <v>59.137999999999998</v>
          </cell>
          <cell r="JX97">
            <v>0</v>
          </cell>
          <cell r="JY97">
            <v>0</v>
          </cell>
          <cell r="JZ97">
            <v>0</v>
          </cell>
          <cell r="KA97">
            <v>0</v>
          </cell>
          <cell r="KB97">
            <v>0</v>
          </cell>
          <cell r="KC97">
            <v>0</v>
          </cell>
          <cell r="KD97">
            <v>0</v>
          </cell>
          <cell r="KE97">
            <v>0</v>
          </cell>
          <cell r="KF97">
            <v>0</v>
          </cell>
          <cell r="KG97">
            <v>0</v>
          </cell>
          <cell r="KH97">
            <v>0</v>
          </cell>
          <cell r="KI97">
            <v>2.3650000000000002</v>
          </cell>
          <cell r="KJ97">
            <v>2.0649999999999999</v>
          </cell>
          <cell r="KK97">
            <v>4.9400000000000004</v>
          </cell>
          <cell r="KL97">
            <v>6.6829999999999998</v>
          </cell>
          <cell r="KM97">
            <v>5.2549999999999999</v>
          </cell>
          <cell r="KN97">
            <v>12.155000000000001</v>
          </cell>
          <cell r="KO97">
            <v>7.0030000000000001</v>
          </cell>
          <cell r="KP97">
            <v>0</v>
          </cell>
          <cell r="KQ97">
            <v>0</v>
          </cell>
          <cell r="KR97">
            <v>7.0030000000000001</v>
          </cell>
          <cell r="KS97">
            <v>0</v>
          </cell>
          <cell r="KT97">
            <v>6.4779999999999998</v>
          </cell>
          <cell r="KU97">
            <v>0</v>
          </cell>
          <cell r="KV97">
            <v>6.4779999999999998</v>
          </cell>
          <cell r="KW97">
            <v>2.5379999999999998</v>
          </cell>
          <cell r="KX97">
            <v>0</v>
          </cell>
          <cell r="KY97">
            <v>0</v>
          </cell>
          <cell r="KZ97">
            <v>2.5379999999999998</v>
          </cell>
          <cell r="LA97">
            <v>7.0030000000000001</v>
          </cell>
          <cell r="LB97">
            <v>0</v>
          </cell>
          <cell r="LC97">
            <v>0</v>
          </cell>
          <cell r="LD97">
            <v>7.0030000000000001</v>
          </cell>
          <cell r="LE97">
            <v>0</v>
          </cell>
          <cell r="LF97">
            <v>6.4779999999999998</v>
          </cell>
          <cell r="LG97">
            <v>0</v>
          </cell>
          <cell r="LH97">
            <v>6.4779999999999998</v>
          </cell>
          <cell r="LI97">
            <v>2.5379999999999998</v>
          </cell>
          <cell r="LJ97">
            <v>0</v>
          </cell>
          <cell r="LK97">
            <v>0</v>
          </cell>
          <cell r="LL97">
            <v>2.5379999999999998</v>
          </cell>
          <cell r="LM97">
            <v>66.412999999999997</v>
          </cell>
          <cell r="LN97">
            <v>74.644999999999996</v>
          </cell>
          <cell r="LO97">
            <v>17.98</v>
          </cell>
          <cell r="LP97">
            <v>92.625</v>
          </cell>
          <cell r="LQ97">
            <v>141.05799999999999</v>
          </cell>
          <cell r="LR97">
            <v>159.03799999999998</v>
          </cell>
          <cell r="LS97">
            <v>775.18700000000001</v>
          </cell>
          <cell r="LT97">
            <v>42179</v>
          </cell>
          <cell r="LU97">
            <v>11257</v>
          </cell>
          <cell r="LV97">
            <v>6382</v>
          </cell>
          <cell r="LW97">
            <v>1946</v>
          </cell>
          <cell r="LX97">
            <v>1783</v>
          </cell>
          <cell r="LY97">
            <v>7101</v>
          </cell>
          <cell r="LZ97">
            <v>65854</v>
          </cell>
          <cell r="MA97">
            <v>109045</v>
          </cell>
          <cell r="MB97">
            <v>109045</v>
          </cell>
          <cell r="MC97">
            <v>119</v>
          </cell>
          <cell r="MD97">
            <v>2381</v>
          </cell>
          <cell r="ME97">
            <v>651</v>
          </cell>
          <cell r="MF97">
            <v>651</v>
          </cell>
          <cell r="MG97">
            <v>42.4</v>
          </cell>
          <cell r="MH97">
            <v>775187</v>
          </cell>
          <cell r="MI97">
            <v>17639</v>
          </cell>
          <cell r="MJ97">
            <v>109045</v>
          </cell>
          <cell r="MK97">
            <v>42.4</v>
          </cell>
          <cell r="ML97">
            <v>43.947332615227623</v>
          </cell>
          <cell r="MM97">
            <v>2.3912353308010657</v>
          </cell>
          <cell r="MN97">
            <v>9.9316795818240173</v>
          </cell>
          <cell r="MO97">
            <v>2.2926314824155165</v>
          </cell>
          <cell r="MP97">
            <v>60.391581457196573</v>
          </cell>
          <cell r="MQ97" t="str">
            <v/>
          </cell>
          <cell r="MR97">
            <v>8.3979736502289124E-4</v>
          </cell>
          <cell r="MS97" t="str">
            <v>Business plans (£m)</v>
          </cell>
          <cell r="MT97" t="str">
            <v>PR19 (£m)</v>
          </cell>
        </row>
        <row r="98">
          <cell r="A98" t="str">
            <v>SWB23</v>
          </cell>
          <cell r="B98" t="str">
            <v>SWB</v>
          </cell>
          <cell r="C98" t="str">
            <v>2022-23</v>
          </cell>
          <cell r="D98" t="str">
            <v>SWB</v>
          </cell>
          <cell r="E98" t="str">
            <v>SWB23</v>
          </cell>
          <cell r="F98">
            <v>1</v>
          </cell>
          <cell r="G98">
            <v>6.3259999999999996</v>
          </cell>
          <cell r="H98">
            <v>0</v>
          </cell>
          <cell r="I98">
            <v>0.88200000000000001</v>
          </cell>
          <cell r="J98">
            <v>0</v>
          </cell>
          <cell r="K98">
            <v>13.372999999999999</v>
          </cell>
          <cell r="L98">
            <v>0</v>
          </cell>
          <cell r="M98">
            <v>14.412000000000001</v>
          </cell>
          <cell r="N98">
            <v>0.14199999999999999</v>
          </cell>
          <cell r="O98">
            <v>35.134999999999998</v>
          </cell>
          <cell r="P98">
            <v>1.59</v>
          </cell>
          <cell r="Q98">
            <v>36.725000000000001</v>
          </cell>
          <cell r="R98">
            <v>8.8670000000000009</v>
          </cell>
          <cell r="S98">
            <v>9.1170000000000009</v>
          </cell>
          <cell r="T98">
            <v>12.795999999999999</v>
          </cell>
          <cell r="U98">
            <v>2.3759999999999999</v>
          </cell>
          <cell r="V98">
            <v>1.796</v>
          </cell>
          <cell r="W98">
            <v>34.951999999999998</v>
          </cell>
          <cell r="X98">
            <v>0</v>
          </cell>
          <cell r="Y98">
            <v>34.951999999999998</v>
          </cell>
          <cell r="Z98">
            <v>10.686</v>
          </cell>
          <cell r="AA98">
            <v>4.6849999999999996</v>
          </cell>
          <cell r="AB98">
            <v>6.0010000000000003</v>
          </cell>
          <cell r="AC98">
            <v>10.686</v>
          </cell>
          <cell r="AD98">
            <v>60.991</v>
          </cell>
          <cell r="AE98">
            <v>0</v>
          </cell>
          <cell r="AF98">
            <v>0</v>
          </cell>
          <cell r="AG98">
            <v>60.991</v>
          </cell>
          <cell r="AH98">
            <v>60.991</v>
          </cell>
          <cell r="AI98">
            <v>11.516</v>
          </cell>
          <cell r="AJ98">
            <v>-1E-3</v>
          </cell>
          <cell r="AK98">
            <v>3.6040000000000001</v>
          </cell>
          <cell r="AL98">
            <v>0</v>
          </cell>
          <cell r="AM98">
            <v>0</v>
          </cell>
          <cell r="AN98">
            <v>0</v>
          </cell>
          <cell r="AO98">
            <v>23.895</v>
          </cell>
          <cell r="AP98">
            <v>5.3940000000000001</v>
          </cell>
          <cell r="AQ98">
            <v>44.408000000000001</v>
          </cell>
          <cell r="AR98">
            <v>0</v>
          </cell>
          <cell r="AS98">
            <v>44.408000000000001</v>
          </cell>
          <cell r="AT98">
            <v>0</v>
          </cell>
          <cell r="AU98">
            <v>24.033999999999999</v>
          </cell>
          <cell r="AV98">
            <v>2.266</v>
          </cell>
          <cell r="AW98">
            <v>31.56</v>
          </cell>
          <cell r="AX98">
            <v>9.6000000000000002E-2</v>
          </cell>
          <cell r="AY98">
            <v>57.956000000000003</v>
          </cell>
          <cell r="AZ98">
            <v>0</v>
          </cell>
          <cell r="BA98">
            <v>57.956000000000003</v>
          </cell>
          <cell r="BB98">
            <v>0</v>
          </cell>
          <cell r="BC98">
            <v>0</v>
          </cell>
          <cell r="BD98">
            <v>0</v>
          </cell>
          <cell r="BE98">
            <v>0</v>
          </cell>
          <cell r="BF98">
            <v>102.364</v>
          </cell>
          <cell r="BG98">
            <v>0</v>
          </cell>
          <cell r="BH98">
            <v>0</v>
          </cell>
          <cell r="BI98">
            <v>102.364</v>
          </cell>
          <cell r="BJ98">
            <v>102.364</v>
          </cell>
          <cell r="BK98">
            <v>0</v>
          </cell>
          <cell r="BL98">
            <v>0</v>
          </cell>
          <cell r="BM98">
            <v>0</v>
          </cell>
          <cell r="BN98">
            <v>0</v>
          </cell>
          <cell r="BO98">
            <v>0</v>
          </cell>
          <cell r="BP98">
            <v>0</v>
          </cell>
          <cell r="BQ98">
            <v>3.06</v>
          </cell>
          <cell r="BR98">
            <v>0</v>
          </cell>
          <cell r="BS98">
            <v>3.06</v>
          </cell>
          <cell r="BT98">
            <v>0</v>
          </cell>
          <cell r="BU98">
            <v>3.06</v>
          </cell>
          <cell r="BV98">
            <v>0</v>
          </cell>
          <cell r="BW98">
            <v>0</v>
          </cell>
          <cell r="BX98">
            <v>0</v>
          </cell>
          <cell r="BY98">
            <v>0</v>
          </cell>
          <cell r="BZ98">
            <v>0</v>
          </cell>
          <cell r="CA98">
            <v>0</v>
          </cell>
          <cell r="CB98">
            <v>0</v>
          </cell>
          <cell r="CC98">
            <v>0</v>
          </cell>
          <cell r="CD98">
            <v>0</v>
          </cell>
          <cell r="CE98">
            <v>0</v>
          </cell>
          <cell r="CF98">
            <v>0</v>
          </cell>
          <cell r="CG98">
            <v>0</v>
          </cell>
          <cell r="CH98">
            <v>3.06</v>
          </cell>
          <cell r="CI98">
            <v>0</v>
          </cell>
          <cell r="CJ98">
            <v>0</v>
          </cell>
          <cell r="CK98">
            <v>3.06</v>
          </cell>
          <cell r="CL98">
            <v>3.06</v>
          </cell>
          <cell r="CM98">
            <v>1.6739999999999999</v>
          </cell>
          <cell r="CN98">
            <v>-0.245</v>
          </cell>
          <cell r="CO98">
            <v>0</v>
          </cell>
          <cell r="CP98">
            <v>0</v>
          </cell>
          <cell r="CQ98">
            <v>0</v>
          </cell>
          <cell r="CR98">
            <v>0</v>
          </cell>
          <cell r="CS98">
            <v>6.1959999999999997</v>
          </cell>
          <cell r="CT98">
            <v>0.748</v>
          </cell>
          <cell r="CU98">
            <v>8.3729999999999993</v>
          </cell>
          <cell r="CV98">
            <v>0</v>
          </cell>
          <cell r="CW98">
            <v>8.3729999999999993</v>
          </cell>
          <cell r="CX98">
            <v>0</v>
          </cell>
          <cell r="CY98">
            <v>4.4089999999999998</v>
          </cell>
          <cell r="CZ98">
            <v>0.69099999999999995</v>
          </cell>
          <cell r="DA98">
            <v>1.2749999999999999</v>
          </cell>
          <cell r="DB98">
            <v>0</v>
          </cell>
          <cell r="DC98">
            <v>6.375</v>
          </cell>
          <cell r="DD98">
            <v>0</v>
          </cell>
          <cell r="DE98">
            <v>6.375</v>
          </cell>
          <cell r="DF98">
            <v>0</v>
          </cell>
          <cell r="DG98">
            <v>0</v>
          </cell>
          <cell r="DH98">
            <v>0</v>
          </cell>
          <cell r="DI98">
            <v>0</v>
          </cell>
          <cell r="DJ98">
            <v>14.747999999999999</v>
          </cell>
          <cell r="DK98">
            <v>0</v>
          </cell>
          <cell r="DL98">
            <v>0</v>
          </cell>
          <cell r="DM98">
            <v>14.747999999999999</v>
          </cell>
          <cell r="DN98">
            <v>14.747999999999999</v>
          </cell>
          <cell r="DO98">
            <v>1E-3</v>
          </cell>
          <cell r="DP98">
            <v>0</v>
          </cell>
          <cell r="DQ98">
            <v>0</v>
          </cell>
          <cell r="DR98">
            <v>0</v>
          </cell>
          <cell r="DS98">
            <v>0</v>
          </cell>
          <cell r="DT98">
            <v>0</v>
          </cell>
          <cell r="DU98">
            <v>2.9990000000000001</v>
          </cell>
          <cell r="DV98">
            <v>0</v>
          </cell>
          <cell r="DW98">
            <v>3</v>
          </cell>
          <cell r="DX98">
            <v>0</v>
          </cell>
          <cell r="DY98">
            <v>3</v>
          </cell>
          <cell r="DZ98">
            <v>0</v>
          </cell>
          <cell r="EA98">
            <v>0</v>
          </cell>
          <cell r="EB98">
            <v>0</v>
          </cell>
          <cell r="EC98">
            <v>0</v>
          </cell>
          <cell r="ED98">
            <v>0</v>
          </cell>
          <cell r="EE98">
            <v>0</v>
          </cell>
          <cell r="EF98">
            <v>0</v>
          </cell>
          <cell r="EG98">
            <v>0</v>
          </cell>
          <cell r="EH98">
            <v>0</v>
          </cell>
          <cell r="EI98">
            <v>0</v>
          </cell>
          <cell r="EJ98">
            <v>0</v>
          </cell>
          <cell r="EK98">
            <v>0</v>
          </cell>
          <cell r="EL98">
            <v>3</v>
          </cell>
          <cell r="EM98">
            <v>0</v>
          </cell>
          <cell r="EN98">
            <v>0</v>
          </cell>
          <cell r="EO98">
            <v>3</v>
          </cell>
          <cell r="EP98">
            <v>3</v>
          </cell>
          <cell r="EQ98">
            <v>17.841999999999999</v>
          </cell>
          <cell r="ER98">
            <v>-1E-3</v>
          </cell>
          <cell r="ES98">
            <v>4.4859999999999998</v>
          </cell>
          <cell r="ET98">
            <v>0</v>
          </cell>
          <cell r="EU98">
            <v>13.372999999999999</v>
          </cell>
          <cell r="EV98">
            <v>0</v>
          </cell>
          <cell r="EW98">
            <v>38.307000000000002</v>
          </cell>
          <cell r="EX98">
            <v>5.5360000000000005</v>
          </cell>
          <cell r="EY98">
            <v>79.543000000000006</v>
          </cell>
          <cell r="EZ98">
            <v>1.59</v>
          </cell>
          <cell r="FA98">
            <v>81.13300000000001</v>
          </cell>
          <cell r="FB98">
            <v>8.8670000000000009</v>
          </cell>
          <cell r="FC98">
            <v>33.150999999999996</v>
          </cell>
          <cell r="FD98">
            <v>15.061999999999999</v>
          </cell>
          <cell r="FE98">
            <v>33.936</v>
          </cell>
          <cell r="FF98">
            <v>1.8920000000000001</v>
          </cell>
          <cell r="FG98">
            <v>92.908000000000001</v>
          </cell>
          <cell r="FH98">
            <v>0</v>
          </cell>
          <cell r="FI98">
            <v>92.908000000000001</v>
          </cell>
          <cell r="FJ98">
            <v>10.686</v>
          </cell>
          <cell r="FK98">
            <v>4.6849999999999996</v>
          </cell>
          <cell r="FL98">
            <v>6.0010000000000003</v>
          </cell>
          <cell r="FM98">
            <v>10.686</v>
          </cell>
          <cell r="FN98">
            <v>163.35500000000002</v>
          </cell>
          <cell r="FO98">
            <v>0</v>
          </cell>
          <cell r="FP98">
            <v>0</v>
          </cell>
          <cell r="FQ98">
            <v>163.35500000000002</v>
          </cell>
          <cell r="FR98">
            <v>163.35500000000002</v>
          </cell>
          <cell r="FS98">
            <v>1.6749999999999998</v>
          </cell>
          <cell r="FT98">
            <v>-0.245</v>
          </cell>
          <cell r="FU98">
            <v>0</v>
          </cell>
          <cell r="FV98">
            <v>0</v>
          </cell>
          <cell r="FW98">
            <v>0</v>
          </cell>
          <cell r="FX98">
            <v>0</v>
          </cell>
          <cell r="FY98">
            <v>12.255000000000001</v>
          </cell>
          <cell r="FZ98">
            <v>0.748</v>
          </cell>
          <cell r="GA98">
            <v>14.433</v>
          </cell>
          <cell r="GB98">
            <v>0</v>
          </cell>
          <cell r="GC98">
            <v>14.433</v>
          </cell>
          <cell r="GD98">
            <v>0</v>
          </cell>
          <cell r="GE98">
            <v>4.4089999999999998</v>
          </cell>
          <cell r="GF98">
            <v>0.69099999999999995</v>
          </cell>
          <cell r="GG98">
            <v>1.2749999999999999</v>
          </cell>
          <cell r="GH98">
            <v>0</v>
          </cell>
          <cell r="GI98">
            <v>6.375</v>
          </cell>
          <cell r="GJ98">
            <v>0</v>
          </cell>
          <cell r="GK98">
            <v>6.375</v>
          </cell>
          <cell r="GL98">
            <v>0</v>
          </cell>
          <cell r="GM98">
            <v>0</v>
          </cell>
          <cell r="GN98">
            <v>0</v>
          </cell>
          <cell r="GO98">
            <v>0</v>
          </cell>
          <cell r="GP98">
            <v>20.808</v>
          </cell>
          <cell r="GQ98">
            <v>0</v>
          </cell>
          <cell r="GR98">
            <v>0</v>
          </cell>
          <cell r="GS98">
            <v>20.808</v>
          </cell>
          <cell r="GT98">
            <v>20.808</v>
          </cell>
          <cell r="GU98">
            <v>19.516999999999999</v>
          </cell>
          <cell r="GV98">
            <v>-0.246</v>
          </cell>
          <cell r="GW98">
            <v>4.4859999999999998</v>
          </cell>
          <cell r="GX98">
            <v>0</v>
          </cell>
          <cell r="GY98">
            <v>13.372999999999999</v>
          </cell>
          <cell r="GZ98">
            <v>0</v>
          </cell>
          <cell r="HA98">
            <v>50.561999999999998</v>
          </cell>
          <cell r="HB98">
            <v>6.2839999999999998</v>
          </cell>
          <cell r="HC98">
            <v>93.975999999999999</v>
          </cell>
          <cell r="HD98">
            <v>1.59</v>
          </cell>
          <cell r="HE98">
            <v>95.566000000000003</v>
          </cell>
          <cell r="HF98">
            <v>8.8670000000000009</v>
          </cell>
          <cell r="HG98">
            <v>37.56</v>
          </cell>
          <cell r="HH98">
            <v>15.753</v>
          </cell>
          <cell r="HI98">
            <v>35.210999999999999</v>
          </cell>
          <cell r="HJ98">
            <v>1.8919999999999999</v>
          </cell>
          <cell r="HK98">
            <v>99.283000000000001</v>
          </cell>
          <cell r="HL98">
            <v>0</v>
          </cell>
          <cell r="HM98">
            <v>99.283000000000001</v>
          </cell>
          <cell r="HN98">
            <v>10.686</v>
          </cell>
          <cell r="HO98">
            <v>4.6849999999999996</v>
          </cell>
          <cell r="HP98">
            <v>6.0010000000000003</v>
          </cell>
          <cell r="HQ98">
            <v>10.686</v>
          </cell>
          <cell r="HR98">
            <v>184.16300000000001</v>
          </cell>
          <cell r="HS98">
            <v>0</v>
          </cell>
          <cell r="HT98">
            <v>0</v>
          </cell>
          <cell r="HU98">
            <v>184.16300000000001</v>
          </cell>
          <cell r="HV98">
            <v>184.16300000000001</v>
          </cell>
          <cell r="HW98">
            <v>8.0000000000000002E-3</v>
          </cell>
          <cell r="HX98">
            <v>0</v>
          </cell>
          <cell r="HY98">
            <v>0.19800000000000001</v>
          </cell>
          <cell r="HZ98">
            <v>0</v>
          </cell>
          <cell r="IA98">
            <v>1.0449999999999999</v>
          </cell>
          <cell r="IB98">
            <v>0.4</v>
          </cell>
          <cell r="IC98">
            <v>0</v>
          </cell>
          <cell r="ID98">
            <v>1.0129999999999999</v>
          </cell>
          <cell r="IE98">
            <v>0.22800000000000001</v>
          </cell>
          <cell r="IF98">
            <v>0</v>
          </cell>
          <cell r="IG98">
            <v>6.1509999999999998</v>
          </cell>
          <cell r="IH98">
            <v>3.3849999999999998</v>
          </cell>
          <cell r="II98">
            <v>2.1480000000000001</v>
          </cell>
          <cell r="IJ98">
            <v>0</v>
          </cell>
          <cell r="IK98">
            <v>0.1</v>
          </cell>
          <cell r="IL98">
            <v>0</v>
          </cell>
          <cell r="IM98">
            <v>0</v>
          </cell>
          <cell r="IN98">
            <v>0</v>
          </cell>
          <cell r="IO98">
            <v>0</v>
          </cell>
          <cell r="IP98">
            <v>3.613</v>
          </cell>
          <cell r="IQ98">
            <v>3.2250000000000001</v>
          </cell>
          <cell r="IR98">
            <v>4.8840000000000003</v>
          </cell>
          <cell r="IS98">
            <v>0.29699999999999999</v>
          </cell>
          <cell r="IT98">
            <v>0</v>
          </cell>
          <cell r="IU98">
            <v>0</v>
          </cell>
          <cell r="IV98">
            <v>0</v>
          </cell>
          <cell r="IW98">
            <v>7.0250000000000004</v>
          </cell>
          <cell r="IX98">
            <v>7.27</v>
          </cell>
          <cell r="IY98">
            <v>0.96199999999999997</v>
          </cell>
          <cell r="IZ98">
            <v>0</v>
          </cell>
          <cell r="JA98">
            <v>0</v>
          </cell>
          <cell r="JB98">
            <v>2.5379999999999998</v>
          </cell>
          <cell r="JC98">
            <v>0</v>
          </cell>
          <cell r="JD98">
            <v>0</v>
          </cell>
          <cell r="JE98">
            <v>0</v>
          </cell>
          <cell r="JF98">
            <v>2.133</v>
          </cell>
          <cell r="JG98">
            <v>0</v>
          </cell>
          <cell r="JH98">
            <v>0</v>
          </cell>
          <cell r="JI98">
            <v>1.61</v>
          </cell>
          <cell r="JJ98">
            <v>0</v>
          </cell>
          <cell r="JK98">
            <v>1.613</v>
          </cell>
          <cell r="JL98">
            <v>3.0179999999999998</v>
          </cell>
          <cell r="JM98">
            <v>0</v>
          </cell>
          <cell r="JN98">
            <v>0</v>
          </cell>
          <cell r="JO98">
            <v>0</v>
          </cell>
          <cell r="JP98">
            <v>0</v>
          </cell>
          <cell r="JQ98">
            <v>0</v>
          </cell>
          <cell r="JR98" t="e">
            <v>#N/A</v>
          </cell>
          <cell r="JS98">
            <v>184.16300000000001</v>
          </cell>
          <cell r="JT98">
            <v>184.16300000000001</v>
          </cell>
          <cell r="JU98">
            <v>20.808</v>
          </cell>
          <cell r="JV98">
            <v>163.35500000000002</v>
          </cell>
          <cell r="JW98">
            <v>52.856000000000002</v>
          </cell>
          <cell r="JX98">
            <v>0</v>
          </cell>
          <cell r="JY98">
            <v>0</v>
          </cell>
          <cell r="JZ98">
            <v>0</v>
          </cell>
          <cell r="KA98">
            <v>0</v>
          </cell>
          <cell r="KB98">
            <v>0</v>
          </cell>
          <cell r="KC98">
            <v>0</v>
          </cell>
          <cell r="KD98">
            <v>0</v>
          </cell>
          <cell r="KE98">
            <v>0</v>
          </cell>
          <cell r="KF98">
            <v>0</v>
          </cell>
          <cell r="KG98">
            <v>0</v>
          </cell>
          <cell r="KH98">
            <v>0</v>
          </cell>
          <cell r="KI98">
            <v>2.343</v>
          </cell>
          <cell r="KJ98">
            <v>2.0460000000000003</v>
          </cell>
          <cell r="KK98">
            <v>4.8950000000000005</v>
          </cell>
          <cell r="KL98">
            <v>6.4420000000000002</v>
          </cell>
          <cell r="KM98">
            <v>5.3860000000000001</v>
          </cell>
          <cell r="KN98">
            <v>12.044</v>
          </cell>
          <cell r="KO98">
            <v>7.0250000000000004</v>
          </cell>
          <cell r="KP98">
            <v>0</v>
          </cell>
          <cell r="KQ98">
            <v>0</v>
          </cell>
          <cell r="KR98">
            <v>7.0250000000000004</v>
          </cell>
          <cell r="KS98">
            <v>0</v>
          </cell>
          <cell r="KT98">
            <v>7.27</v>
          </cell>
          <cell r="KU98">
            <v>0</v>
          </cell>
          <cell r="KV98">
            <v>7.27</v>
          </cell>
          <cell r="KW98">
            <v>2.5379999999999998</v>
          </cell>
          <cell r="KX98">
            <v>0</v>
          </cell>
          <cell r="KY98">
            <v>0</v>
          </cell>
          <cell r="KZ98">
            <v>2.5379999999999998</v>
          </cell>
          <cell r="LA98">
            <v>7.0250000000000004</v>
          </cell>
          <cell r="LB98">
            <v>0</v>
          </cell>
          <cell r="LC98">
            <v>0</v>
          </cell>
          <cell r="LD98">
            <v>7.0250000000000004</v>
          </cell>
          <cell r="LE98">
            <v>0</v>
          </cell>
          <cell r="LF98">
            <v>7.27</v>
          </cell>
          <cell r="LG98">
            <v>0</v>
          </cell>
          <cell r="LH98">
            <v>7.27</v>
          </cell>
          <cell r="LI98">
            <v>2.5379999999999998</v>
          </cell>
          <cell r="LJ98">
            <v>0</v>
          </cell>
          <cell r="LK98">
            <v>0</v>
          </cell>
          <cell r="LL98">
            <v>2.5379999999999998</v>
          </cell>
          <cell r="LM98">
            <v>62.531999999999996</v>
          </cell>
          <cell r="LN98">
            <v>70.317999999999998</v>
          </cell>
          <cell r="LO98">
            <v>18.094000000000001</v>
          </cell>
          <cell r="LP98">
            <v>88.412000000000006</v>
          </cell>
          <cell r="LQ98">
            <v>132.85</v>
          </cell>
          <cell r="LR98">
            <v>150.94399999999999</v>
          </cell>
          <cell r="LS98">
            <v>782.12800000000004</v>
          </cell>
          <cell r="LT98">
            <v>42205</v>
          </cell>
          <cell r="LU98">
            <v>11309</v>
          </cell>
          <cell r="LV98">
            <v>6385</v>
          </cell>
          <cell r="LW98">
            <v>1948</v>
          </cell>
          <cell r="LX98">
            <v>1784</v>
          </cell>
          <cell r="LY98">
            <v>7111</v>
          </cell>
          <cell r="LZ98">
            <v>66374</v>
          </cell>
          <cell r="MA98">
            <v>109734</v>
          </cell>
          <cell r="MB98">
            <v>109740</v>
          </cell>
          <cell r="MC98">
            <v>119</v>
          </cell>
          <cell r="MD98">
            <v>2382</v>
          </cell>
          <cell r="ME98">
            <v>651</v>
          </cell>
          <cell r="MF98">
            <v>651</v>
          </cell>
          <cell r="MG98">
            <v>42.7</v>
          </cell>
          <cell r="MH98">
            <v>782128</v>
          </cell>
          <cell r="MI98">
            <v>17694</v>
          </cell>
          <cell r="MJ98">
            <v>109740</v>
          </cell>
          <cell r="MK98">
            <v>42.7</v>
          </cell>
          <cell r="ML98">
            <v>44.203006668927323</v>
          </cell>
          <cell r="MM98">
            <v>2.3852718435627898</v>
          </cell>
          <cell r="MN98">
            <v>9.8806269363951156</v>
          </cell>
          <cell r="MO98">
            <v>2.2790231456169128</v>
          </cell>
          <cell r="MP98">
            <v>60.48295972298159</v>
          </cell>
          <cell r="MQ98" t="str">
            <v/>
          </cell>
          <cell r="MR98">
            <v>8.3234457786960704E-4</v>
          </cell>
          <cell r="MS98" t="str">
            <v>Business plans (£m)</v>
          </cell>
          <cell r="MT98" t="str">
            <v>PR19 (£m)</v>
          </cell>
        </row>
        <row r="99">
          <cell r="A99" t="str">
            <v>SWB24</v>
          </cell>
          <cell r="B99" t="str">
            <v>SWB</v>
          </cell>
          <cell r="C99" t="str">
            <v>2023-24</v>
          </cell>
          <cell r="D99" t="str">
            <v>SWB</v>
          </cell>
          <cell r="E99" t="str">
            <v>SWB24</v>
          </cell>
          <cell r="F99">
            <v>1</v>
          </cell>
          <cell r="G99">
            <v>6.33</v>
          </cell>
          <cell r="H99">
            <v>0</v>
          </cell>
          <cell r="I99">
            <v>0.88200000000000001</v>
          </cell>
          <cell r="J99">
            <v>0</v>
          </cell>
          <cell r="K99">
            <v>12.223000000000001</v>
          </cell>
          <cell r="L99">
            <v>0</v>
          </cell>
          <cell r="M99">
            <v>14.048999999999999</v>
          </cell>
          <cell r="N99">
            <v>0.14199999999999999</v>
          </cell>
          <cell r="O99">
            <v>33.625999999999998</v>
          </cell>
          <cell r="P99">
            <v>1.59</v>
          </cell>
          <cell r="Q99">
            <v>35.216000000000001</v>
          </cell>
          <cell r="R99">
            <v>10.276999999999999</v>
          </cell>
          <cell r="S99">
            <v>8.9600000000000009</v>
          </cell>
          <cell r="T99">
            <v>14.076000000000001</v>
          </cell>
          <cell r="U99">
            <v>2.3759999999999999</v>
          </cell>
          <cell r="V99">
            <v>1.976</v>
          </cell>
          <cell r="W99">
            <v>37.664999999999999</v>
          </cell>
          <cell r="X99">
            <v>0</v>
          </cell>
          <cell r="Y99">
            <v>37.664999999999999</v>
          </cell>
          <cell r="Z99">
            <v>10.744</v>
          </cell>
          <cell r="AA99">
            <v>4.7439999999999998</v>
          </cell>
          <cell r="AB99">
            <v>6</v>
          </cell>
          <cell r="AC99">
            <v>10.744</v>
          </cell>
          <cell r="AD99">
            <v>62.137</v>
          </cell>
          <cell r="AE99">
            <v>0</v>
          </cell>
          <cell r="AF99">
            <v>0</v>
          </cell>
          <cell r="AG99">
            <v>62.137</v>
          </cell>
          <cell r="AH99">
            <v>62.137</v>
          </cell>
          <cell r="AI99">
            <v>11.583</v>
          </cell>
          <cell r="AJ99">
            <v>-1E-3</v>
          </cell>
          <cell r="AK99">
            <v>3.6040000000000001</v>
          </cell>
          <cell r="AL99">
            <v>0</v>
          </cell>
          <cell r="AM99">
            <v>0</v>
          </cell>
          <cell r="AN99">
            <v>0</v>
          </cell>
          <cell r="AO99">
            <v>23.794</v>
          </cell>
          <cell r="AP99">
            <v>5.3940000000000001</v>
          </cell>
          <cell r="AQ99">
            <v>44.374000000000002</v>
          </cell>
          <cell r="AR99">
            <v>0</v>
          </cell>
          <cell r="AS99">
            <v>44.374000000000002</v>
          </cell>
          <cell r="AT99">
            <v>0</v>
          </cell>
          <cell r="AU99">
            <v>23.431999999999999</v>
          </cell>
          <cell r="AV99">
            <v>1.794</v>
          </cell>
          <cell r="AW99">
            <v>30.14</v>
          </cell>
          <cell r="AX99">
            <v>9.6000000000000002E-2</v>
          </cell>
          <cell r="AY99">
            <v>55.462000000000003</v>
          </cell>
          <cell r="AZ99">
            <v>0</v>
          </cell>
          <cell r="BA99">
            <v>55.462000000000003</v>
          </cell>
          <cell r="BB99">
            <v>0</v>
          </cell>
          <cell r="BC99">
            <v>0</v>
          </cell>
          <cell r="BD99">
            <v>0</v>
          </cell>
          <cell r="BE99">
            <v>0</v>
          </cell>
          <cell r="BF99">
            <v>99.835999999999999</v>
          </cell>
          <cell r="BG99">
            <v>0</v>
          </cell>
          <cell r="BH99">
            <v>0</v>
          </cell>
          <cell r="BI99">
            <v>99.835999999999999</v>
          </cell>
          <cell r="BJ99">
            <v>99.835999999999999</v>
          </cell>
          <cell r="BK99">
            <v>0</v>
          </cell>
          <cell r="BL99">
            <v>0</v>
          </cell>
          <cell r="BM99">
            <v>0</v>
          </cell>
          <cell r="BN99">
            <v>0</v>
          </cell>
          <cell r="BO99">
            <v>0</v>
          </cell>
          <cell r="BP99">
            <v>0</v>
          </cell>
          <cell r="BQ99">
            <v>3.06</v>
          </cell>
          <cell r="BR99">
            <v>0</v>
          </cell>
          <cell r="BS99">
            <v>3.06</v>
          </cell>
          <cell r="BT99">
            <v>0</v>
          </cell>
          <cell r="BU99">
            <v>3.06</v>
          </cell>
          <cell r="BV99">
            <v>0</v>
          </cell>
          <cell r="BW99">
            <v>0</v>
          </cell>
          <cell r="BX99">
            <v>0</v>
          </cell>
          <cell r="BY99">
            <v>0</v>
          </cell>
          <cell r="BZ99">
            <v>0</v>
          </cell>
          <cell r="CA99">
            <v>0</v>
          </cell>
          <cell r="CB99">
            <v>0</v>
          </cell>
          <cell r="CC99">
            <v>0</v>
          </cell>
          <cell r="CD99">
            <v>0</v>
          </cell>
          <cell r="CE99">
            <v>0</v>
          </cell>
          <cell r="CF99">
            <v>0</v>
          </cell>
          <cell r="CG99">
            <v>0</v>
          </cell>
          <cell r="CH99">
            <v>3.06</v>
          </cell>
          <cell r="CI99">
            <v>0</v>
          </cell>
          <cell r="CJ99">
            <v>0</v>
          </cell>
          <cell r="CK99">
            <v>3.06</v>
          </cell>
          <cell r="CL99">
            <v>3.06</v>
          </cell>
          <cell r="CM99">
            <v>1.6890000000000001</v>
          </cell>
          <cell r="CN99">
            <v>-0.245</v>
          </cell>
          <cell r="CO99">
            <v>0</v>
          </cell>
          <cell r="CP99">
            <v>0</v>
          </cell>
          <cell r="CQ99">
            <v>0</v>
          </cell>
          <cell r="CR99">
            <v>0</v>
          </cell>
          <cell r="CS99">
            <v>6.1959999999999997</v>
          </cell>
          <cell r="CT99">
            <v>0.748</v>
          </cell>
          <cell r="CU99">
            <v>8.3879999999999999</v>
          </cell>
          <cell r="CV99">
            <v>0</v>
          </cell>
          <cell r="CW99">
            <v>8.3879999999999999</v>
          </cell>
          <cell r="CX99">
            <v>0</v>
          </cell>
          <cell r="CY99">
            <v>4.34</v>
          </cell>
          <cell r="CZ99">
            <v>0.48399999999999999</v>
          </cell>
          <cell r="DA99">
            <v>1.206</v>
          </cell>
          <cell r="DB99">
            <v>0</v>
          </cell>
          <cell r="DC99">
            <v>6.03</v>
          </cell>
          <cell r="DD99">
            <v>0</v>
          </cell>
          <cell r="DE99">
            <v>6.03</v>
          </cell>
          <cell r="DF99">
            <v>0</v>
          </cell>
          <cell r="DG99">
            <v>0</v>
          </cell>
          <cell r="DH99">
            <v>0</v>
          </cell>
          <cell r="DI99">
            <v>0</v>
          </cell>
          <cell r="DJ99">
            <v>14.417999999999999</v>
          </cell>
          <cell r="DK99">
            <v>0</v>
          </cell>
          <cell r="DL99">
            <v>0</v>
          </cell>
          <cell r="DM99">
            <v>14.417999999999999</v>
          </cell>
          <cell r="DN99">
            <v>14.417999999999999</v>
          </cell>
          <cell r="DO99">
            <v>1E-3</v>
          </cell>
          <cell r="DP99">
            <v>0</v>
          </cell>
          <cell r="DQ99">
            <v>0</v>
          </cell>
          <cell r="DR99">
            <v>0</v>
          </cell>
          <cell r="DS99">
            <v>0</v>
          </cell>
          <cell r="DT99">
            <v>0</v>
          </cell>
          <cell r="DU99">
            <v>2.9990000000000001</v>
          </cell>
          <cell r="DV99">
            <v>0</v>
          </cell>
          <cell r="DW99">
            <v>3</v>
          </cell>
          <cell r="DX99">
            <v>0</v>
          </cell>
          <cell r="DY99">
            <v>3</v>
          </cell>
          <cell r="DZ99">
            <v>0</v>
          </cell>
          <cell r="EA99">
            <v>0</v>
          </cell>
          <cell r="EB99">
            <v>0</v>
          </cell>
          <cell r="EC99">
            <v>0</v>
          </cell>
          <cell r="ED99">
            <v>0</v>
          </cell>
          <cell r="EE99">
            <v>0</v>
          </cell>
          <cell r="EF99">
            <v>0</v>
          </cell>
          <cell r="EG99">
            <v>0</v>
          </cell>
          <cell r="EH99">
            <v>0</v>
          </cell>
          <cell r="EI99">
            <v>0</v>
          </cell>
          <cell r="EJ99">
            <v>0</v>
          </cell>
          <cell r="EK99">
            <v>0</v>
          </cell>
          <cell r="EL99">
            <v>3</v>
          </cell>
          <cell r="EM99">
            <v>0</v>
          </cell>
          <cell r="EN99">
            <v>0</v>
          </cell>
          <cell r="EO99">
            <v>3</v>
          </cell>
          <cell r="EP99">
            <v>3</v>
          </cell>
          <cell r="EQ99">
            <v>17.913</v>
          </cell>
          <cell r="ER99">
            <v>-1E-3</v>
          </cell>
          <cell r="ES99">
            <v>4.4859999999999998</v>
          </cell>
          <cell r="ET99">
            <v>0</v>
          </cell>
          <cell r="EU99">
            <v>12.223000000000001</v>
          </cell>
          <cell r="EV99">
            <v>0</v>
          </cell>
          <cell r="EW99">
            <v>37.843000000000004</v>
          </cell>
          <cell r="EX99">
            <v>5.5360000000000005</v>
          </cell>
          <cell r="EY99">
            <v>78</v>
          </cell>
          <cell r="EZ99">
            <v>1.59</v>
          </cell>
          <cell r="FA99">
            <v>79.59</v>
          </cell>
          <cell r="FB99">
            <v>10.276999999999999</v>
          </cell>
          <cell r="FC99">
            <v>32.391999999999996</v>
          </cell>
          <cell r="FD99">
            <v>15.870000000000001</v>
          </cell>
          <cell r="FE99">
            <v>32.515999999999998</v>
          </cell>
          <cell r="FF99">
            <v>2.0720000000000001</v>
          </cell>
          <cell r="FG99">
            <v>93.12700000000001</v>
          </cell>
          <cell r="FH99">
            <v>0</v>
          </cell>
          <cell r="FI99">
            <v>93.12700000000001</v>
          </cell>
          <cell r="FJ99">
            <v>10.744</v>
          </cell>
          <cell r="FK99">
            <v>4.7439999999999998</v>
          </cell>
          <cell r="FL99">
            <v>6</v>
          </cell>
          <cell r="FM99">
            <v>10.744</v>
          </cell>
          <cell r="FN99">
            <v>161.97300000000001</v>
          </cell>
          <cell r="FO99">
            <v>0</v>
          </cell>
          <cell r="FP99">
            <v>0</v>
          </cell>
          <cell r="FQ99">
            <v>161.97300000000001</v>
          </cell>
          <cell r="FR99">
            <v>161.97300000000001</v>
          </cell>
          <cell r="FS99">
            <v>1.69</v>
          </cell>
          <cell r="FT99">
            <v>-0.245</v>
          </cell>
          <cell r="FU99">
            <v>0</v>
          </cell>
          <cell r="FV99">
            <v>0</v>
          </cell>
          <cell r="FW99">
            <v>0</v>
          </cell>
          <cell r="FX99">
            <v>0</v>
          </cell>
          <cell r="FY99">
            <v>12.255000000000001</v>
          </cell>
          <cell r="FZ99">
            <v>0.748</v>
          </cell>
          <cell r="GA99">
            <v>14.448</v>
          </cell>
          <cell r="GB99">
            <v>0</v>
          </cell>
          <cell r="GC99">
            <v>14.448</v>
          </cell>
          <cell r="GD99">
            <v>0</v>
          </cell>
          <cell r="GE99">
            <v>4.34</v>
          </cell>
          <cell r="GF99">
            <v>0.48399999999999999</v>
          </cell>
          <cell r="GG99">
            <v>1.206</v>
          </cell>
          <cell r="GH99">
            <v>0</v>
          </cell>
          <cell r="GI99">
            <v>6.03</v>
          </cell>
          <cell r="GJ99">
            <v>0</v>
          </cell>
          <cell r="GK99">
            <v>6.03</v>
          </cell>
          <cell r="GL99">
            <v>0</v>
          </cell>
          <cell r="GM99">
            <v>0</v>
          </cell>
          <cell r="GN99">
            <v>0</v>
          </cell>
          <cell r="GO99">
            <v>0</v>
          </cell>
          <cell r="GP99">
            <v>20.477999999999998</v>
          </cell>
          <cell r="GQ99">
            <v>0</v>
          </cell>
          <cell r="GR99">
            <v>0</v>
          </cell>
          <cell r="GS99">
            <v>20.477999999999998</v>
          </cell>
          <cell r="GT99">
            <v>20.477999999999998</v>
          </cell>
          <cell r="GU99">
            <v>19.603000000000002</v>
          </cell>
          <cell r="GV99">
            <v>-0.246</v>
          </cell>
          <cell r="GW99">
            <v>4.4859999999999998</v>
          </cell>
          <cell r="GX99">
            <v>0</v>
          </cell>
          <cell r="GY99">
            <v>12.223000000000001</v>
          </cell>
          <cell r="GZ99">
            <v>0</v>
          </cell>
          <cell r="HA99">
            <v>50.097999999999999</v>
          </cell>
          <cell r="HB99">
            <v>6.2839999999999998</v>
          </cell>
          <cell r="HC99">
            <v>92.447999999999993</v>
          </cell>
          <cell r="HD99">
            <v>1.59</v>
          </cell>
          <cell r="HE99">
            <v>94.037999999999997</v>
          </cell>
          <cell r="HF99">
            <v>10.276999999999999</v>
          </cell>
          <cell r="HG99">
            <v>36.731999999999999</v>
          </cell>
          <cell r="HH99">
            <v>16.353999999999999</v>
          </cell>
          <cell r="HI99">
            <v>33.722000000000001</v>
          </cell>
          <cell r="HJ99">
            <v>2.0720000000000001</v>
          </cell>
          <cell r="HK99">
            <v>99.156999999999996</v>
          </cell>
          <cell r="HL99">
            <v>0</v>
          </cell>
          <cell r="HM99">
            <v>99.156999999999996</v>
          </cell>
          <cell r="HN99">
            <v>10.744</v>
          </cell>
          <cell r="HO99">
            <v>4.7439999999999998</v>
          </cell>
          <cell r="HP99">
            <v>6</v>
          </cell>
          <cell r="HQ99">
            <v>10.744</v>
          </cell>
          <cell r="HR99">
            <v>182.45099999999999</v>
          </cell>
          <cell r="HS99">
            <v>0</v>
          </cell>
          <cell r="HT99">
            <v>0</v>
          </cell>
          <cell r="HU99">
            <v>182.45099999999999</v>
          </cell>
          <cell r="HV99">
            <v>182.45099999999999</v>
          </cell>
          <cell r="HW99">
            <v>8.0000000000000002E-3</v>
          </cell>
          <cell r="HX99">
            <v>0</v>
          </cell>
          <cell r="HY99">
            <v>0.19800000000000001</v>
          </cell>
          <cell r="HZ99">
            <v>0</v>
          </cell>
          <cell r="IA99">
            <v>1.0449999999999999</v>
          </cell>
          <cell r="IB99">
            <v>0.41</v>
          </cell>
          <cell r="IC99">
            <v>0</v>
          </cell>
          <cell r="ID99">
            <v>0.66</v>
          </cell>
          <cell r="IE99">
            <v>0.38800000000000001</v>
          </cell>
          <cell r="IF99">
            <v>0</v>
          </cell>
          <cell r="IG99">
            <v>5.3410000000000002</v>
          </cell>
          <cell r="IH99">
            <v>4.1289999999999996</v>
          </cell>
          <cell r="II99">
            <v>6.9530000000000003</v>
          </cell>
          <cell r="IJ99">
            <v>0</v>
          </cell>
          <cell r="IK99">
            <v>0.1</v>
          </cell>
          <cell r="IL99">
            <v>0</v>
          </cell>
          <cell r="IM99">
            <v>0</v>
          </cell>
          <cell r="IN99">
            <v>0</v>
          </cell>
          <cell r="IO99">
            <v>0</v>
          </cell>
          <cell r="IP99">
            <v>2.5299999999999998</v>
          </cell>
          <cell r="IQ99">
            <v>0.58599999999999997</v>
          </cell>
          <cell r="IR99">
            <v>3.0659999999999998</v>
          </cell>
          <cell r="IS99">
            <v>0.378</v>
          </cell>
          <cell r="IT99">
            <v>0</v>
          </cell>
          <cell r="IU99">
            <v>0</v>
          </cell>
          <cell r="IV99">
            <v>0</v>
          </cell>
          <cell r="IW99">
            <v>7.0220000000000002</v>
          </cell>
          <cell r="IX99">
            <v>8.9250000000000007</v>
          </cell>
          <cell r="IY99">
            <v>0.95299999999999996</v>
          </cell>
          <cell r="IZ99">
            <v>0</v>
          </cell>
          <cell r="JA99">
            <v>0</v>
          </cell>
          <cell r="JB99">
            <v>2.5379999999999998</v>
          </cell>
          <cell r="JC99">
            <v>0</v>
          </cell>
          <cell r="JD99">
            <v>0</v>
          </cell>
          <cell r="JE99">
            <v>0</v>
          </cell>
          <cell r="JF99">
            <v>1.615</v>
          </cell>
          <cell r="JG99">
            <v>0</v>
          </cell>
          <cell r="JH99">
            <v>0</v>
          </cell>
          <cell r="JI99">
            <v>1.61</v>
          </cell>
          <cell r="JJ99">
            <v>0</v>
          </cell>
          <cell r="JK99">
            <v>1.5880000000000001</v>
          </cell>
          <cell r="JL99">
            <v>2.113</v>
          </cell>
          <cell r="JM99">
            <v>0</v>
          </cell>
          <cell r="JN99">
            <v>0</v>
          </cell>
          <cell r="JO99">
            <v>0</v>
          </cell>
          <cell r="JP99">
            <v>0</v>
          </cell>
          <cell r="JQ99">
            <v>0</v>
          </cell>
          <cell r="JR99" t="e">
            <v>#N/A</v>
          </cell>
          <cell r="JS99">
            <v>182.45099999999999</v>
          </cell>
          <cell r="JT99">
            <v>182.45099999999999</v>
          </cell>
          <cell r="JU99">
            <v>20.477999999999998</v>
          </cell>
          <cell r="JV99">
            <v>161.97300000000001</v>
          </cell>
          <cell r="JW99">
            <v>52.148000000000003</v>
          </cell>
          <cell r="JX99">
            <v>0</v>
          </cell>
          <cell r="JY99">
            <v>0</v>
          </cell>
          <cell r="JZ99">
            <v>0</v>
          </cell>
          <cell r="KA99">
            <v>0</v>
          </cell>
          <cell r="KB99">
            <v>0</v>
          </cell>
          <cell r="KC99">
            <v>0</v>
          </cell>
          <cell r="KD99">
            <v>0</v>
          </cell>
          <cell r="KE99">
            <v>0</v>
          </cell>
          <cell r="KF99">
            <v>0</v>
          </cell>
          <cell r="KG99">
            <v>0</v>
          </cell>
          <cell r="KH99">
            <v>0</v>
          </cell>
          <cell r="KI99">
            <v>2.3410000000000002</v>
          </cell>
          <cell r="KJ99">
            <v>2.0710000000000002</v>
          </cell>
          <cell r="KK99">
            <v>4.9169999999999998</v>
          </cell>
          <cell r="KL99">
            <v>6.3840000000000003</v>
          </cell>
          <cell r="KM99">
            <v>5.3810000000000002</v>
          </cell>
          <cell r="KN99">
            <v>12.034000000000001</v>
          </cell>
          <cell r="KO99">
            <v>7.0220000000000002</v>
          </cell>
          <cell r="KP99">
            <v>0</v>
          </cell>
          <cell r="KQ99">
            <v>0</v>
          </cell>
          <cell r="KR99">
            <v>7.0220000000000002</v>
          </cell>
          <cell r="KS99">
            <v>0</v>
          </cell>
          <cell r="KT99">
            <v>8.9250000000000007</v>
          </cell>
          <cell r="KU99">
            <v>0</v>
          </cell>
          <cell r="KV99">
            <v>8.9250000000000007</v>
          </cell>
          <cell r="KW99">
            <v>2.5379999999999998</v>
          </cell>
          <cell r="KX99">
            <v>0</v>
          </cell>
          <cell r="KY99">
            <v>0</v>
          </cell>
          <cell r="KZ99">
            <v>2.5379999999999998</v>
          </cell>
          <cell r="LA99">
            <v>7.0220000000000002</v>
          </cell>
          <cell r="LB99">
            <v>0</v>
          </cell>
          <cell r="LC99">
            <v>0</v>
          </cell>
          <cell r="LD99">
            <v>7.0220000000000002</v>
          </cell>
          <cell r="LE99">
            <v>0</v>
          </cell>
          <cell r="LF99">
            <v>8.9250000000000007</v>
          </cell>
          <cell r="LG99">
            <v>0</v>
          </cell>
          <cell r="LH99">
            <v>8.9250000000000007</v>
          </cell>
          <cell r="LI99">
            <v>2.5379999999999998</v>
          </cell>
          <cell r="LJ99">
            <v>0</v>
          </cell>
          <cell r="LK99">
            <v>0</v>
          </cell>
          <cell r="LL99">
            <v>2.5379999999999998</v>
          </cell>
          <cell r="LM99">
            <v>62.272999999999996</v>
          </cell>
          <cell r="LN99">
            <v>71.337000000000003</v>
          </cell>
          <cell r="LO99">
            <v>18.04</v>
          </cell>
          <cell r="LP99">
            <v>89.37700000000001</v>
          </cell>
          <cell r="LQ99">
            <v>133.61000000000001</v>
          </cell>
          <cell r="LR99">
            <v>151.65</v>
          </cell>
          <cell r="LS99">
            <v>789.21400000000006</v>
          </cell>
          <cell r="LT99">
            <v>42231</v>
          </cell>
          <cell r="LU99">
            <v>11362</v>
          </cell>
          <cell r="LV99">
            <v>6388</v>
          </cell>
          <cell r="LW99">
            <v>1947</v>
          </cell>
          <cell r="LX99">
            <v>1828</v>
          </cell>
          <cell r="LY99">
            <v>7202</v>
          </cell>
          <cell r="LZ99">
            <v>66850</v>
          </cell>
          <cell r="MA99">
            <v>110366</v>
          </cell>
          <cell r="MB99">
            <v>110367</v>
          </cell>
          <cell r="MC99">
            <v>119</v>
          </cell>
          <cell r="MD99">
            <v>2381</v>
          </cell>
          <cell r="ME99">
            <v>651</v>
          </cell>
          <cell r="MF99">
            <v>651</v>
          </cell>
          <cell r="MG99">
            <v>43</v>
          </cell>
          <cell r="MH99">
            <v>789214</v>
          </cell>
          <cell r="MI99">
            <v>17750</v>
          </cell>
          <cell r="MJ99">
            <v>110367</v>
          </cell>
          <cell r="MK99">
            <v>43</v>
          </cell>
          <cell r="ML99">
            <v>44.462760563380279</v>
          </cell>
          <cell r="MM99">
            <v>2.3792112676056338</v>
          </cell>
          <cell r="MN99">
            <v>9.9459077441626569</v>
          </cell>
          <cell r="MO99">
            <v>2.2651698424347857</v>
          </cell>
          <cell r="MP99">
            <v>60.570641586706174</v>
          </cell>
          <cell r="MQ99" t="str">
            <v/>
          </cell>
          <cell r="MR99">
            <v>8.2487132767538338E-4</v>
          </cell>
          <cell r="MS99" t="str">
            <v>Business plans (£m)</v>
          </cell>
          <cell r="MT99" t="str">
            <v>PR19 (£m)</v>
          </cell>
        </row>
        <row r="100">
          <cell r="A100" t="str">
            <v>SWB25</v>
          </cell>
          <cell r="B100" t="str">
            <v>SWB</v>
          </cell>
          <cell r="C100" t="str">
            <v>2024-25</v>
          </cell>
          <cell r="D100" t="str">
            <v>SWB</v>
          </cell>
          <cell r="E100" t="str">
            <v>SWB25</v>
          </cell>
          <cell r="F100">
            <v>1</v>
          </cell>
          <cell r="G100">
            <v>6.4340000000000002</v>
          </cell>
          <cell r="H100">
            <v>0</v>
          </cell>
          <cell r="I100">
            <v>0.88200000000000001</v>
          </cell>
          <cell r="J100">
            <v>0</v>
          </cell>
          <cell r="K100">
            <v>12.103999999999999</v>
          </cell>
          <cell r="L100">
            <v>0</v>
          </cell>
          <cell r="M100">
            <v>13.12</v>
          </cell>
          <cell r="N100">
            <v>0.14199999999999999</v>
          </cell>
          <cell r="O100">
            <v>32.682000000000002</v>
          </cell>
          <cell r="P100">
            <v>1.59</v>
          </cell>
          <cell r="Q100">
            <v>34.271999999999998</v>
          </cell>
          <cell r="R100">
            <v>8.3339999999999996</v>
          </cell>
          <cell r="S100">
            <v>9.5120000000000005</v>
          </cell>
          <cell r="T100">
            <v>13.547000000000001</v>
          </cell>
          <cell r="U100">
            <v>2.375</v>
          </cell>
          <cell r="V100">
            <v>1.9910000000000001</v>
          </cell>
          <cell r="W100">
            <v>35.759</v>
          </cell>
          <cell r="X100">
            <v>0</v>
          </cell>
          <cell r="Y100">
            <v>35.759</v>
          </cell>
          <cell r="Z100">
            <v>10.673</v>
          </cell>
          <cell r="AA100">
            <v>4.673</v>
          </cell>
          <cell r="AB100">
            <v>6</v>
          </cell>
          <cell r="AC100">
            <v>10.673</v>
          </cell>
          <cell r="AD100">
            <v>59.357999999999997</v>
          </cell>
          <cell r="AE100">
            <v>0</v>
          </cell>
          <cell r="AF100">
            <v>0</v>
          </cell>
          <cell r="AG100">
            <v>59.357999999999997</v>
          </cell>
          <cell r="AH100">
            <v>59.357999999999997</v>
          </cell>
          <cell r="AI100">
            <v>11.776</v>
          </cell>
          <cell r="AJ100">
            <v>-1E-3</v>
          </cell>
          <cell r="AK100">
            <v>3.6040000000000001</v>
          </cell>
          <cell r="AL100">
            <v>0</v>
          </cell>
          <cell r="AM100">
            <v>0</v>
          </cell>
          <cell r="AN100">
            <v>0</v>
          </cell>
          <cell r="AO100">
            <v>23.652000000000001</v>
          </cell>
          <cell r="AP100">
            <v>5.3940000000000001</v>
          </cell>
          <cell r="AQ100">
            <v>44.424999999999997</v>
          </cell>
          <cell r="AR100">
            <v>0</v>
          </cell>
          <cell r="AS100">
            <v>44.424999999999997</v>
          </cell>
          <cell r="AT100">
            <v>0</v>
          </cell>
          <cell r="AU100">
            <v>24.637</v>
          </cell>
          <cell r="AV100">
            <v>0.98899999999999999</v>
          </cell>
          <cell r="AW100">
            <v>19.713000000000001</v>
          </cell>
          <cell r="AX100">
            <v>9.6000000000000002E-2</v>
          </cell>
          <cell r="AY100">
            <v>45.435000000000002</v>
          </cell>
          <cell r="AZ100">
            <v>0</v>
          </cell>
          <cell r="BA100">
            <v>45.435000000000002</v>
          </cell>
          <cell r="BB100">
            <v>0</v>
          </cell>
          <cell r="BC100">
            <v>0</v>
          </cell>
          <cell r="BD100">
            <v>0</v>
          </cell>
          <cell r="BE100">
            <v>0</v>
          </cell>
          <cell r="BF100">
            <v>89.86</v>
          </cell>
          <cell r="BG100">
            <v>0</v>
          </cell>
          <cell r="BH100">
            <v>0</v>
          </cell>
          <cell r="BI100">
            <v>89.86</v>
          </cell>
          <cell r="BJ100">
            <v>89.86</v>
          </cell>
          <cell r="BK100">
            <v>0</v>
          </cell>
          <cell r="BL100">
            <v>0</v>
          </cell>
          <cell r="BM100">
            <v>0</v>
          </cell>
          <cell r="BN100">
            <v>0</v>
          </cell>
          <cell r="BO100">
            <v>0</v>
          </cell>
          <cell r="BP100">
            <v>0</v>
          </cell>
          <cell r="BQ100">
            <v>3.06</v>
          </cell>
          <cell r="BR100">
            <v>0</v>
          </cell>
          <cell r="BS100">
            <v>3.06</v>
          </cell>
          <cell r="BT100">
            <v>0</v>
          </cell>
          <cell r="BU100">
            <v>3.06</v>
          </cell>
          <cell r="BV100">
            <v>0</v>
          </cell>
          <cell r="BW100">
            <v>0</v>
          </cell>
          <cell r="BX100">
            <v>0</v>
          </cell>
          <cell r="BY100">
            <v>0</v>
          </cell>
          <cell r="BZ100">
            <v>0</v>
          </cell>
          <cell r="CA100">
            <v>0</v>
          </cell>
          <cell r="CB100">
            <v>0</v>
          </cell>
          <cell r="CC100">
            <v>0</v>
          </cell>
          <cell r="CD100">
            <v>0</v>
          </cell>
          <cell r="CE100">
            <v>0</v>
          </cell>
          <cell r="CF100">
            <v>0</v>
          </cell>
          <cell r="CG100">
            <v>0</v>
          </cell>
          <cell r="CH100">
            <v>3.06</v>
          </cell>
          <cell r="CI100">
            <v>0</v>
          </cell>
          <cell r="CJ100">
            <v>0</v>
          </cell>
          <cell r="CK100">
            <v>3.06</v>
          </cell>
          <cell r="CL100">
            <v>3.06</v>
          </cell>
          <cell r="CM100">
            <v>1.754</v>
          </cell>
          <cell r="CN100">
            <v>-0.245</v>
          </cell>
          <cell r="CO100">
            <v>0</v>
          </cell>
          <cell r="CP100">
            <v>0</v>
          </cell>
          <cell r="CQ100">
            <v>0</v>
          </cell>
          <cell r="CR100">
            <v>0</v>
          </cell>
          <cell r="CS100">
            <v>6.1959999999999997</v>
          </cell>
          <cell r="CT100">
            <v>0.748</v>
          </cell>
          <cell r="CU100">
            <v>8.4529999999999994</v>
          </cell>
          <cell r="CV100">
            <v>0</v>
          </cell>
          <cell r="CW100">
            <v>8.4529999999999994</v>
          </cell>
          <cell r="CX100">
            <v>0</v>
          </cell>
          <cell r="CY100">
            <v>4.2229999999999999</v>
          </cell>
          <cell r="CZ100">
            <v>0.13</v>
          </cell>
          <cell r="DA100">
            <v>1.0880000000000001</v>
          </cell>
          <cell r="DB100">
            <v>0</v>
          </cell>
          <cell r="DC100">
            <v>5.4409999999999998</v>
          </cell>
          <cell r="DD100">
            <v>0</v>
          </cell>
          <cell r="DE100">
            <v>5.4409999999999998</v>
          </cell>
          <cell r="DF100">
            <v>0</v>
          </cell>
          <cell r="DG100">
            <v>0</v>
          </cell>
          <cell r="DH100">
            <v>0</v>
          </cell>
          <cell r="DI100">
            <v>0</v>
          </cell>
          <cell r="DJ100">
            <v>13.894</v>
          </cell>
          <cell r="DK100">
            <v>0</v>
          </cell>
          <cell r="DL100">
            <v>0</v>
          </cell>
          <cell r="DM100">
            <v>13.894</v>
          </cell>
          <cell r="DN100">
            <v>13.894</v>
          </cell>
          <cell r="DO100">
            <v>1E-3</v>
          </cell>
          <cell r="DP100">
            <v>0</v>
          </cell>
          <cell r="DQ100">
            <v>0</v>
          </cell>
          <cell r="DR100">
            <v>0</v>
          </cell>
          <cell r="DS100">
            <v>0</v>
          </cell>
          <cell r="DT100">
            <v>0</v>
          </cell>
          <cell r="DU100">
            <v>2.9990000000000001</v>
          </cell>
          <cell r="DV100">
            <v>0</v>
          </cell>
          <cell r="DW100">
            <v>3</v>
          </cell>
          <cell r="DX100">
            <v>0</v>
          </cell>
          <cell r="DY100">
            <v>3</v>
          </cell>
          <cell r="DZ100">
            <v>0</v>
          </cell>
          <cell r="EA100">
            <v>0</v>
          </cell>
          <cell r="EB100">
            <v>0</v>
          </cell>
          <cell r="EC100">
            <v>0</v>
          </cell>
          <cell r="ED100">
            <v>0</v>
          </cell>
          <cell r="EE100">
            <v>0</v>
          </cell>
          <cell r="EF100">
            <v>0</v>
          </cell>
          <cell r="EG100">
            <v>0</v>
          </cell>
          <cell r="EH100">
            <v>0</v>
          </cell>
          <cell r="EI100">
            <v>0</v>
          </cell>
          <cell r="EJ100">
            <v>0</v>
          </cell>
          <cell r="EK100">
            <v>0</v>
          </cell>
          <cell r="EL100">
            <v>3</v>
          </cell>
          <cell r="EM100">
            <v>0</v>
          </cell>
          <cell r="EN100">
            <v>0</v>
          </cell>
          <cell r="EO100">
            <v>3</v>
          </cell>
          <cell r="EP100">
            <v>3</v>
          </cell>
          <cell r="EQ100">
            <v>18.21</v>
          </cell>
          <cell r="ER100">
            <v>-1E-3</v>
          </cell>
          <cell r="ES100">
            <v>4.4859999999999998</v>
          </cell>
          <cell r="ET100">
            <v>0</v>
          </cell>
          <cell r="EU100">
            <v>12.103999999999999</v>
          </cell>
          <cell r="EV100">
            <v>0</v>
          </cell>
          <cell r="EW100">
            <v>36.771999999999998</v>
          </cell>
          <cell r="EX100">
            <v>5.5360000000000005</v>
          </cell>
          <cell r="EY100">
            <v>77.106999999999999</v>
          </cell>
          <cell r="EZ100">
            <v>1.59</v>
          </cell>
          <cell r="FA100">
            <v>78.697000000000003</v>
          </cell>
          <cell r="FB100">
            <v>8.3339999999999996</v>
          </cell>
          <cell r="FC100">
            <v>34.149000000000001</v>
          </cell>
          <cell r="FD100">
            <v>14.536000000000001</v>
          </cell>
          <cell r="FE100">
            <v>22.088000000000001</v>
          </cell>
          <cell r="FF100">
            <v>2.0870000000000002</v>
          </cell>
          <cell r="FG100">
            <v>81.194000000000003</v>
          </cell>
          <cell r="FH100">
            <v>0</v>
          </cell>
          <cell r="FI100">
            <v>81.194000000000003</v>
          </cell>
          <cell r="FJ100">
            <v>10.673</v>
          </cell>
          <cell r="FK100">
            <v>4.673</v>
          </cell>
          <cell r="FL100">
            <v>6</v>
          </cell>
          <cell r="FM100">
            <v>10.673</v>
          </cell>
          <cell r="FN100">
            <v>149.21799999999999</v>
          </cell>
          <cell r="FO100">
            <v>0</v>
          </cell>
          <cell r="FP100">
            <v>0</v>
          </cell>
          <cell r="FQ100">
            <v>149.21799999999999</v>
          </cell>
          <cell r="FR100">
            <v>149.21799999999999</v>
          </cell>
          <cell r="FS100">
            <v>1.7549999999999999</v>
          </cell>
          <cell r="FT100">
            <v>-0.245</v>
          </cell>
          <cell r="FU100">
            <v>0</v>
          </cell>
          <cell r="FV100">
            <v>0</v>
          </cell>
          <cell r="FW100">
            <v>0</v>
          </cell>
          <cell r="FX100">
            <v>0</v>
          </cell>
          <cell r="FY100">
            <v>12.255000000000001</v>
          </cell>
          <cell r="FZ100">
            <v>0.748</v>
          </cell>
          <cell r="GA100">
            <v>14.513</v>
          </cell>
          <cell r="GB100">
            <v>0</v>
          </cell>
          <cell r="GC100">
            <v>14.513</v>
          </cell>
          <cell r="GD100">
            <v>0</v>
          </cell>
          <cell r="GE100">
            <v>4.2229999999999999</v>
          </cell>
          <cell r="GF100">
            <v>0.13</v>
          </cell>
          <cell r="GG100">
            <v>1.0880000000000001</v>
          </cell>
          <cell r="GH100">
            <v>0</v>
          </cell>
          <cell r="GI100">
            <v>5.4409999999999998</v>
          </cell>
          <cell r="GJ100">
            <v>0</v>
          </cell>
          <cell r="GK100">
            <v>5.4409999999999998</v>
          </cell>
          <cell r="GL100">
            <v>0</v>
          </cell>
          <cell r="GM100">
            <v>0</v>
          </cell>
          <cell r="GN100">
            <v>0</v>
          </cell>
          <cell r="GO100">
            <v>0</v>
          </cell>
          <cell r="GP100">
            <v>19.954000000000001</v>
          </cell>
          <cell r="GQ100">
            <v>0</v>
          </cell>
          <cell r="GR100">
            <v>0</v>
          </cell>
          <cell r="GS100">
            <v>19.954000000000001</v>
          </cell>
          <cell r="GT100">
            <v>19.954000000000001</v>
          </cell>
          <cell r="GU100">
            <v>19.965</v>
          </cell>
          <cell r="GV100">
            <v>-0.246</v>
          </cell>
          <cell r="GW100">
            <v>4.4859999999999998</v>
          </cell>
          <cell r="GX100">
            <v>0</v>
          </cell>
          <cell r="GY100">
            <v>12.103999999999999</v>
          </cell>
          <cell r="GZ100">
            <v>0</v>
          </cell>
          <cell r="HA100">
            <v>49.027000000000001</v>
          </cell>
          <cell r="HB100">
            <v>6.2839999999999998</v>
          </cell>
          <cell r="HC100">
            <v>91.62</v>
          </cell>
          <cell r="HD100">
            <v>1.59</v>
          </cell>
          <cell r="HE100">
            <v>93.21</v>
          </cell>
          <cell r="HF100">
            <v>8.3339999999999996</v>
          </cell>
          <cell r="HG100">
            <v>38.372</v>
          </cell>
          <cell r="HH100">
            <v>14.666</v>
          </cell>
          <cell r="HI100">
            <v>23.175999999999998</v>
          </cell>
          <cell r="HJ100">
            <v>2.0870000000000002</v>
          </cell>
          <cell r="HK100">
            <v>86.635000000000005</v>
          </cell>
          <cell r="HL100">
            <v>0</v>
          </cell>
          <cell r="HM100">
            <v>86.635000000000005</v>
          </cell>
          <cell r="HN100">
            <v>10.673</v>
          </cell>
          <cell r="HO100">
            <v>4.673</v>
          </cell>
          <cell r="HP100">
            <v>6</v>
          </cell>
          <cell r="HQ100">
            <v>10.673</v>
          </cell>
          <cell r="HR100">
            <v>169.172</v>
          </cell>
          <cell r="HS100">
            <v>0</v>
          </cell>
          <cell r="HT100">
            <v>0</v>
          </cell>
          <cell r="HU100">
            <v>169.172</v>
          </cell>
          <cell r="HV100">
            <v>169.172</v>
          </cell>
          <cell r="HW100">
            <v>8.0000000000000002E-3</v>
          </cell>
          <cell r="HX100">
            <v>0</v>
          </cell>
          <cell r="HY100">
            <v>0.19900000000000001</v>
          </cell>
          <cell r="HZ100">
            <v>0</v>
          </cell>
          <cell r="IA100">
            <v>1.0449999999999999</v>
          </cell>
          <cell r="IB100">
            <v>0.42</v>
          </cell>
          <cell r="IC100">
            <v>0</v>
          </cell>
          <cell r="ID100">
            <v>0.19</v>
          </cell>
          <cell r="IE100">
            <v>0.29799999999999999</v>
          </cell>
          <cell r="IF100">
            <v>0</v>
          </cell>
          <cell r="IG100">
            <v>2.6579999999999999</v>
          </cell>
          <cell r="IH100">
            <v>2.2669999999999999</v>
          </cell>
          <cell r="II100">
            <v>6.6020000000000003</v>
          </cell>
          <cell r="IJ100">
            <v>0</v>
          </cell>
          <cell r="IK100">
            <v>0.1</v>
          </cell>
          <cell r="IL100">
            <v>0</v>
          </cell>
          <cell r="IM100">
            <v>0</v>
          </cell>
          <cell r="IN100">
            <v>0</v>
          </cell>
          <cell r="IO100">
            <v>0</v>
          </cell>
          <cell r="IP100">
            <v>0.38500000000000001</v>
          </cell>
          <cell r="IQ100">
            <v>0</v>
          </cell>
          <cell r="IR100">
            <v>0.48499999999999999</v>
          </cell>
          <cell r="IS100">
            <v>0</v>
          </cell>
          <cell r="IT100">
            <v>0</v>
          </cell>
          <cell r="IU100">
            <v>0</v>
          </cell>
          <cell r="IV100">
            <v>0</v>
          </cell>
          <cell r="IW100">
            <v>7.04</v>
          </cell>
          <cell r="IX100">
            <v>8.6839999999999993</v>
          </cell>
          <cell r="IY100">
            <v>0.94199999999999995</v>
          </cell>
          <cell r="IZ100">
            <v>0</v>
          </cell>
          <cell r="JA100">
            <v>0</v>
          </cell>
          <cell r="JB100">
            <v>2.528</v>
          </cell>
          <cell r="JC100">
            <v>0</v>
          </cell>
          <cell r="JD100">
            <v>0.72799999999999998</v>
          </cell>
          <cell r="JE100">
            <v>0</v>
          </cell>
          <cell r="JF100">
            <v>1.6160000000000001</v>
          </cell>
          <cell r="JG100">
            <v>0</v>
          </cell>
          <cell r="JH100">
            <v>0</v>
          </cell>
          <cell r="JI100">
            <v>1.61</v>
          </cell>
          <cell r="JJ100">
            <v>0</v>
          </cell>
          <cell r="JK100">
            <v>1.5629999999999999</v>
          </cell>
          <cell r="JL100">
            <v>0.56899999999999995</v>
          </cell>
          <cell r="JM100">
            <v>0</v>
          </cell>
          <cell r="JN100">
            <v>0</v>
          </cell>
          <cell r="JO100">
            <v>0</v>
          </cell>
          <cell r="JP100">
            <v>0</v>
          </cell>
          <cell r="JQ100">
            <v>0</v>
          </cell>
          <cell r="JR100" t="e">
            <v>#N/A</v>
          </cell>
          <cell r="JS100">
            <v>169.172</v>
          </cell>
          <cell r="JT100">
            <v>169.172</v>
          </cell>
          <cell r="JU100">
            <v>19.954000000000001</v>
          </cell>
          <cell r="JV100">
            <v>149.21799999999999</v>
          </cell>
          <cell r="JW100">
            <v>39.929000000000002</v>
          </cell>
          <cell r="JX100">
            <v>0</v>
          </cell>
          <cell r="JY100">
            <v>0</v>
          </cell>
          <cell r="JZ100">
            <v>0</v>
          </cell>
          <cell r="KA100">
            <v>0</v>
          </cell>
          <cell r="KB100">
            <v>0</v>
          </cell>
          <cell r="KC100">
            <v>0</v>
          </cell>
          <cell r="KD100">
            <v>0</v>
          </cell>
          <cell r="KE100">
            <v>0</v>
          </cell>
          <cell r="KF100">
            <v>0</v>
          </cell>
          <cell r="KG100">
            <v>0</v>
          </cell>
          <cell r="KH100">
            <v>0</v>
          </cell>
          <cell r="KI100">
            <v>2.3439999999999999</v>
          </cell>
          <cell r="KJ100">
            <v>2.0739999999999998</v>
          </cell>
          <cell r="KK100">
            <v>4.9240000000000004</v>
          </cell>
          <cell r="KL100">
            <v>6.3920000000000003</v>
          </cell>
          <cell r="KM100">
            <v>5.3879999999999999</v>
          </cell>
          <cell r="KN100">
            <v>12.048999999999999</v>
          </cell>
          <cell r="KO100">
            <v>7.04</v>
          </cell>
          <cell r="KP100">
            <v>0</v>
          </cell>
          <cell r="KQ100">
            <v>0</v>
          </cell>
          <cell r="KR100">
            <v>7.04</v>
          </cell>
          <cell r="KS100">
            <v>0</v>
          </cell>
          <cell r="KT100">
            <v>8.6839999999999993</v>
          </cell>
          <cell r="KU100">
            <v>0</v>
          </cell>
          <cell r="KV100">
            <v>8.6839999999999993</v>
          </cell>
          <cell r="KW100">
            <v>2.528</v>
          </cell>
          <cell r="KX100">
            <v>0</v>
          </cell>
          <cell r="KY100">
            <v>0</v>
          </cell>
          <cell r="KZ100">
            <v>2.528</v>
          </cell>
          <cell r="LA100">
            <v>7.04</v>
          </cell>
          <cell r="LB100">
            <v>0</v>
          </cell>
          <cell r="LC100">
            <v>0</v>
          </cell>
          <cell r="LD100">
            <v>7.04</v>
          </cell>
          <cell r="LE100">
            <v>0</v>
          </cell>
          <cell r="LF100">
            <v>8.6839999999999993</v>
          </cell>
          <cell r="LG100">
            <v>0</v>
          </cell>
          <cell r="LH100">
            <v>8.6839999999999993</v>
          </cell>
          <cell r="LI100">
            <v>2.528</v>
          </cell>
          <cell r="LJ100">
            <v>0</v>
          </cell>
          <cell r="LK100">
            <v>0</v>
          </cell>
          <cell r="LL100">
            <v>2.528</v>
          </cell>
          <cell r="LM100">
            <v>59.945999999999991</v>
          </cell>
          <cell r="LN100">
            <v>72.352000000000004</v>
          </cell>
          <cell r="LO100">
            <v>17.988</v>
          </cell>
          <cell r="LP100">
            <v>90.34</v>
          </cell>
          <cell r="LQ100">
            <v>132.298</v>
          </cell>
          <cell r="LR100">
            <v>150.286</v>
          </cell>
          <cell r="LS100">
            <v>796.13499999999999</v>
          </cell>
          <cell r="LT100">
            <v>42252</v>
          </cell>
          <cell r="LU100">
            <v>11412</v>
          </cell>
          <cell r="LV100">
            <v>6391</v>
          </cell>
          <cell r="LW100">
            <v>1948</v>
          </cell>
          <cell r="LX100">
            <v>1830</v>
          </cell>
          <cell r="LY100">
            <v>7212</v>
          </cell>
          <cell r="LZ100">
            <v>67371</v>
          </cell>
          <cell r="MA100">
            <v>111067</v>
          </cell>
          <cell r="MB100">
            <v>111068</v>
          </cell>
          <cell r="MC100">
            <v>405</v>
          </cell>
          <cell r="MD100">
            <v>2473</v>
          </cell>
          <cell r="ME100">
            <v>651</v>
          </cell>
          <cell r="MF100">
            <v>651</v>
          </cell>
          <cell r="MG100">
            <v>43.4</v>
          </cell>
          <cell r="MH100">
            <v>796135</v>
          </cell>
          <cell r="MI100">
            <v>17803</v>
          </cell>
          <cell r="MJ100">
            <v>111068</v>
          </cell>
          <cell r="MK100">
            <v>43.4</v>
          </cell>
          <cell r="ML100">
            <v>44.719148458125034</v>
          </cell>
          <cell r="MM100">
            <v>2.3733078694602034</v>
          </cell>
          <cell r="MN100">
            <v>9.8948391976086718</v>
          </cell>
          <cell r="MO100">
            <v>2.5912053876904237</v>
          </cell>
          <cell r="MP100">
            <v>60.657435084812903</v>
          </cell>
          <cell r="MQ100" t="str">
            <v/>
          </cell>
          <cell r="MR100">
            <v>8.1770051561607011E-4</v>
          </cell>
          <cell r="MS100" t="str">
            <v>Business plans (£m)</v>
          </cell>
          <cell r="MT100" t="str">
            <v>PR19 (£m)</v>
          </cell>
        </row>
        <row r="101">
          <cell r="A101" t="str">
            <v>TMS12</v>
          </cell>
          <cell r="B101" t="str">
            <v>TMS</v>
          </cell>
          <cell r="C101" t="str">
            <v>2011-12</v>
          </cell>
          <cell r="D101" t="str">
            <v>TMS</v>
          </cell>
          <cell r="E101" t="str">
            <v>TMS12</v>
          </cell>
          <cell r="F101">
            <v>1.1050631792877967</v>
          </cell>
          <cell r="G101">
            <v>7.8459485729433567</v>
          </cell>
          <cell r="H101">
            <v>1.1050631792877967E-3</v>
          </cell>
          <cell r="I101">
            <v>2.4394059720774051</v>
          </cell>
          <cell r="J101">
            <v>9.9455686135901701E-3</v>
          </cell>
          <cell r="K101">
            <v>0</v>
          </cell>
          <cell r="L101">
            <v>0</v>
          </cell>
          <cell r="M101">
            <v>57.898148680215584</v>
          </cell>
          <cell r="N101">
            <v>0</v>
          </cell>
          <cell r="O101">
            <v>68.19455385702922</v>
          </cell>
          <cell r="P101">
            <v>1.1050631792877967</v>
          </cell>
          <cell r="Q101">
            <v>69.299617036317017</v>
          </cell>
          <cell r="R101">
            <v>74.821617743218141</v>
          </cell>
          <cell r="S101">
            <v>29.194664133604302</v>
          </cell>
          <cell r="T101">
            <v>98.332941945745304</v>
          </cell>
          <cell r="U101">
            <v>13.930426438101966</v>
          </cell>
          <cell r="V101">
            <v>3.4743186356808331</v>
          </cell>
          <cell r="W101">
            <v>219.75396889635053</v>
          </cell>
          <cell r="X101">
            <v>2.6521516302907121E-2</v>
          </cell>
          <cell r="Y101">
            <v>219.78049041265345</v>
          </cell>
          <cell r="Z101">
            <v>43.104094371299801</v>
          </cell>
          <cell r="AA101">
            <v>0</v>
          </cell>
          <cell r="AB101">
            <v>0</v>
          </cell>
          <cell r="AC101">
            <v>43.104094371299801</v>
          </cell>
          <cell r="AD101">
            <v>245.97601307767067</v>
          </cell>
          <cell r="AE101">
            <v>3.9870679508703706</v>
          </cell>
          <cell r="AF101">
            <v>0</v>
          </cell>
          <cell r="AG101">
            <v>249.96308102854107</v>
          </cell>
          <cell r="AH101">
            <v>249.96308102854107</v>
          </cell>
          <cell r="AI101">
            <v>29.10073376336484</v>
          </cell>
          <cell r="AJ101">
            <v>-0.14255315012812578</v>
          </cell>
          <cell r="AK101">
            <v>4.0742176534417229</v>
          </cell>
          <cell r="AL101">
            <v>0.16796960325174509</v>
          </cell>
          <cell r="AM101">
            <v>0</v>
          </cell>
          <cell r="AN101">
            <v>0</v>
          </cell>
          <cell r="AO101">
            <v>62.072654132367212</v>
          </cell>
          <cell r="AP101">
            <v>28.737167977379151</v>
          </cell>
          <cell r="AQ101">
            <v>124.01018997967655</v>
          </cell>
          <cell r="AR101">
            <v>1.8786074047892545</v>
          </cell>
          <cell r="AS101">
            <v>125.8887973844658</v>
          </cell>
          <cell r="AT101">
            <v>0</v>
          </cell>
          <cell r="AU101">
            <v>126.40375682601392</v>
          </cell>
          <cell r="AV101">
            <v>0</v>
          </cell>
          <cell r="AW101">
            <v>311.63555200141371</v>
          </cell>
          <cell r="AX101">
            <v>0</v>
          </cell>
          <cell r="AY101">
            <v>438.03930882742759</v>
          </cell>
          <cell r="AZ101">
            <v>0</v>
          </cell>
          <cell r="BA101">
            <v>438.03930882742759</v>
          </cell>
          <cell r="BB101">
            <v>0</v>
          </cell>
          <cell r="BC101">
            <v>0</v>
          </cell>
          <cell r="BD101">
            <v>0</v>
          </cell>
          <cell r="BE101">
            <v>0</v>
          </cell>
          <cell r="BF101">
            <v>563.92810621189335</v>
          </cell>
          <cell r="BG101">
            <v>4.5904324467615076</v>
          </cell>
          <cell r="BH101">
            <v>0</v>
          </cell>
          <cell r="BI101">
            <v>568.51853865865496</v>
          </cell>
          <cell r="BJ101">
            <v>568.51853865865496</v>
          </cell>
          <cell r="BK101">
            <v>0</v>
          </cell>
          <cell r="BL101">
            <v>0</v>
          </cell>
          <cell r="BM101">
            <v>3.061356525580983E-2</v>
          </cell>
          <cell r="BN101">
            <v>5.5253158964389841E-3</v>
          </cell>
          <cell r="BO101">
            <v>0</v>
          </cell>
          <cell r="BP101">
            <v>0</v>
          </cell>
          <cell r="BQ101">
            <v>8.1855311727489592</v>
          </cell>
          <cell r="BR101">
            <v>1.5470884510029155E-2</v>
          </cell>
          <cell r="BS101">
            <v>8.2371409384112368</v>
          </cell>
          <cell r="BT101">
            <v>7.514429619157019E-2</v>
          </cell>
          <cell r="BU101">
            <v>8.3122852346027951</v>
          </cell>
          <cell r="BV101">
            <v>0</v>
          </cell>
          <cell r="BW101">
            <v>0.48954298842449395</v>
          </cell>
          <cell r="BX101">
            <v>0</v>
          </cell>
          <cell r="BY101">
            <v>0</v>
          </cell>
          <cell r="BZ101">
            <v>0</v>
          </cell>
          <cell r="CA101">
            <v>0.48954298842449395</v>
          </cell>
          <cell r="CB101">
            <v>0</v>
          </cell>
          <cell r="CC101">
            <v>0.48954298842449395</v>
          </cell>
          <cell r="CD101">
            <v>0</v>
          </cell>
          <cell r="CE101">
            <v>0</v>
          </cell>
          <cell r="CF101">
            <v>0</v>
          </cell>
          <cell r="CG101">
            <v>0</v>
          </cell>
          <cell r="CH101">
            <v>8.8018282230272895</v>
          </cell>
          <cell r="CI101">
            <v>0.19780630909251562</v>
          </cell>
          <cell r="CJ101">
            <v>0</v>
          </cell>
          <cell r="CK101">
            <v>8.9996345321198046</v>
          </cell>
          <cell r="CL101">
            <v>8.9996345321198046</v>
          </cell>
          <cell r="CM101">
            <v>8.8073535389237403</v>
          </cell>
          <cell r="CN101">
            <v>-6.8171347530264175</v>
          </cell>
          <cell r="CO101">
            <v>0</v>
          </cell>
          <cell r="CP101">
            <v>4.1992400812936273E-2</v>
          </cell>
          <cell r="CQ101">
            <v>0</v>
          </cell>
          <cell r="CR101">
            <v>0</v>
          </cell>
          <cell r="CS101">
            <v>26.662964389855961</v>
          </cell>
          <cell r="CT101">
            <v>10.042814173367496</v>
          </cell>
          <cell r="CU101">
            <v>38.737989749933718</v>
          </cell>
          <cell r="CV101">
            <v>0.25637465759476885</v>
          </cell>
          <cell r="CW101">
            <v>38.994364407528479</v>
          </cell>
          <cell r="CX101">
            <v>0</v>
          </cell>
          <cell r="CY101">
            <v>20.976309269240957</v>
          </cell>
          <cell r="CZ101">
            <v>0</v>
          </cell>
          <cell r="DA101">
            <v>84.013533268534033</v>
          </cell>
          <cell r="DB101">
            <v>0</v>
          </cell>
          <cell r="DC101">
            <v>104.98984253777499</v>
          </cell>
          <cell r="DD101">
            <v>0</v>
          </cell>
          <cell r="DE101">
            <v>104.98984253777499</v>
          </cell>
          <cell r="DF101">
            <v>0</v>
          </cell>
          <cell r="DG101">
            <v>0</v>
          </cell>
          <cell r="DH101">
            <v>0</v>
          </cell>
          <cell r="DI101">
            <v>0</v>
          </cell>
          <cell r="DJ101">
            <v>143.98420694530347</v>
          </cell>
          <cell r="DK101">
            <v>2.3405238137315534</v>
          </cell>
          <cell r="DL101">
            <v>0</v>
          </cell>
          <cell r="DM101">
            <v>146.32473075903391</v>
          </cell>
          <cell r="DN101">
            <v>146.32473075903391</v>
          </cell>
          <cell r="DO101">
            <v>0.54037589467173264</v>
          </cell>
          <cell r="DP101">
            <v>-0.54037589467173264</v>
          </cell>
          <cell r="DQ101">
            <v>0</v>
          </cell>
          <cell r="DR101">
            <v>0</v>
          </cell>
          <cell r="DS101">
            <v>0</v>
          </cell>
          <cell r="DT101">
            <v>0</v>
          </cell>
          <cell r="DU101">
            <v>25.751287266943528</v>
          </cell>
          <cell r="DV101">
            <v>1.326075815145356</v>
          </cell>
          <cell r="DW101">
            <v>27.077363082088883</v>
          </cell>
          <cell r="DX101">
            <v>0.77354422550145763</v>
          </cell>
          <cell r="DY101">
            <v>27.85090730759034</v>
          </cell>
          <cell r="DZ101">
            <v>0</v>
          </cell>
          <cell r="EA101">
            <v>0.17570504550675969</v>
          </cell>
          <cell r="EB101">
            <v>0</v>
          </cell>
          <cell r="EC101">
            <v>10.129009101351945</v>
          </cell>
          <cell r="ED101">
            <v>0</v>
          </cell>
          <cell r="EE101">
            <v>10.304714146858704</v>
          </cell>
          <cell r="EF101">
            <v>0</v>
          </cell>
          <cell r="EG101">
            <v>10.304714146858704</v>
          </cell>
          <cell r="EH101">
            <v>0</v>
          </cell>
          <cell r="EI101">
            <v>0</v>
          </cell>
          <cell r="EJ101">
            <v>0</v>
          </cell>
          <cell r="EK101">
            <v>0</v>
          </cell>
          <cell r="EL101">
            <v>38.155621454449047</v>
          </cell>
          <cell r="EM101">
            <v>0.11271644428735526</v>
          </cell>
          <cell r="EN101">
            <v>0</v>
          </cell>
          <cell r="EO101">
            <v>38.268337898736291</v>
          </cell>
          <cell r="EP101">
            <v>38.268337898736291</v>
          </cell>
          <cell r="EQ101">
            <v>36.946682336308193</v>
          </cell>
          <cell r="ER101">
            <v>-0.14144808694883798</v>
          </cell>
          <cell r="ES101">
            <v>6.513623625519128</v>
          </cell>
          <cell r="ET101">
            <v>0.17791517186533529</v>
          </cell>
          <cell r="EU101">
            <v>0</v>
          </cell>
          <cell r="EV101">
            <v>0</v>
          </cell>
          <cell r="EW101">
            <v>119.97080281258279</v>
          </cell>
          <cell r="EX101">
            <v>28.737167977379151</v>
          </cell>
          <cell r="EY101">
            <v>192.20474383670575</v>
          </cell>
          <cell r="EZ101">
            <v>2.9836705840770512</v>
          </cell>
          <cell r="FA101">
            <v>195.18841442078283</v>
          </cell>
          <cell r="FB101">
            <v>74.821617743218141</v>
          </cell>
          <cell r="FC101">
            <v>155.59842095961824</v>
          </cell>
          <cell r="FD101">
            <v>98.332941945745304</v>
          </cell>
          <cell r="FE101">
            <v>325.56597843951567</v>
          </cell>
          <cell r="FF101">
            <v>3.4743186356808331</v>
          </cell>
          <cell r="FG101">
            <v>657.79327772377803</v>
          </cell>
          <cell r="FH101">
            <v>2.6521516302907121E-2</v>
          </cell>
          <cell r="FI101">
            <v>657.81979924008112</v>
          </cell>
          <cell r="FJ101">
            <v>43.104094371299801</v>
          </cell>
          <cell r="FK101">
            <v>0</v>
          </cell>
          <cell r="FL101">
            <v>0</v>
          </cell>
          <cell r="FM101">
            <v>43.104094371299801</v>
          </cell>
          <cell r="FN101">
            <v>809.90411928956416</v>
          </cell>
          <cell r="FO101">
            <v>8.5775003976318782</v>
          </cell>
          <cell r="FP101">
            <v>0</v>
          </cell>
          <cell r="FQ101">
            <v>818.48161968719592</v>
          </cell>
          <cell r="FR101">
            <v>818.48161968719592</v>
          </cell>
          <cell r="FS101">
            <v>9.3477294335954717</v>
          </cell>
          <cell r="FT101">
            <v>-7.3575106476981498</v>
          </cell>
          <cell r="FU101">
            <v>3.061356525580983E-2</v>
          </cell>
          <cell r="FV101">
            <v>4.7517716709375254E-2</v>
          </cell>
          <cell r="FW101">
            <v>0</v>
          </cell>
          <cell r="FX101">
            <v>0</v>
          </cell>
          <cell r="FY101">
            <v>60.599782829548445</v>
          </cell>
          <cell r="FZ101">
            <v>11.38436087302288</v>
          </cell>
          <cell r="GA101">
            <v>74.052493770433841</v>
          </cell>
          <cell r="GB101">
            <v>1.1050631792877967</v>
          </cell>
          <cell r="GC101">
            <v>75.157556949721624</v>
          </cell>
          <cell r="GD101">
            <v>0</v>
          </cell>
          <cell r="GE101">
            <v>21.64155730317221</v>
          </cell>
          <cell r="GF101">
            <v>0</v>
          </cell>
          <cell r="GG101">
            <v>94.142542369885973</v>
          </cell>
          <cell r="GH101">
            <v>0</v>
          </cell>
          <cell r="GI101">
            <v>115.78409967305819</v>
          </cell>
          <cell r="GJ101">
            <v>0</v>
          </cell>
          <cell r="GK101">
            <v>115.78409967305819</v>
          </cell>
          <cell r="GL101">
            <v>0</v>
          </cell>
          <cell r="GM101">
            <v>0</v>
          </cell>
          <cell r="GN101">
            <v>0</v>
          </cell>
          <cell r="GO101">
            <v>0</v>
          </cell>
          <cell r="GP101">
            <v>190.94165662277982</v>
          </cell>
          <cell r="GQ101">
            <v>2.6510465671114241</v>
          </cell>
          <cell r="GR101">
            <v>0</v>
          </cell>
          <cell r="GS101">
            <v>193.59270318989002</v>
          </cell>
          <cell r="GT101">
            <v>193.59270318989002</v>
          </cell>
          <cell r="GU101">
            <v>46.294411769903562</v>
          </cell>
          <cell r="GV101">
            <v>-7.4989587346469886</v>
          </cell>
          <cell r="GW101">
            <v>6.5442371907749273</v>
          </cell>
          <cell r="GX101">
            <v>0.22543288857471053</v>
          </cell>
          <cell r="GY101">
            <v>0</v>
          </cell>
          <cell r="GZ101">
            <v>0</v>
          </cell>
          <cell r="HA101">
            <v>180.57058564213014</v>
          </cell>
          <cell r="HB101">
            <v>40.121528850402036</v>
          </cell>
          <cell r="HC101">
            <v>266.25723760713851</v>
          </cell>
          <cell r="HD101">
            <v>4.0887337633648482</v>
          </cell>
          <cell r="HE101">
            <v>270.34597137050338</v>
          </cell>
          <cell r="HF101">
            <v>74.821617743218141</v>
          </cell>
          <cell r="HG101">
            <v>177.23997826279043</v>
          </cell>
          <cell r="HH101">
            <v>98.332941945745304</v>
          </cell>
          <cell r="HI101">
            <v>419.70852080940165</v>
          </cell>
          <cell r="HJ101">
            <v>3.4743186356808331</v>
          </cell>
          <cell r="HK101">
            <v>773.57737739683637</v>
          </cell>
          <cell r="HL101">
            <v>2.6521516302907121E-2</v>
          </cell>
          <cell r="HM101">
            <v>773.60389891313923</v>
          </cell>
          <cell r="HN101">
            <v>43.104094371299801</v>
          </cell>
          <cell r="HO101">
            <v>0</v>
          </cell>
          <cell r="HP101">
            <v>0</v>
          </cell>
          <cell r="HQ101">
            <v>43.104094371299801</v>
          </cell>
          <cell r="HR101">
            <v>1000.8457759123439</v>
          </cell>
          <cell r="HS101">
            <v>11.228546964743302</v>
          </cell>
          <cell r="HT101">
            <v>0</v>
          </cell>
          <cell r="HU101">
            <v>1012.0743228770872</v>
          </cell>
          <cell r="HV101">
            <v>1012.0743228770872</v>
          </cell>
          <cell r="HW101">
            <v>3.0786284439392233</v>
          </cell>
          <cell r="HX101">
            <v>5.8246554767482523</v>
          </cell>
          <cell r="HY101">
            <v>6.3802774908013815E-3</v>
          </cell>
          <cell r="HZ101">
            <v>41.726252308545014</v>
          </cell>
          <cell r="IA101">
            <v>39.871342952408376</v>
          </cell>
          <cell r="IB101">
            <v>1.5157158938671457E-4</v>
          </cell>
          <cell r="IC101" t="e">
            <v>#N/A</v>
          </cell>
          <cell r="ID101">
            <v>0</v>
          </cell>
          <cell r="IE101">
            <v>0</v>
          </cell>
          <cell r="IF101">
            <v>0</v>
          </cell>
          <cell r="IG101" t="e">
            <v>#N/A</v>
          </cell>
          <cell r="IH101" t="e">
            <v>#N/A</v>
          </cell>
          <cell r="II101">
            <v>0</v>
          </cell>
          <cell r="IJ101">
            <v>1.1295016950657464</v>
          </cell>
          <cell r="IK101" t="e">
            <v>#N/A</v>
          </cell>
          <cell r="IL101" t="e">
            <v>#N/A</v>
          </cell>
          <cell r="IM101">
            <v>1.8105804398028771</v>
          </cell>
          <cell r="IN101">
            <v>0.41525088678684846</v>
          </cell>
          <cell r="IO101">
            <v>0</v>
          </cell>
          <cell r="IP101">
            <v>12.080230846042889</v>
          </cell>
          <cell r="IQ101">
            <v>2.8923330679693736E-2</v>
          </cell>
          <cell r="IR101">
            <v>6.5421308030994947</v>
          </cell>
          <cell r="IS101">
            <v>0</v>
          </cell>
          <cell r="IT101">
            <v>0</v>
          </cell>
          <cell r="IU101">
            <v>6.2387744603728938</v>
          </cell>
          <cell r="IV101">
            <v>13.24328025800925</v>
          </cell>
          <cell r="IW101">
            <v>4.9740160471635901</v>
          </cell>
          <cell r="IX101">
            <v>54.484268468204668</v>
          </cell>
          <cell r="IY101">
            <v>0.35383461137824118</v>
          </cell>
          <cell r="IZ101">
            <v>0.71185798293456737</v>
          </cell>
          <cell r="JA101" t="e">
            <v>#N/A</v>
          </cell>
          <cell r="JB101">
            <v>28.219327821597989</v>
          </cell>
          <cell r="JC101">
            <v>5.7920990169800222</v>
          </cell>
          <cell r="JD101">
            <v>197.47510405198227</v>
          </cell>
          <cell r="JE101">
            <v>100.69326771575976</v>
          </cell>
          <cell r="JF101">
            <v>5.7193225659498115</v>
          </cell>
          <cell r="JG101">
            <v>0</v>
          </cell>
          <cell r="JH101">
            <v>0</v>
          </cell>
          <cell r="JI101">
            <v>0</v>
          </cell>
          <cell r="JJ101">
            <v>0</v>
          </cell>
          <cell r="JK101">
            <v>0</v>
          </cell>
          <cell r="JL101">
            <v>0</v>
          </cell>
          <cell r="JM101">
            <v>0</v>
          </cell>
          <cell r="JN101">
            <v>0</v>
          </cell>
          <cell r="JO101">
            <v>0</v>
          </cell>
          <cell r="JP101">
            <v>0</v>
          </cell>
          <cell r="JQ101">
            <v>0</v>
          </cell>
          <cell r="JR101">
            <v>0</v>
          </cell>
          <cell r="JS101">
            <v>1000.8457759123439</v>
          </cell>
          <cell r="JT101">
            <v>1012.0743228770872</v>
          </cell>
          <cell r="JU101">
            <v>193.59270318989002</v>
          </cell>
          <cell r="JV101">
            <v>818.48161968719592</v>
          </cell>
          <cell r="JW101">
            <v>521.51589811184419</v>
          </cell>
          <cell r="JX101">
            <v>5.7920990169800222</v>
          </cell>
          <cell r="JY101">
            <v>0</v>
          </cell>
          <cell r="JZ101">
            <v>0</v>
          </cell>
          <cell r="KA101">
            <v>2.2653795175399832E-3</v>
          </cell>
          <cell r="KB101">
            <v>0</v>
          </cell>
          <cell r="KC101">
            <v>0</v>
          </cell>
          <cell r="KD101">
            <v>2.2653795175399832E-3</v>
          </cell>
          <cell r="KE101">
            <v>0</v>
          </cell>
          <cell r="KF101">
            <v>0</v>
          </cell>
          <cell r="KG101">
            <v>0.13039745515596002</v>
          </cell>
          <cell r="KH101">
            <v>0.13039745515596002</v>
          </cell>
          <cell r="KI101">
            <v>0.39667422304445304</v>
          </cell>
          <cell r="KJ101">
            <v>0.45418280129615568</v>
          </cell>
          <cell r="KK101">
            <v>1.4542937657454909</v>
          </cell>
          <cell r="KL101">
            <v>3.8179294466309686</v>
          </cell>
          <cell r="KM101">
            <v>3.5998786584629952</v>
          </cell>
          <cell r="KN101">
            <v>74.683241806814749</v>
          </cell>
          <cell r="KO101">
            <v>4.9740160471635901</v>
          </cell>
          <cell r="KP101">
            <v>0</v>
          </cell>
          <cell r="KQ101">
            <v>0</v>
          </cell>
          <cell r="KR101">
            <v>4.9740160471635901</v>
          </cell>
          <cell r="KS101">
            <v>-6.7835511236299495E-4</v>
          </cell>
          <cell r="KT101">
            <v>54.48494682331706</v>
          </cell>
          <cell r="KU101">
            <v>0</v>
          </cell>
          <cell r="KV101">
            <v>54.484268468204668</v>
          </cell>
          <cell r="KW101">
            <v>28.215944848285215</v>
          </cell>
          <cell r="KX101">
            <v>3.3829733128084988E-3</v>
          </cell>
          <cell r="KY101">
            <v>0</v>
          </cell>
          <cell r="KZ101">
            <v>28.219327821597989</v>
          </cell>
          <cell r="LA101">
            <v>15.460550054728332</v>
          </cell>
          <cell r="LB101">
            <v>0</v>
          </cell>
          <cell r="LC101">
            <v>0</v>
          </cell>
          <cell r="LD101">
            <v>15.460550054728332</v>
          </cell>
          <cell r="LE101">
            <v>1.6076611892446378E-2</v>
          </cell>
          <cell r="LF101">
            <v>25.101538614933183</v>
          </cell>
          <cell r="LG101">
            <v>0</v>
          </cell>
          <cell r="LH101">
            <v>25.117615226825613</v>
          </cell>
          <cell r="LI101">
            <v>35.392537284112301</v>
          </cell>
          <cell r="LJ101">
            <v>-1.4785399938317329E-3</v>
          </cell>
          <cell r="LK101">
            <v>0</v>
          </cell>
          <cell r="LL101">
            <v>35.391058744118453</v>
          </cell>
          <cell r="LM101">
            <v>219.96654940135974</v>
          </cell>
          <cell r="LN101">
            <v>246.77683890325068</v>
          </cell>
          <cell r="LO101">
            <v>84.179292745427205</v>
          </cell>
          <cell r="LP101">
            <v>330.95613164867791</v>
          </cell>
          <cell r="LQ101">
            <v>466.74338830461045</v>
          </cell>
          <cell r="LR101">
            <v>550.92268105003768</v>
          </cell>
          <cell r="LS101">
            <v>5598.1459999999997</v>
          </cell>
          <cell r="LT101">
            <v>130295</v>
          </cell>
          <cell r="LU101">
            <v>68656.69</v>
          </cell>
          <cell r="LV101">
            <v>40000.449999999997</v>
          </cell>
          <cell r="LW101">
            <v>467.4</v>
          </cell>
          <cell r="LX101">
            <v>984.599999999999</v>
          </cell>
          <cell r="LY101">
            <v>4486.2</v>
          </cell>
          <cell r="LZ101">
            <v>853068</v>
          </cell>
          <cell r="MA101">
            <v>905791.2</v>
          </cell>
          <cell r="MB101">
            <v>905791.2</v>
          </cell>
          <cell r="MC101">
            <v>48720</v>
          </cell>
          <cell r="MD101">
            <v>274362</v>
          </cell>
          <cell r="ME101">
            <v>352</v>
          </cell>
          <cell r="MF101">
            <v>350</v>
          </cell>
          <cell r="MG101">
            <v>380.70872449341698</v>
          </cell>
          <cell r="MH101">
            <v>5598146</v>
          </cell>
          <cell r="MI101">
            <v>108657.14</v>
          </cell>
          <cell r="MJ101">
            <v>905791.2</v>
          </cell>
          <cell r="MK101">
            <v>380.70872449341698</v>
          </cell>
          <cell r="ML101">
            <v>51.521197778627339</v>
          </cell>
          <cell r="MM101">
            <v>1.1991388692910563</v>
          </cell>
          <cell r="MN101">
            <v>0.65558155124492257</v>
          </cell>
          <cell r="MO101">
            <v>35.668485187314694</v>
          </cell>
          <cell r="MP101">
            <v>94.179320797110861</v>
          </cell>
          <cell r="MQ101">
            <v>4609.7449978559252</v>
          </cell>
          <cell r="MR101">
            <v>6.2520698817072654E-5</v>
          </cell>
          <cell r="MS101" t="str">
            <v>N/A</v>
          </cell>
          <cell r="MT101" t="str">
            <v>PR09 (£m)</v>
          </cell>
        </row>
        <row r="102">
          <cell r="A102" t="str">
            <v>TMS13</v>
          </cell>
          <cell r="B102" t="str">
            <v>TMS</v>
          </cell>
          <cell r="C102" t="str">
            <v>2012-13</v>
          </cell>
          <cell r="D102" t="str">
            <v>TMS</v>
          </cell>
          <cell r="E102" t="str">
            <v>TMS13</v>
          </cell>
          <cell r="F102">
            <v>1.0790336496980155</v>
          </cell>
          <cell r="G102">
            <v>10.898239861949957</v>
          </cell>
          <cell r="H102">
            <v>0</v>
          </cell>
          <cell r="I102">
            <v>2.5152295955133734</v>
          </cell>
          <cell r="J102">
            <v>1.2948403796376186E-2</v>
          </cell>
          <cell r="K102">
            <v>0</v>
          </cell>
          <cell r="L102">
            <v>0</v>
          </cell>
          <cell r="M102">
            <v>97.49932036134598</v>
          </cell>
          <cell r="N102">
            <v>0</v>
          </cell>
          <cell r="O102">
            <v>110.92573822260461</v>
          </cell>
          <cell r="P102">
            <v>1.0790336496980155</v>
          </cell>
          <cell r="Q102">
            <v>112.00477187230263</v>
          </cell>
          <cell r="R102">
            <v>99.149164969801546</v>
          </cell>
          <cell r="S102">
            <v>23.8714614322692</v>
          </cell>
          <cell r="T102">
            <v>121.5186115616911</v>
          </cell>
          <cell r="U102">
            <v>7.0849349439171698</v>
          </cell>
          <cell r="V102">
            <v>8.5891078515962036</v>
          </cell>
          <cell r="W102">
            <v>260.21328075927522</v>
          </cell>
          <cell r="X102">
            <v>1.8343572044866266E-2</v>
          </cell>
          <cell r="Y102">
            <v>260.23162433132012</v>
          </cell>
          <cell r="Z102">
            <v>35.268214840379642</v>
          </cell>
          <cell r="AA102">
            <v>0</v>
          </cell>
          <cell r="AB102">
            <v>0</v>
          </cell>
          <cell r="AC102">
            <v>35.268214840379642</v>
          </cell>
          <cell r="AD102">
            <v>336.96818136324413</v>
          </cell>
          <cell r="AE102">
            <v>4.7304835202761</v>
          </cell>
          <cell r="AF102">
            <v>0</v>
          </cell>
          <cell r="AG102">
            <v>341.69866488352028</v>
          </cell>
          <cell r="AH102">
            <v>341.69866488352028</v>
          </cell>
          <cell r="AI102">
            <v>37.766177739430546</v>
          </cell>
          <cell r="AJ102">
            <v>-4.1003278688524585</v>
          </cell>
          <cell r="AK102">
            <v>3.7891852788610869</v>
          </cell>
          <cell r="AL102">
            <v>0.22120189818809316</v>
          </cell>
          <cell r="AM102">
            <v>0</v>
          </cell>
          <cell r="AN102">
            <v>0</v>
          </cell>
          <cell r="AO102">
            <v>80.154237499396032</v>
          </cell>
          <cell r="AP102">
            <v>31.076169111302846</v>
          </cell>
          <cell r="AQ102">
            <v>148.90664365832615</v>
          </cell>
          <cell r="AR102">
            <v>1.8343572044866263</v>
          </cell>
          <cell r="AS102">
            <v>150.74100086281277</v>
          </cell>
          <cell r="AT102">
            <v>0</v>
          </cell>
          <cell r="AU102">
            <v>107.34010940465919</v>
          </cell>
          <cell r="AV102">
            <v>0</v>
          </cell>
          <cell r="AW102">
            <v>190.06854029335634</v>
          </cell>
          <cell r="AX102">
            <v>0</v>
          </cell>
          <cell r="AY102">
            <v>297.40864969801555</v>
          </cell>
          <cell r="AZ102">
            <v>0</v>
          </cell>
          <cell r="BA102">
            <v>297.40864969801555</v>
          </cell>
          <cell r="BB102">
            <v>0</v>
          </cell>
          <cell r="BC102">
            <v>0</v>
          </cell>
          <cell r="BD102">
            <v>0</v>
          </cell>
          <cell r="BE102">
            <v>0</v>
          </cell>
          <cell r="BF102">
            <v>448.14965056082826</v>
          </cell>
          <cell r="BG102">
            <v>5.4469618636755825</v>
          </cell>
          <cell r="BH102">
            <v>0</v>
          </cell>
          <cell r="BI102">
            <v>453.59661242450386</v>
          </cell>
          <cell r="BJ102">
            <v>453.59661242450386</v>
          </cell>
          <cell r="BK102">
            <v>0</v>
          </cell>
          <cell r="BL102">
            <v>0</v>
          </cell>
          <cell r="BM102">
            <v>6.403093580672993E-2</v>
          </cell>
          <cell r="BN102">
            <v>6.4742018981880931E-3</v>
          </cell>
          <cell r="BO102">
            <v>0</v>
          </cell>
          <cell r="BP102">
            <v>0</v>
          </cell>
          <cell r="BQ102">
            <v>6.0886189347713549</v>
          </cell>
          <cell r="BR102">
            <v>1.6185504745470231E-2</v>
          </cell>
          <cell r="BS102">
            <v>6.1753095772217428</v>
          </cell>
          <cell r="BT102">
            <v>7.3374288179465064E-2</v>
          </cell>
          <cell r="BU102">
            <v>6.2486838654011967</v>
          </cell>
          <cell r="BV102">
            <v>0</v>
          </cell>
          <cell r="BW102">
            <v>0.38521501294219151</v>
          </cell>
          <cell r="BX102">
            <v>0</v>
          </cell>
          <cell r="BY102">
            <v>0</v>
          </cell>
          <cell r="BZ102">
            <v>0</v>
          </cell>
          <cell r="CA102">
            <v>0.38521501294219151</v>
          </cell>
          <cell r="CB102">
            <v>0</v>
          </cell>
          <cell r="CC102">
            <v>0.38521501294219151</v>
          </cell>
          <cell r="CD102">
            <v>0</v>
          </cell>
          <cell r="CE102">
            <v>0</v>
          </cell>
          <cell r="CF102">
            <v>0</v>
          </cell>
          <cell r="CG102">
            <v>0</v>
          </cell>
          <cell r="CH102">
            <v>6.6338988783433992</v>
          </cell>
          <cell r="CI102">
            <v>0.23415030198446937</v>
          </cell>
          <cell r="CJ102">
            <v>0</v>
          </cell>
          <cell r="CK102">
            <v>6.8680491803278585</v>
          </cell>
          <cell r="CL102">
            <v>6.8680491803278585</v>
          </cell>
          <cell r="CM102">
            <v>6.4742018981880936</v>
          </cell>
          <cell r="CN102">
            <v>-3.5608110440034508</v>
          </cell>
          <cell r="CO102">
            <v>0</v>
          </cell>
          <cell r="CP102">
            <v>5.395168248490078E-2</v>
          </cell>
          <cell r="CQ102">
            <v>0</v>
          </cell>
          <cell r="CR102">
            <v>0</v>
          </cell>
          <cell r="CS102">
            <v>21.08647558239862</v>
          </cell>
          <cell r="CT102">
            <v>10.774150992234684</v>
          </cell>
          <cell r="CU102">
            <v>34.827969111302849</v>
          </cell>
          <cell r="CV102">
            <v>0.2503358067299396</v>
          </cell>
          <cell r="CW102">
            <v>35.078304918032785</v>
          </cell>
          <cell r="CX102">
            <v>0</v>
          </cell>
          <cell r="CY102">
            <v>29.865493356341673</v>
          </cell>
          <cell r="CZ102">
            <v>0</v>
          </cell>
          <cell r="DA102">
            <v>66.526740638481456</v>
          </cell>
          <cell r="DB102">
            <v>0</v>
          </cell>
          <cell r="DC102">
            <v>96.392233994823115</v>
          </cell>
          <cell r="DD102">
            <v>0</v>
          </cell>
          <cell r="DE102">
            <v>96.392233994823115</v>
          </cell>
          <cell r="DF102">
            <v>0</v>
          </cell>
          <cell r="DG102">
            <v>0</v>
          </cell>
          <cell r="DH102">
            <v>0</v>
          </cell>
          <cell r="DI102">
            <v>0</v>
          </cell>
          <cell r="DJ102">
            <v>131.47053891285591</v>
          </cell>
          <cell r="DK102">
            <v>2.777432614322692</v>
          </cell>
          <cell r="DL102">
            <v>0</v>
          </cell>
          <cell r="DM102">
            <v>134.24797152717861</v>
          </cell>
          <cell r="DN102">
            <v>134.24797152717861</v>
          </cell>
          <cell r="DO102">
            <v>0</v>
          </cell>
          <cell r="DP102">
            <v>0</v>
          </cell>
          <cell r="DQ102">
            <v>0</v>
          </cell>
          <cell r="DR102">
            <v>0</v>
          </cell>
          <cell r="DS102">
            <v>0</v>
          </cell>
          <cell r="DT102">
            <v>0</v>
          </cell>
          <cell r="DU102">
            <v>25.651866954270922</v>
          </cell>
          <cell r="DV102">
            <v>1.5106471095772216</v>
          </cell>
          <cell r="DW102">
            <v>27.162514063848143</v>
          </cell>
          <cell r="DX102">
            <v>0.7553235547886108</v>
          </cell>
          <cell r="DY102">
            <v>27.91783761863665</v>
          </cell>
          <cell r="DZ102">
            <v>0</v>
          </cell>
          <cell r="EA102">
            <v>0.21364866264020707</v>
          </cell>
          <cell r="EB102">
            <v>0</v>
          </cell>
          <cell r="EC102">
            <v>2.8389375323554784</v>
          </cell>
          <cell r="ED102">
            <v>0</v>
          </cell>
          <cell r="EE102">
            <v>3.052586194995675</v>
          </cell>
          <cell r="EF102">
            <v>0</v>
          </cell>
          <cell r="EG102">
            <v>3.052586194995675</v>
          </cell>
          <cell r="EH102">
            <v>0</v>
          </cell>
          <cell r="EI102">
            <v>0</v>
          </cell>
          <cell r="EJ102">
            <v>0</v>
          </cell>
          <cell r="EK102">
            <v>0</v>
          </cell>
          <cell r="EL102">
            <v>30.970423813632333</v>
          </cell>
          <cell r="EM102">
            <v>0.13272113891285592</v>
          </cell>
          <cell r="EN102">
            <v>0</v>
          </cell>
          <cell r="EO102">
            <v>31.103144952545296</v>
          </cell>
          <cell r="EP102">
            <v>31.103144952545296</v>
          </cell>
          <cell r="EQ102">
            <v>48.664417601380499</v>
          </cell>
          <cell r="ER102">
            <v>-4.1003278688524585</v>
          </cell>
          <cell r="ES102">
            <v>6.3044148743744604</v>
          </cell>
          <cell r="ET102">
            <v>0.23415030198446937</v>
          </cell>
          <cell r="EU102">
            <v>0</v>
          </cell>
          <cell r="EV102">
            <v>0</v>
          </cell>
          <cell r="EW102">
            <v>177.65355786074201</v>
          </cell>
          <cell r="EX102">
            <v>31.076169111302846</v>
          </cell>
          <cell r="EY102">
            <v>259.83238188093077</v>
          </cell>
          <cell r="EZ102">
            <v>2.9133908541846423</v>
          </cell>
          <cell r="FA102">
            <v>262.74577273511539</v>
          </cell>
          <cell r="FB102">
            <v>99.149164969801546</v>
          </cell>
          <cell r="FC102">
            <v>131.21157083692839</v>
          </cell>
          <cell r="FD102">
            <v>121.5186115616911</v>
          </cell>
          <cell r="FE102">
            <v>197.15347523727351</v>
          </cell>
          <cell r="FF102">
            <v>8.5891078515962036</v>
          </cell>
          <cell r="FG102">
            <v>557.62193045729077</v>
          </cell>
          <cell r="FH102">
            <v>1.8343572044866266E-2</v>
          </cell>
          <cell r="FI102">
            <v>557.64027402933573</v>
          </cell>
          <cell r="FJ102">
            <v>35.268214840379642</v>
          </cell>
          <cell r="FK102">
            <v>0</v>
          </cell>
          <cell r="FL102">
            <v>0</v>
          </cell>
          <cell r="FM102">
            <v>35.268214840379642</v>
          </cell>
          <cell r="FN102">
            <v>785.11783192407245</v>
          </cell>
          <cell r="FO102">
            <v>10.177445383951683</v>
          </cell>
          <cell r="FP102">
            <v>0</v>
          </cell>
          <cell r="FQ102">
            <v>795.29527730802408</v>
          </cell>
          <cell r="FR102">
            <v>795.29527730802408</v>
          </cell>
          <cell r="FS102">
            <v>6.4742018981880936</v>
          </cell>
          <cell r="FT102">
            <v>-3.5608110440034508</v>
          </cell>
          <cell r="FU102">
            <v>6.403093580672993E-2</v>
          </cell>
          <cell r="FV102">
            <v>6.0425884383088872E-2</v>
          </cell>
          <cell r="FW102">
            <v>0</v>
          </cell>
          <cell r="FX102">
            <v>0</v>
          </cell>
          <cell r="FY102">
            <v>52.826961471440903</v>
          </cell>
          <cell r="FZ102">
            <v>12.300983606557377</v>
          </cell>
          <cell r="GA102">
            <v>68.165792752372738</v>
          </cell>
          <cell r="GB102">
            <v>1.0790336496980155</v>
          </cell>
          <cell r="GC102">
            <v>69.244826402070629</v>
          </cell>
          <cell r="GD102">
            <v>0</v>
          </cell>
          <cell r="GE102">
            <v>30.464357031924074</v>
          </cell>
          <cell r="GF102">
            <v>0</v>
          </cell>
          <cell r="GG102">
            <v>69.365678170836929</v>
          </cell>
          <cell r="GH102">
            <v>0</v>
          </cell>
          <cell r="GI102">
            <v>99.830035202760982</v>
          </cell>
          <cell r="GJ102">
            <v>0</v>
          </cell>
          <cell r="GK102">
            <v>99.830035202760982</v>
          </cell>
          <cell r="GL102">
            <v>0</v>
          </cell>
          <cell r="GM102">
            <v>0</v>
          </cell>
          <cell r="GN102">
            <v>0</v>
          </cell>
          <cell r="GO102">
            <v>0</v>
          </cell>
          <cell r="GP102">
            <v>169.07486160483163</v>
          </cell>
          <cell r="GQ102">
            <v>3.144304055220017</v>
          </cell>
          <cell r="GR102">
            <v>0</v>
          </cell>
          <cell r="GS102">
            <v>172.21916566005174</v>
          </cell>
          <cell r="GT102">
            <v>172.21916566005174</v>
          </cell>
          <cell r="GU102">
            <v>55.138619499568591</v>
          </cell>
          <cell r="GV102">
            <v>-7.6611389128559102</v>
          </cell>
          <cell r="GW102">
            <v>6.36844581018119</v>
          </cell>
          <cell r="GX102">
            <v>0.29457618636755828</v>
          </cell>
          <cell r="GY102">
            <v>0</v>
          </cell>
          <cell r="GZ102">
            <v>0</v>
          </cell>
          <cell r="HA102">
            <v>230.48051933218289</v>
          </cell>
          <cell r="HB102">
            <v>43.37715271786012</v>
          </cell>
          <cell r="HC102">
            <v>327.99817463330453</v>
          </cell>
          <cell r="HD102">
            <v>3.9924245038826576</v>
          </cell>
          <cell r="HE102">
            <v>331.99059913718719</v>
          </cell>
          <cell r="HF102">
            <v>99.149164969801546</v>
          </cell>
          <cell r="HG102">
            <v>161.67592786885245</v>
          </cell>
          <cell r="HH102">
            <v>121.5186115616911</v>
          </cell>
          <cell r="HI102">
            <v>266.51915340811041</v>
          </cell>
          <cell r="HJ102">
            <v>8.5891078515962036</v>
          </cell>
          <cell r="HK102">
            <v>657.45196566005063</v>
          </cell>
          <cell r="HL102">
            <v>1.8343572044866266E-2</v>
          </cell>
          <cell r="HM102">
            <v>657.47030923209661</v>
          </cell>
          <cell r="HN102">
            <v>35.268214840379642</v>
          </cell>
          <cell r="HO102">
            <v>0</v>
          </cell>
          <cell r="HP102">
            <v>0</v>
          </cell>
          <cell r="HQ102">
            <v>35.268214840379642</v>
          </cell>
          <cell r="HR102">
            <v>954.19269352890421</v>
          </cell>
          <cell r="HS102">
            <v>13.3217494391717</v>
          </cell>
          <cell r="HT102">
            <v>0</v>
          </cell>
          <cell r="HU102">
            <v>967.51444296807597</v>
          </cell>
          <cell r="HV102">
            <v>967.51444296807597</v>
          </cell>
          <cell r="HW102">
            <v>0.50471789889951679</v>
          </cell>
          <cell r="HX102">
            <v>4.5819058092355478</v>
          </cell>
          <cell r="HY102">
            <v>-5.9816405423815597E-2</v>
          </cell>
          <cell r="HZ102">
            <v>24.748683622818923</v>
          </cell>
          <cell r="IA102">
            <v>33.78980345237887</v>
          </cell>
          <cell r="IB102">
            <v>0</v>
          </cell>
          <cell r="IC102" t="e">
            <v>#N/A</v>
          </cell>
          <cell r="ID102">
            <v>0</v>
          </cell>
          <cell r="IE102">
            <v>0</v>
          </cell>
          <cell r="IF102">
            <v>0</v>
          </cell>
          <cell r="IG102" t="e">
            <v>#N/A</v>
          </cell>
          <cell r="IH102" t="e">
            <v>#N/A</v>
          </cell>
          <cell r="II102">
            <v>0</v>
          </cell>
          <cell r="IJ102">
            <v>1.3182203522668077</v>
          </cell>
          <cell r="IK102" t="e">
            <v>#N/A</v>
          </cell>
          <cell r="IL102" t="e">
            <v>#N/A</v>
          </cell>
          <cell r="IM102">
            <v>4.3841410249791872</v>
          </cell>
          <cell r="IN102">
            <v>8.8462802347450381E-2</v>
          </cell>
          <cell r="IO102">
            <v>0</v>
          </cell>
          <cell r="IP102">
            <v>2.4137310643018282</v>
          </cell>
          <cell r="IQ102">
            <v>0.16898941940194773</v>
          </cell>
          <cell r="IR102">
            <v>4.5162553834631627</v>
          </cell>
          <cell r="IS102">
            <v>0</v>
          </cell>
          <cell r="IT102">
            <v>0</v>
          </cell>
          <cell r="IU102">
            <v>10.744063628862147</v>
          </cell>
          <cell r="IV102">
            <v>13.807943503222369</v>
          </cell>
          <cell r="IW102">
            <v>11.48026300626605</v>
          </cell>
          <cell r="IX102">
            <v>37.706554279146701</v>
          </cell>
          <cell r="IY102">
            <v>0.34827435884398</v>
          </cell>
          <cell r="IZ102">
            <v>0.51981365673134827</v>
          </cell>
          <cell r="JA102" t="e">
            <v>#N/A</v>
          </cell>
          <cell r="JB102">
            <v>24.153104928501836</v>
          </cell>
          <cell r="JC102">
            <v>12.549849779888309</v>
          </cell>
          <cell r="JD102">
            <v>105.467899428677</v>
          </cell>
          <cell r="JE102">
            <v>103.99967628106965</v>
          </cell>
          <cell r="JF102">
            <v>4.4808175737742797</v>
          </cell>
          <cell r="JG102">
            <v>0</v>
          </cell>
          <cell r="JH102">
            <v>0</v>
          </cell>
          <cell r="JI102">
            <v>0</v>
          </cell>
          <cell r="JJ102">
            <v>0</v>
          </cell>
          <cell r="JK102">
            <v>0</v>
          </cell>
          <cell r="JL102">
            <v>0</v>
          </cell>
          <cell r="JM102">
            <v>0</v>
          </cell>
          <cell r="JN102">
            <v>0</v>
          </cell>
          <cell r="JO102">
            <v>0</v>
          </cell>
          <cell r="JP102">
            <v>0</v>
          </cell>
          <cell r="JQ102">
            <v>0</v>
          </cell>
          <cell r="JR102">
            <v>0</v>
          </cell>
          <cell r="JS102">
            <v>954.19269352890421</v>
          </cell>
          <cell r="JT102">
            <v>967.51444296807597</v>
          </cell>
          <cell r="JU102">
            <v>172.21916566005174</v>
          </cell>
          <cell r="JV102">
            <v>795.29527730802408</v>
          </cell>
          <cell r="JW102">
            <v>396.62673114151721</v>
          </cell>
          <cell r="JX102">
            <v>12.549849779888309</v>
          </cell>
          <cell r="JY102">
            <v>0</v>
          </cell>
          <cell r="JZ102">
            <v>0</v>
          </cell>
          <cell r="KA102">
            <v>6.572825573770491E-2</v>
          </cell>
          <cell r="KB102">
            <v>0</v>
          </cell>
          <cell r="KC102">
            <v>0</v>
          </cell>
          <cell r="KD102">
            <v>6.572825573770491E-2</v>
          </cell>
          <cell r="KE102">
            <v>0</v>
          </cell>
          <cell r="KF102">
            <v>0</v>
          </cell>
          <cell r="KG102">
            <v>0.13487920621225194</v>
          </cell>
          <cell r="KH102">
            <v>0.13487920621225194</v>
          </cell>
          <cell r="KI102">
            <v>0.40684853633533474</v>
          </cell>
          <cell r="KJ102">
            <v>0.76605072979993138</v>
          </cell>
          <cell r="KK102">
            <v>1.6092042963848994</v>
          </cell>
          <cell r="KL102">
            <v>4.717415170767949</v>
          </cell>
          <cell r="KM102">
            <v>3.9561367423028306</v>
          </cell>
          <cell r="KN102">
            <v>90.184688238947444</v>
          </cell>
          <cell r="KO102">
            <v>11.48026300626605</v>
          </cell>
          <cell r="KP102">
            <v>0</v>
          </cell>
          <cell r="KQ102">
            <v>0</v>
          </cell>
          <cell r="KR102">
            <v>11.48026300626605</v>
          </cell>
          <cell r="KS102">
            <v>0</v>
          </cell>
          <cell r="KT102">
            <v>37.706554279146701</v>
          </cell>
          <cell r="KU102">
            <v>0</v>
          </cell>
          <cell r="KV102">
            <v>37.706554279146701</v>
          </cell>
          <cell r="KW102">
            <v>24.151855473024845</v>
          </cell>
          <cell r="KX102">
            <v>1.2494554770282225E-3</v>
          </cell>
          <cell r="KY102">
            <v>0</v>
          </cell>
          <cell r="KZ102">
            <v>24.153104928501836</v>
          </cell>
          <cell r="LA102">
            <v>15.460550054728332</v>
          </cell>
          <cell r="LB102">
            <v>0</v>
          </cell>
          <cell r="LC102">
            <v>0</v>
          </cell>
          <cell r="LD102">
            <v>15.460550054728332</v>
          </cell>
          <cell r="LE102">
            <v>1.6076611892446378E-2</v>
          </cell>
          <cell r="LF102">
            <v>25.101538614933183</v>
          </cell>
          <cell r="LG102">
            <v>0</v>
          </cell>
          <cell r="LH102">
            <v>25.117615226825613</v>
          </cell>
          <cell r="LI102">
            <v>35.392537284112301</v>
          </cell>
          <cell r="LJ102">
            <v>-1.4785399938317329E-3</v>
          </cell>
          <cell r="LK102">
            <v>0</v>
          </cell>
          <cell r="LL102">
            <v>35.391058744118453</v>
          </cell>
          <cell r="LM102">
            <v>292.2130263914251</v>
          </cell>
          <cell r="LN102">
            <v>250.27064402662185</v>
          </cell>
          <cell r="LO102">
            <v>86.194286971527191</v>
          </cell>
          <cell r="LP102">
            <v>336.46493099814904</v>
          </cell>
          <cell r="LQ102">
            <v>542.48367041804693</v>
          </cell>
          <cell r="LR102">
            <v>628.67795738957409</v>
          </cell>
          <cell r="LS102">
            <v>5626.0129999999999</v>
          </cell>
          <cell r="LT102">
            <v>130403</v>
          </cell>
          <cell r="LU102">
            <v>68758.13</v>
          </cell>
          <cell r="LV102">
            <v>40000.449999999997</v>
          </cell>
          <cell r="LW102">
            <v>470.60415234949602</v>
          </cell>
          <cell r="LX102">
            <v>964.81164009264501</v>
          </cell>
          <cell r="LY102">
            <v>5031.4574802152702</v>
          </cell>
          <cell r="LZ102">
            <v>860181.63864160504</v>
          </cell>
          <cell r="MA102">
            <v>916517.14736516494</v>
          </cell>
          <cell r="MB102">
            <v>916517.14736516494</v>
          </cell>
          <cell r="MC102">
            <v>49560.215950766498</v>
          </cell>
          <cell r="MD102">
            <v>297920.149804026</v>
          </cell>
          <cell r="ME102">
            <v>352</v>
          </cell>
          <cell r="MF102">
            <v>350</v>
          </cell>
          <cell r="MG102">
            <v>375.22385306781899</v>
          </cell>
          <cell r="MH102">
            <v>5626013</v>
          </cell>
          <cell r="MI102">
            <v>108758.58</v>
          </cell>
          <cell r="MJ102">
            <v>916517.14736516494</v>
          </cell>
          <cell r="MK102">
            <v>375.22385306781899</v>
          </cell>
          <cell r="ML102">
            <v>51.729371604520765</v>
          </cell>
          <cell r="MM102">
            <v>1.1990134479504972</v>
          </cell>
          <cell r="MN102">
            <v>0.70559217481621606</v>
          </cell>
          <cell r="MO102">
            <v>37.913133077077831</v>
          </cell>
          <cell r="MP102">
            <v>93.853305539834679</v>
          </cell>
          <cell r="MQ102">
            <v>4679.6101617260947</v>
          </cell>
          <cell r="MR102">
            <v>6.2211018708986269E-5</v>
          </cell>
          <cell r="MS102" t="str">
            <v>N/A</v>
          </cell>
          <cell r="MT102" t="str">
            <v>PR09 (£m)</v>
          </cell>
        </row>
        <row r="103">
          <cell r="A103" t="str">
            <v>TMS14</v>
          </cell>
          <cell r="B103" t="str">
            <v>TMS</v>
          </cell>
          <cell r="C103" t="str">
            <v>2013-14</v>
          </cell>
          <cell r="D103" t="str">
            <v>TMS</v>
          </cell>
          <cell r="E103" t="str">
            <v>TMS14</v>
          </cell>
          <cell r="F103">
            <v>1.0569641649763351</v>
          </cell>
          <cell r="G103">
            <v>14.207712305611896</v>
          </cell>
          <cell r="H103">
            <v>0</v>
          </cell>
          <cell r="I103">
            <v>2.5153284399932381</v>
          </cell>
          <cell r="J103">
            <v>1.7968390804597698E-2</v>
          </cell>
          <cell r="K103">
            <v>0</v>
          </cell>
          <cell r="L103">
            <v>0</v>
          </cell>
          <cell r="M103">
            <v>99.19844708400943</v>
          </cell>
          <cell r="N103">
            <v>0</v>
          </cell>
          <cell r="O103">
            <v>115.93945622041917</v>
          </cell>
          <cell r="P103">
            <v>1.1055845165652465</v>
          </cell>
          <cell r="Q103">
            <v>117.0450407369844</v>
          </cell>
          <cell r="R103">
            <v>91.874496112237978</v>
          </cell>
          <cell r="S103">
            <v>24.821746450304254</v>
          </cell>
          <cell r="T103">
            <v>144.36756440162267</v>
          </cell>
          <cell r="U103">
            <v>10.386786849222444</v>
          </cell>
          <cell r="V103">
            <v>12.345341446923593</v>
          </cell>
          <cell r="W103">
            <v>283.7959352603109</v>
          </cell>
          <cell r="X103">
            <v>5.2848208248816751E-3</v>
          </cell>
          <cell r="Y103">
            <v>283.8012200811358</v>
          </cell>
          <cell r="Z103">
            <v>26.30572413793103</v>
          </cell>
          <cell r="AA103">
            <v>0</v>
          </cell>
          <cell r="AB103">
            <v>0</v>
          </cell>
          <cell r="AC103">
            <v>26.30572413793103</v>
          </cell>
          <cell r="AD103">
            <v>374.54053668018923</v>
          </cell>
          <cell r="AE103">
            <v>4.7711362407031768</v>
          </cell>
          <cell r="AF103">
            <v>0</v>
          </cell>
          <cell r="AG103">
            <v>379.31167292089242</v>
          </cell>
          <cell r="AH103">
            <v>379.31167292089242</v>
          </cell>
          <cell r="AI103">
            <v>37.446126436781597</v>
          </cell>
          <cell r="AJ103">
            <v>0</v>
          </cell>
          <cell r="AK103">
            <v>3.7359222843137245</v>
          </cell>
          <cell r="AL103">
            <v>0.33505764029749824</v>
          </cell>
          <cell r="AM103">
            <v>0</v>
          </cell>
          <cell r="AN103">
            <v>0</v>
          </cell>
          <cell r="AO103">
            <v>78.828833462812682</v>
          </cell>
          <cell r="AP103">
            <v>26.60801588911426</v>
          </cell>
          <cell r="AQ103">
            <v>146.95395571331977</v>
          </cell>
          <cell r="AR103">
            <v>1.8380606828938468</v>
          </cell>
          <cell r="AS103">
            <v>148.7920163962136</v>
          </cell>
          <cell r="AT103">
            <v>0</v>
          </cell>
          <cell r="AU103">
            <v>106.37287356321836</v>
          </cell>
          <cell r="AV103">
            <v>0</v>
          </cell>
          <cell r="AW103">
            <v>117.67393441514533</v>
          </cell>
          <cell r="AX103">
            <v>0</v>
          </cell>
          <cell r="AY103">
            <v>224.04680797836266</v>
          </cell>
          <cell r="AZ103">
            <v>0</v>
          </cell>
          <cell r="BA103">
            <v>224.04680797836266</v>
          </cell>
          <cell r="BB103">
            <v>0</v>
          </cell>
          <cell r="BC103">
            <v>0</v>
          </cell>
          <cell r="BD103">
            <v>0</v>
          </cell>
          <cell r="BE103">
            <v>0</v>
          </cell>
          <cell r="BF103">
            <v>372.83882437457731</v>
          </cell>
          <cell r="BG103">
            <v>5.4940997295469902</v>
          </cell>
          <cell r="BH103">
            <v>0</v>
          </cell>
          <cell r="BI103">
            <v>378.33292410412429</v>
          </cell>
          <cell r="BJ103">
            <v>378.33292410412429</v>
          </cell>
          <cell r="BK103">
            <v>0</v>
          </cell>
          <cell r="BL103">
            <v>0</v>
          </cell>
          <cell r="BM103">
            <v>6.6298077248140616E-2</v>
          </cell>
          <cell r="BN103">
            <v>9.512677484787015E-3</v>
          </cell>
          <cell r="BO103">
            <v>0</v>
          </cell>
          <cell r="BP103">
            <v>0</v>
          </cell>
          <cell r="BQ103">
            <v>8.2689213277552369</v>
          </cell>
          <cell r="BR103">
            <v>1.4797498309668691E-2</v>
          </cell>
          <cell r="BS103">
            <v>8.3595295807978331</v>
          </cell>
          <cell r="BT103">
            <v>8.350016903313047E-2</v>
          </cell>
          <cell r="BU103">
            <v>8.4430297498309539</v>
          </cell>
          <cell r="BV103">
            <v>0</v>
          </cell>
          <cell r="BW103">
            <v>0.64580510480054065</v>
          </cell>
          <cell r="BX103">
            <v>0</v>
          </cell>
          <cell r="BY103">
            <v>0</v>
          </cell>
          <cell r="BZ103">
            <v>0</v>
          </cell>
          <cell r="CA103">
            <v>0.64580510480054065</v>
          </cell>
          <cell r="CB103">
            <v>0</v>
          </cell>
          <cell r="CC103">
            <v>0.64580510480054065</v>
          </cell>
          <cell r="CD103">
            <v>0</v>
          </cell>
          <cell r="CE103">
            <v>0</v>
          </cell>
          <cell r="CF103">
            <v>0</v>
          </cell>
          <cell r="CG103">
            <v>0</v>
          </cell>
          <cell r="CH103">
            <v>9.0888348546315054</v>
          </cell>
          <cell r="CI103">
            <v>0.23675997295469906</v>
          </cell>
          <cell r="CJ103">
            <v>0</v>
          </cell>
          <cell r="CK103">
            <v>9.3255948275862046</v>
          </cell>
          <cell r="CL103">
            <v>9.3255948275862046</v>
          </cell>
          <cell r="CM103">
            <v>10.163767410412438</v>
          </cell>
          <cell r="CN103">
            <v>-6.2360885733603775</v>
          </cell>
          <cell r="CO103">
            <v>0</v>
          </cell>
          <cell r="CP103">
            <v>8.2443204868154138E-2</v>
          </cell>
          <cell r="CQ103">
            <v>0</v>
          </cell>
          <cell r="CR103">
            <v>0</v>
          </cell>
          <cell r="CS103">
            <v>28.31818390804597</v>
          </cell>
          <cell r="CT103">
            <v>9.2759175118323167</v>
          </cell>
          <cell r="CU103">
            <v>41.604223461798505</v>
          </cell>
          <cell r="CV103">
            <v>0.28538032454361051</v>
          </cell>
          <cell r="CW103">
            <v>41.889603786342107</v>
          </cell>
          <cell r="CX103">
            <v>0</v>
          </cell>
          <cell r="CY103">
            <v>32.428717545638939</v>
          </cell>
          <cell r="CZ103">
            <v>0</v>
          </cell>
          <cell r="DA103">
            <v>138.26676724137926</v>
          </cell>
          <cell r="DB103">
            <v>0</v>
          </cell>
          <cell r="DC103">
            <v>170.69548478701822</v>
          </cell>
          <cell r="DD103">
            <v>0</v>
          </cell>
          <cell r="DE103">
            <v>170.69548478701822</v>
          </cell>
          <cell r="DF103">
            <v>0</v>
          </cell>
          <cell r="DG103">
            <v>0</v>
          </cell>
          <cell r="DH103">
            <v>0</v>
          </cell>
          <cell r="DI103">
            <v>0</v>
          </cell>
          <cell r="DJ103">
            <v>212.58508857336031</v>
          </cell>
          <cell r="DK103">
            <v>2.800955037187288</v>
          </cell>
          <cell r="DL103">
            <v>0</v>
          </cell>
          <cell r="DM103">
            <v>215.3860436105476</v>
          </cell>
          <cell r="DN103">
            <v>215.3860436105476</v>
          </cell>
          <cell r="DO103">
            <v>0</v>
          </cell>
          <cell r="DP103">
            <v>0</v>
          </cell>
          <cell r="DQ103">
            <v>0</v>
          </cell>
          <cell r="DR103">
            <v>0</v>
          </cell>
          <cell r="DS103">
            <v>0</v>
          </cell>
          <cell r="DT103">
            <v>0</v>
          </cell>
          <cell r="DU103">
            <v>24.648404327248134</v>
          </cell>
          <cell r="DV103">
            <v>1.2630721771467204</v>
          </cell>
          <cell r="DW103">
            <v>25.911476504394855</v>
          </cell>
          <cell r="DX103">
            <v>0.73670402298850546</v>
          </cell>
          <cell r="DY103">
            <v>26.64818052738336</v>
          </cell>
          <cell r="DZ103">
            <v>0</v>
          </cell>
          <cell r="EA103">
            <v>0.35725388776200129</v>
          </cell>
          <cell r="EB103">
            <v>0</v>
          </cell>
          <cell r="EC103">
            <v>0.32554496281271117</v>
          </cell>
          <cell r="ED103">
            <v>0</v>
          </cell>
          <cell r="EE103">
            <v>0.68279885057471246</v>
          </cell>
          <cell r="EF103">
            <v>0</v>
          </cell>
          <cell r="EG103">
            <v>0.68279885057471246</v>
          </cell>
          <cell r="EH103">
            <v>0</v>
          </cell>
          <cell r="EI103">
            <v>0</v>
          </cell>
          <cell r="EJ103">
            <v>0</v>
          </cell>
          <cell r="EK103">
            <v>0</v>
          </cell>
          <cell r="EL103">
            <v>27.330979377958073</v>
          </cell>
          <cell r="EM103">
            <v>0.13423444895199454</v>
          </cell>
          <cell r="EN103">
            <v>0</v>
          </cell>
          <cell r="EO103">
            <v>27.465213826910066</v>
          </cell>
          <cell r="EP103">
            <v>27.465213826910066</v>
          </cell>
          <cell r="EQ103">
            <v>51.653838742393489</v>
          </cell>
          <cell r="ER103">
            <v>0</v>
          </cell>
          <cell r="ES103">
            <v>6.2512507243069635</v>
          </cell>
          <cell r="ET103">
            <v>0.35302603110209591</v>
          </cell>
          <cell r="EU103">
            <v>0</v>
          </cell>
          <cell r="EV103">
            <v>0</v>
          </cell>
          <cell r="EW103">
            <v>178.02728054682214</v>
          </cell>
          <cell r="EX103">
            <v>26.60801588911426</v>
          </cell>
          <cell r="EY103">
            <v>262.89341193373895</v>
          </cell>
          <cell r="EZ103">
            <v>2.9436451994590933</v>
          </cell>
          <cell r="FA103">
            <v>265.83705713319802</v>
          </cell>
          <cell r="FB103">
            <v>91.874496112237978</v>
          </cell>
          <cell r="FC103">
            <v>131.19462001352261</v>
          </cell>
          <cell r="FD103">
            <v>144.36756440162267</v>
          </cell>
          <cell r="FE103">
            <v>128.06072126436777</v>
          </cell>
          <cell r="FF103">
            <v>12.345341446923593</v>
          </cell>
          <cell r="FG103">
            <v>507.84274323867356</v>
          </cell>
          <cell r="FH103">
            <v>5.2848208248816751E-3</v>
          </cell>
          <cell r="FI103">
            <v>507.84802805949846</v>
          </cell>
          <cell r="FJ103">
            <v>26.30572413793103</v>
          </cell>
          <cell r="FK103">
            <v>0</v>
          </cell>
          <cell r="FL103">
            <v>0</v>
          </cell>
          <cell r="FM103">
            <v>26.30572413793103</v>
          </cell>
          <cell r="FN103">
            <v>747.37936105476649</v>
          </cell>
          <cell r="FO103">
            <v>10.265235970250165</v>
          </cell>
          <cell r="FP103">
            <v>0</v>
          </cell>
          <cell r="FQ103">
            <v>757.64459702501665</v>
          </cell>
          <cell r="FR103">
            <v>757.64459702501665</v>
          </cell>
          <cell r="FS103">
            <v>10.163767410412438</v>
          </cell>
          <cell r="FT103">
            <v>-6.2360885733603775</v>
          </cell>
          <cell r="FU103">
            <v>6.6298077248140616E-2</v>
          </cell>
          <cell r="FV103">
            <v>9.1955882352941137E-2</v>
          </cell>
          <cell r="FW103">
            <v>0</v>
          </cell>
          <cell r="FX103">
            <v>0</v>
          </cell>
          <cell r="FY103">
            <v>61.235509563049341</v>
          </cell>
          <cell r="FZ103">
            <v>10.553787187288705</v>
          </cell>
          <cell r="GA103">
            <v>75.875229546991193</v>
          </cell>
          <cell r="GB103">
            <v>1.1055845165652465</v>
          </cell>
          <cell r="GC103">
            <v>76.980814063556423</v>
          </cell>
          <cell r="GD103">
            <v>0</v>
          </cell>
          <cell r="GE103">
            <v>33.431776538201483</v>
          </cell>
          <cell r="GF103">
            <v>0</v>
          </cell>
          <cell r="GG103">
            <v>138.59231220419198</v>
          </cell>
          <cell r="GH103">
            <v>0</v>
          </cell>
          <cell r="GI103">
            <v>172.02408874239345</v>
          </cell>
          <cell r="GJ103">
            <v>0</v>
          </cell>
          <cell r="GK103">
            <v>172.02408874239345</v>
          </cell>
          <cell r="GL103">
            <v>0</v>
          </cell>
          <cell r="GM103">
            <v>0</v>
          </cell>
          <cell r="GN103">
            <v>0</v>
          </cell>
          <cell r="GO103">
            <v>0</v>
          </cell>
          <cell r="GP103">
            <v>249.00490280594988</v>
          </cell>
          <cell r="GQ103">
            <v>3.1719494590939816</v>
          </cell>
          <cell r="GR103">
            <v>0</v>
          </cell>
          <cell r="GS103">
            <v>252.17685226504389</v>
          </cell>
          <cell r="GT103">
            <v>252.17685226504389</v>
          </cell>
          <cell r="GU103">
            <v>61.817606152805929</v>
          </cell>
          <cell r="GV103">
            <v>-6.2360885733603775</v>
          </cell>
          <cell r="GW103">
            <v>6.3175488015551036</v>
          </cell>
          <cell r="GX103">
            <v>0.44498191345503701</v>
          </cell>
          <cell r="GY103">
            <v>0</v>
          </cell>
          <cell r="GZ103">
            <v>0</v>
          </cell>
          <cell r="HA103">
            <v>239.26279010987147</v>
          </cell>
          <cell r="HB103">
            <v>37.161803076402961</v>
          </cell>
          <cell r="HC103">
            <v>338.76864148072906</v>
          </cell>
          <cell r="HD103">
            <v>4.0492297160243398</v>
          </cell>
          <cell r="HE103">
            <v>342.81787119675442</v>
          </cell>
          <cell r="HF103">
            <v>91.874496112237978</v>
          </cell>
          <cell r="HG103">
            <v>164.62639655172407</v>
          </cell>
          <cell r="HH103">
            <v>144.36756440162267</v>
          </cell>
          <cell r="HI103">
            <v>266.6530334685587</v>
          </cell>
          <cell r="HJ103">
            <v>12.345341446923593</v>
          </cell>
          <cell r="HK103">
            <v>679.86683198106812</v>
          </cell>
          <cell r="HL103">
            <v>5.2848208248816751E-3</v>
          </cell>
          <cell r="HM103">
            <v>679.87211680189296</v>
          </cell>
          <cell r="HN103">
            <v>26.30572413793103</v>
          </cell>
          <cell r="HO103">
            <v>0</v>
          </cell>
          <cell r="HP103">
            <v>0</v>
          </cell>
          <cell r="HQ103">
            <v>26.30572413793103</v>
          </cell>
          <cell r="HR103">
            <v>996.38426386071637</v>
          </cell>
          <cell r="HS103">
            <v>13.437185429344147</v>
          </cell>
          <cell r="HT103">
            <v>0</v>
          </cell>
          <cell r="HU103">
            <v>1009.8214492900606</v>
          </cell>
          <cell r="HV103">
            <v>1009.8214492900606</v>
          </cell>
          <cell r="HW103">
            <v>0.83921048986072677</v>
          </cell>
          <cell r="HX103">
            <v>2.4786125375435422</v>
          </cell>
          <cell r="HY103">
            <v>-1.121859638064461E-2</v>
          </cell>
          <cell r="HZ103">
            <v>27.9543070220993</v>
          </cell>
          <cell r="IA103">
            <v>99.452096947210251</v>
          </cell>
          <cell r="IB103">
            <v>0</v>
          </cell>
          <cell r="IC103" t="e">
            <v>#N/A</v>
          </cell>
          <cell r="ID103">
            <v>0</v>
          </cell>
          <cell r="IE103">
            <v>0</v>
          </cell>
          <cell r="IF103">
            <v>0</v>
          </cell>
          <cell r="IG103" t="e">
            <v>#N/A</v>
          </cell>
          <cell r="IH103" t="e">
            <v>#N/A</v>
          </cell>
          <cell r="II103">
            <v>0</v>
          </cell>
          <cell r="IJ103">
            <v>-0.47944598690777684</v>
          </cell>
          <cell r="IK103" t="e">
            <v>#N/A</v>
          </cell>
          <cell r="IL103" t="e">
            <v>#N/A</v>
          </cell>
          <cell r="IM103">
            <v>4.003499446563163</v>
          </cell>
          <cell r="IN103">
            <v>0</v>
          </cell>
          <cell r="IO103">
            <v>0</v>
          </cell>
          <cell r="IP103">
            <v>0.54227720836433024</v>
          </cell>
          <cell r="IQ103">
            <v>0.43942114483666428</v>
          </cell>
          <cell r="IR103">
            <v>6.5877972885184057</v>
          </cell>
          <cell r="IS103">
            <v>0</v>
          </cell>
          <cell r="IT103">
            <v>0</v>
          </cell>
          <cell r="IU103">
            <v>7.5483651503497908</v>
          </cell>
          <cell r="IV103">
            <v>11.471565179719526</v>
          </cell>
          <cell r="IW103">
            <v>16.104856920056431</v>
          </cell>
          <cell r="IX103">
            <v>19.894244411037345</v>
          </cell>
          <cell r="IY103">
            <v>0.14945790846588883</v>
          </cell>
          <cell r="IZ103">
            <v>1.0925349865717857</v>
          </cell>
          <cell r="JA103" t="e">
            <v>#N/A</v>
          </cell>
          <cell r="JB103">
            <v>29.573068355623175</v>
          </cell>
          <cell r="JC103">
            <v>7.7430326492679242</v>
          </cell>
          <cell r="JD103">
            <v>54.915493871474823</v>
          </cell>
          <cell r="JE103">
            <v>133.16937144647036</v>
          </cell>
          <cell r="JF103">
            <v>3.2150655452678625</v>
          </cell>
          <cell r="JG103">
            <v>0</v>
          </cell>
          <cell r="JH103">
            <v>0</v>
          </cell>
          <cell r="JI103">
            <v>0</v>
          </cell>
          <cell r="JJ103">
            <v>0</v>
          </cell>
          <cell r="JK103">
            <v>0</v>
          </cell>
          <cell r="JL103">
            <v>0</v>
          </cell>
          <cell r="JM103">
            <v>0</v>
          </cell>
          <cell r="JN103">
            <v>0</v>
          </cell>
          <cell r="JO103">
            <v>0</v>
          </cell>
          <cell r="JP103">
            <v>0</v>
          </cell>
          <cell r="JQ103">
            <v>0</v>
          </cell>
          <cell r="JR103">
            <v>0</v>
          </cell>
          <cell r="JS103">
            <v>996.38426386071637</v>
          </cell>
          <cell r="JT103">
            <v>1009.8214492900606</v>
          </cell>
          <cell r="JU103">
            <v>252.17685226504389</v>
          </cell>
          <cell r="JV103">
            <v>757.64459702501665</v>
          </cell>
          <cell r="JW103">
            <v>423.36579089860913</v>
          </cell>
          <cell r="JX103">
            <v>7.7430326492679242</v>
          </cell>
          <cell r="JY103">
            <v>0</v>
          </cell>
          <cell r="JZ103">
            <v>0</v>
          </cell>
          <cell r="KA103">
            <v>0.13066191007437453</v>
          </cell>
          <cell r="KB103">
            <v>0</v>
          </cell>
          <cell r="KC103">
            <v>0</v>
          </cell>
          <cell r="KD103">
            <v>0.13066191007437453</v>
          </cell>
          <cell r="KE103">
            <v>0</v>
          </cell>
          <cell r="KF103">
            <v>0</v>
          </cell>
          <cell r="KG103">
            <v>0.12577873563218386</v>
          </cell>
          <cell r="KH103">
            <v>0.12577873563218386</v>
          </cell>
          <cell r="KI103">
            <v>0.41948848125036803</v>
          </cell>
          <cell r="KJ103">
            <v>0.55227297050133262</v>
          </cell>
          <cell r="KK103">
            <v>1.9020753517359956</v>
          </cell>
          <cell r="KL103">
            <v>5.5810804537332812</v>
          </cell>
          <cell r="KM103">
            <v>4.2705765554718909</v>
          </cell>
          <cell r="KN103">
            <v>93.4505473370575</v>
          </cell>
          <cell r="KO103">
            <v>16.104856920056431</v>
          </cell>
          <cell r="KP103">
            <v>0</v>
          </cell>
          <cell r="KQ103">
            <v>0</v>
          </cell>
          <cell r="KR103">
            <v>16.104856920056431</v>
          </cell>
          <cell r="KS103">
            <v>0</v>
          </cell>
          <cell r="KT103">
            <v>19.894244411037345</v>
          </cell>
          <cell r="KU103">
            <v>0</v>
          </cell>
          <cell r="KV103">
            <v>19.894244411037345</v>
          </cell>
          <cell r="KW103">
            <v>29.564468668327471</v>
          </cell>
          <cell r="KX103">
            <v>8.5996872957353684E-3</v>
          </cell>
          <cell r="KY103">
            <v>0</v>
          </cell>
          <cell r="KZ103">
            <v>29.573068355623175</v>
          </cell>
          <cell r="LA103">
            <v>15.460550054728332</v>
          </cell>
          <cell r="LB103">
            <v>0</v>
          </cell>
          <cell r="LC103">
            <v>0</v>
          </cell>
          <cell r="LD103">
            <v>15.460550054728332</v>
          </cell>
          <cell r="LE103">
            <v>1.6076611892446378E-2</v>
          </cell>
          <cell r="LF103">
            <v>25.101538614933183</v>
          </cell>
          <cell r="LG103">
            <v>0</v>
          </cell>
          <cell r="LH103">
            <v>25.117615226825613</v>
          </cell>
          <cell r="LI103">
            <v>35.392537284112301</v>
          </cell>
          <cell r="LJ103">
            <v>-1.4785399938317329E-3</v>
          </cell>
          <cell r="LK103">
            <v>0</v>
          </cell>
          <cell r="LL103">
            <v>35.391058744118453</v>
          </cell>
          <cell r="LM103">
            <v>287.79941044548377</v>
          </cell>
          <cell r="LN103">
            <v>251.81887346236323</v>
          </cell>
          <cell r="LO103">
            <v>98.627440162271782</v>
          </cell>
          <cell r="LP103">
            <v>350.44631362463502</v>
          </cell>
          <cell r="LQ103">
            <v>539.61828390784694</v>
          </cell>
          <cell r="LR103">
            <v>638.24572407011874</v>
          </cell>
          <cell r="LS103">
            <v>5654.5309999999999</v>
          </cell>
          <cell r="LT103">
            <v>130499</v>
          </cell>
          <cell r="LU103">
            <v>68747.959999999905</v>
          </cell>
          <cell r="LV103">
            <v>40000.449999999997</v>
          </cell>
          <cell r="LW103">
            <v>471.57286899618703</v>
          </cell>
          <cell r="LX103">
            <v>970.16785129805896</v>
          </cell>
          <cell r="LY103">
            <v>5027.5777820355997</v>
          </cell>
          <cell r="LZ103">
            <v>869003.20335567102</v>
          </cell>
          <cell r="MA103">
            <v>925393.53322649805</v>
          </cell>
          <cell r="MB103">
            <v>925393.53322649898</v>
          </cell>
          <cell r="MC103">
            <v>50968.8340198796</v>
          </cell>
          <cell r="MD103">
            <v>530632.73689729499</v>
          </cell>
          <cell r="ME103">
            <v>352</v>
          </cell>
          <cell r="MF103">
            <v>350</v>
          </cell>
          <cell r="MG103">
            <v>359.99163745267703</v>
          </cell>
          <cell r="MH103">
            <v>5654531</v>
          </cell>
          <cell r="MI103">
            <v>108748.4099999999</v>
          </cell>
          <cell r="MJ103">
            <v>925393.53322649898</v>
          </cell>
          <cell r="MK103">
            <v>359.99163745267703</v>
          </cell>
          <cell r="ML103">
            <v>51.996447580245132</v>
          </cell>
          <cell r="MM103">
            <v>1.2000083495473646</v>
          </cell>
          <cell r="MN103">
            <v>0.69908836295557053</v>
          </cell>
          <cell r="MO103">
            <v>62.849106897186623</v>
          </cell>
          <cell r="MP103">
            <v>93.906340616600588</v>
          </cell>
          <cell r="MQ103">
            <v>4754.674060172385</v>
          </cell>
          <cell r="MR103">
            <v>6.189726433545063E-5</v>
          </cell>
          <cell r="MS103" t="str">
            <v>N/A</v>
          </cell>
          <cell r="MT103" t="str">
            <v>PR09 (£m)</v>
          </cell>
        </row>
        <row r="104">
          <cell r="A104" t="str">
            <v>TMS15</v>
          </cell>
          <cell r="B104" t="str">
            <v>TMS</v>
          </cell>
          <cell r="C104" t="str">
            <v>2014-15</v>
          </cell>
          <cell r="D104" t="str">
            <v>TMS</v>
          </cell>
          <cell r="E104" t="str">
            <v>TMS15</v>
          </cell>
          <cell r="F104">
            <v>1.0450405281189941</v>
          </cell>
          <cell r="G104">
            <v>10.155703852260384</v>
          </cell>
          <cell r="H104">
            <v>0</v>
          </cell>
          <cell r="I104">
            <v>2.6163185294560041</v>
          </cell>
          <cell r="J104">
            <v>1.77656889780229E-2</v>
          </cell>
          <cell r="K104">
            <v>0</v>
          </cell>
          <cell r="L104">
            <v>0</v>
          </cell>
          <cell r="M104">
            <v>88.769340532965671</v>
          </cell>
          <cell r="N104">
            <v>-1.0450405281189942E-3</v>
          </cell>
          <cell r="O104">
            <v>101.55808356313196</v>
          </cell>
          <cell r="P104">
            <v>3.8415689813654224</v>
          </cell>
          <cell r="Q104">
            <v>105.39965254449739</v>
          </cell>
          <cell r="R104">
            <v>96.230466950781334</v>
          </cell>
          <cell r="S104">
            <v>47.033094008523449</v>
          </cell>
          <cell r="T104">
            <v>177.62762864544166</v>
          </cell>
          <cell r="U104">
            <v>24.472759087490601</v>
          </cell>
          <cell r="V104">
            <v>17.601617615108218</v>
          </cell>
          <cell r="W104">
            <v>362.96556630734528</v>
          </cell>
          <cell r="X104">
            <v>9.4053647530709453E-3</v>
          </cell>
          <cell r="Y104">
            <v>362.97497167209832</v>
          </cell>
          <cell r="Z104">
            <v>28.647695997325986</v>
          </cell>
          <cell r="AA104">
            <v>0</v>
          </cell>
          <cell r="AB104">
            <v>0</v>
          </cell>
          <cell r="AC104">
            <v>28.647695997325986</v>
          </cell>
          <cell r="AD104">
            <v>439.72692821926972</v>
          </cell>
          <cell r="AE104">
            <v>3.8196231302749233</v>
          </cell>
          <cell r="AF104">
            <v>0</v>
          </cell>
          <cell r="AG104">
            <v>443.54655134954464</v>
          </cell>
          <cell r="AH104">
            <v>443.54655134954464</v>
          </cell>
          <cell r="AI104">
            <v>47.917198295312112</v>
          </cell>
          <cell r="AJ104">
            <v>-0.50266449402523616</v>
          </cell>
          <cell r="AK104">
            <v>3.1898346812066523</v>
          </cell>
          <cell r="AL104">
            <v>0.24558452410796358</v>
          </cell>
          <cell r="AM104">
            <v>0</v>
          </cell>
          <cell r="AN104">
            <v>0</v>
          </cell>
          <cell r="AO104">
            <v>80.433263338347132</v>
          </cell>
          <cell r="AP104">
            <v>28.875514832455924</v>
          </cell>
          <cell r="AQ104">
            <v>160.15873117740455</v>
          </cell>
          <cell r="AR104">
            <v>1.5633806300660151</v>
          </cell>
          <cell r="AS104">
            <v>161.72211180747058</v>
          </cell>
          <cell r="AT104">
            <v>0</v>
          </cell>
          <cell r="AU104">
            <v>133.69830500543162</v>
          </cell>
          <cell r="AV104">
            <v>0</v>
          </cell>
          <cell r="AW104">
            <v>105.59716520431188</v>
          </cell>
          <cell r="AX104">
            <v>0</v>
          </cell>
          <cell r="AY104">
            <v>239.29547020974348</v>
          </cell>
          <cell r="AZ104">
            <v>0</v>
          </cell>
          <cell r="BA104">
            <v>239.29547020974348</v>
          </cell>
          <cell r="BB104">
            <v>0</v>
          </cell>
          <cell r="BC104">
            <v>0</v>
          </cell>
          <cell r="BD104">
            <v>0</v>
          </cell>
          <cell r="BE104">
            <v>0</v>
          </cell>
          <cell r="BF104">
            <v>401.01758201721407</v>
          </cell>
          <cell r="BG104">
            <v>4.3985755828528452</v>
          </cell>
          <cell r="BH104">
            <v>0</v>
          </cell>
          <cell r="BI104">
            <v>405.41615760006692</v>
          </cell>
          <cell r="BJ104">
            <v>405.41615760006692</v>
          </cell>
          <cell r="BK104">
            <v>0</v>
          </cell>
          <cell r="BL104">
            <v>0</v>
          </cell>
          <cell r="BM104">
            <v>6.6030885769198647E-2</v>
          </cell>
          <cell r="BN104">
            <v>9.4053647530709453E-3</v>
          </cell>
          <cell r="BO104">
            <v>0</v>
          </cell>
          <cell r="BP104">
            <v>0</v>
          </cell>
          <cell r="BQ104">
            <v>10.173276208740704</v>
          </cell>
          <cell r="BR104">
            <v>0.89141957048550191</v>
          </cell>
          <cell r="BS104">
            <v>11.140132029748372</v>
          </cell>
          <cell r="BT104">
            <v>0</v>
          </cell>
          <cell r="BU104">
            <v>11.140132029748372</v>
          </cell>
          <cell r="BV104">
            <v>0</v>
          </cell>
          <cell r="BW104">
            <v>0.72839324809893879</v>
          </cell>
          <cell r="BX104">
            <v>0</v>
          </cell>
          <cell r="BY104">
            <v>0</v>
          </cell>
          <cell r="BZ104">
            <v>0</v>
          </cell>
          <cell r="CA104">
            <v>0.72839324809893879</v>
          </cell>
          <cell r="CB104">
            <v>0</v>
          </cell>
          <cell r="CC104">
            <v>0.72839324809893879</v>
          </cell>
          <cell r="CD104">
            <v>0</v>
          </cell>
          <cell r="CE104">
            <v>0</v>
          </cell>
          <cell r="CF104">
            <v>0</v>
          </cell>
          <cell r="CG104">
            <v>0</v>
          </cell>
          <cell r="CH104">
            <v>11.868525277847311</v>
          </cell>
          <cell r="CI104">
            <v>0.18915233558953792</v>
          </cell>
          <cell r="CJ104">
            <v>0</v>
          </cell>
          <cell r="CK104">
            <v>12.05767761343685</v>
          </cell>
          <cell r="CL104">
            <v>12.05767761343685</v>
          </cell>
          <cell r="CM104">
            <v>7.64551650371856</v>
          </cell>
          <cell r="CN104">
            <v>-6.6130164619369944</v>
          </cell>
          <cell r="CO104">
            <v>0</v>
          </cell>
          <cell r="CP104">
            <v>8.3603242249519524E-2</v>
          </cell>
          <cell r="CQ104">
            <v>0</v>
          </cell>
          <cell r="CR104">
            <v>0</v>
          </cell>
          <cell r="CS104">
            <v>34.703705857775553</v>
          </cell>
          <cell r="CT104">
            <v>8.7877458009526226</v>
          </cell>
          <cell r="CU104">
            <v>44.607554942759158</v>
          </cell>
          <cell r="CV104">
            <v>0</v>
          </cell>
          <cell r="CW104">
            <v>44.607554942759158</v>
          </cell>
          <cell r="CX104">
            <v>0</v>
          </cell>
          <cell r="CY104">
            <v>48.081269658226795</v>
          </cell>
          <cell r="CZ104">
            <v>0</v>
          </cell>
          <cell r="DA104">
            <v>40.144186847163041</v>
          </cell>
          <cell r="DB104">
            <v>0</v>
          </cell>
          <cell r="DC104">
            <v>88.225456505389843</v>
          </cell>
          <cell r="DD104">
            <v>0</v>
          </cell>
          <cell r="DE104">
            <v>88.225456505389843</v>
          </cell>
          <cell r="DF104">
            <v>0</v>
          </cell>
          <cell r="DG104">
            <v>0</v>
          </cell>
          <cell r="DH104">
            <v>0</v>
          </cell>
          <cell r="DI104">
            <v>0</v>
          </cell>
          <cell r="DJ104">
            <v>132.83301144814911</v>
          </cell>
          <cell r="DK104">
            <v>2.2426569733433612</v>
          </cell>
          <cell r="DL104">
            <v>0</v>
          </cell>
          <cell r="DM104">
            <v>135.07566842149245</v>
          </cell>
          <cell r="DN104">
            <v>135.07566842149245</v>
          </cell>
          <cell r="DO104">
            <v>0</v>
          </cell>
          <cell r="DP104">
            <v>0</v>
          </cell>
          <cell r="DQ104">
            <v>0</v>
          </cell>
          <cell r="DR104">
            <v>0</v>
          </cell>
          <cell r="DS104">
            <v>0</v>
          </cell>
          <cell r="DT104">
            <v>0</v>
          </cell>
          <cell r="DU104">
            <v>25.148900309183592</v>
          </cell>
          <cell r="DV104">
            <v>1.3554175649703353</v>
          </cell>
          <cell r="DW104">
            <v>26.504317874153926</v>
          </cell>
          <cell r="DX104">
            <v>0</v>
          </cell>
          <cell r="DY104">
            <v>26.504317874153926</v>
          </cell>
          <cell r="DZ104">
            <v>0</v>
          </cell>
          <cell r="EA104">
            <v>0.40338564385393172</v>
          </cell>
          <cell r="EB104">
            <v>0</v>
          </cell>
          <cell r="EC104">
            <v>6.6955746636583946</v>
          </cell>
          <cell r="ED104">
            <v>0</v>
          </cell>
          <cell r="EE104">
            <v>7.0989603075123267</v>
          </cell>
          <cell r="EF104">
            <v>0</v>
          </cell>
          <cell r="EG104">
            <v>7.0989603075123267</v>
          </cell>
          <cell r="EH104">
            <v>0</v>
          </cell>
          <cell r="EI104">
            <v>0</v>
          </cell>
          <cell r="EJ104">
            <v>0</v>
          </cell>
          <cell r="EK104">
            <v>0</v>
          </cell>
          <cell r="EL104">
            <v>33.603278181666255</v>
          </cell>
          <cell r="EM104">
            <v>0.10763917439625638</v>
          </cell>
          <cell r="EN104">
            <v>0</v>
          </cell>
          <cell r="EO104">
            <v>33.710917356062517</v>
          </cell>
          <cell r="EP104">
            <v>33.710917356062517</v>
          </cell>
          <cell r="EQ104">
            <v>58.072902147572492</v>
          </cell>
          <cell r="ER104">
            <v>-0.50266449402523616</v>
          </cell>
          <cell r="ES104">
            <v>5.8061532106626554</v>
          </cell>
          <cell r="ET104">
            <v>0.2633502130859865</v>
          </cell>
          <cell r="EU104">
            <v>0</v>
          </cell>
          <cell r="EV104">
            <v>0</v>
          </cell>
          <cell r="EW104">
            <v>169.20260387131282</v>
          </cell>
          <cell r="EX104">
            <v>28.874469791927805</v>
          </cell>
          <cell r="EY104">
            <v>261.71681474053651</v>
          </cell>
          <cell r="EZ104">
            <v>5.4049496114314382</v>
          </cell>
          <cell r="FA104">
            <v>267.12176435196795</v>
          </cell>
          <cell r="FB104">
            <v>96.230466950781334</v>
          </cell>
          <cell r="FC104">
            <v>180.73139901395507</v>
          </cell>
          <cell r="FD104">
            <v>177.62762864544166</v>
          </cell>
          <cell r="FE104">
            <v>130.06992429180247</v>
          </cell>
          <cell r="FF104">
            <v>17.601617615108218</v>
          </cell>
          <cell r="FG104">
            <v>602.26103651708877</v>
          </cell>
          <cell r="FH104">
            <v>9.4053647530709453E-3</v>
          </cell>
          <cell r="FI104">
            <v>602.27044188184186</v>
          </cell>
          <cell r="FJ104">
            <v>28.647695997325986</v>
          </cell>
          <cell r="FK104">
            <v>0</v>
          </cell>
          <cell r="FL104">
            <v>0</v>
          </cell>
          <cell r="FM104">
            <v>28.647695997325986</v>
          </cell>
          <cell r="FN104">
            <v>840.74451023648385</v>
          </cell>
          <cell r="FO104">
            <v>8.2181987131277676</v>
          </cell>
          <cell r="FP104">
            <v>0</v>
          </cell>
          <cell r="FQ104">
            <v>848.96270894961162</v>
          </cell>
          <cell r="FR104">
            <v>848.96270894961162</v>
          </cell>
          <cell r="FS104">
            <v>7.64551650371856</v>
          </cell>
          <cell r="FT104">
            <v>-6.6130164619369944</v>
          </cell>
          <cell r="FU104">
            <v>6.6030885769198647E-2</v>
          </cell>
          <cell r="FV104">
            <v>9.3008607002590463E-2</v>
          </cell>
          <cell r="FW104">
            <v>0</v>
          </cell>
          <cell r="FX104">
            <v>0</v>
          </cell>
          <cell r="FY104">
            <v>70.025882375699851</v>
          </cell>
          <cell r="FZ104">
            <v>11.034582936408459</v>
          </cell>
          <cell r="GA104">
            <v>82.25200484666145</v>
          </cell>
          <cell r="GB104">
            <v>0</v>
          </cell>
          <cell r="GC104">
            <v>82.25200484666145</v>
          </cell>
          <cell r="GD104">
            <v>0</v>
          </cell>
          <cell r="GE104">
            <v>49.213048550179671</v>
          </cell>
          <cell r="GF104">
            <v>0</v>
          </cell>
          <cell r="GG104">
            <v>46.839761510821432</v>
          </cell>
          <cell r="GH104">
            <v>0</v>
          </cell>
          <cell r="GI104">
            <v>96.052810061001111</v>
          </cell>
          <cell r="GJ104">
            <v>0</v>
          </cell>
          <cell r="GK104">
            <v>96.052810061001111</v>
          </cell>
          <cell r="GL104">
            <v>0</v>
          </cell>
          <cell r="GM104">
            <v>0</v>
          </cell>
          <cell r="GN104">
            <v>0</v>
          </cell>
          <cell r="GO104">
            <v>0</v>
          </cell>
          <cell r="GP104">
            <v>178.30481490766269</v>
          </cell>
          <cell r="GQ104">
            <v>2.5394484833291555</v>
          </cell>
          <cell r="GR104">
            <v>0</v>
          </cell>
          <cell r="GS104">
            <v>180.84426339099181</v>
          </cell>
          <cell r="GT104">
            <v>180.84426339099181</v>
          </cell>
          <cell r="GU104">
            <v>65.71841865129096</v>
          </cell>
          <cell r="GV104">
            <v>-7.1156809559622305</v>
          </cell>
          <cell r="GW104">
            <v>5.8721840964318446</v>
          </cell>
          <cell r="GX104">
            <v>0.356358820088577</v>
          </cell>
          <cell r="GY104">
            <v>0</v>
          </cell>
          <cell r="GZ104">
            <v>0</v>
          </cell>
          <cell r="HA104">
            <v>239.22848624701265</v>
          </cell>
          <cell r="HB104">
            <v>39.909052728336263</v>
          </cell>
          <cell r="HC104">
            <v>343.9688195871982</v>
          </cell>
          <cell r="HD104">
            <v>5.4049496114314373</v>
          </cell>
          <cell r="HE104">
            <v>349.37376919862959</v>
          </cell>
          <cell r="HF104">
            <v>96.230466950781334</v>
          </cell>
          <cell r="HG104">
            <v>229.94444756413472</v>
          </cell>
          <cell r="HH104">
            <v>177.62762864544166</v>
          </cell>
          <cell r="HI104">
            <v>176.9096858026239</v>
          </cell>
          <cell r="HJ104">
            <v>17.601617615108218</v>
          </cell>
          <cell r="HK104">
            <v>698.31384657808985</v>
          </cell>
          <cell r="HL104">
            <v>9.4053647530709453E-3</v>
          </cell>
          <cell r="HM104">
            <v>698.32325194284294</v>
          </cell>
          <cell r="HN104">
            <v>28.647695997325986</v>
          </cell>
          <cell r="HO104">
            <v>0</v>
          </cell>
          <cell r="HP104">
            <v>0</v>
          </cell>
          <cell r="HQ104">
            <v>28.647695997325986</v>
          </cell>
          <cell r="HR104">
            <v>1019.0493251441466</v>
          </cell>
          <cell r="HS104">
            <v>10.757647196456819</v>
          </cell>
          <cell r="HT104">
            <v>0</v>
          </cell>
          <cell r="HU104">
            <v>1029.8069723406036</v>
          </cell>
          <cell r="HV104">
            <v>1029.8069723406036</v>
          </cell>
          <cell r="HW104">
            <v>0.15378801975609155</v>
          </cell>
          <cell r="HX104">
            <v>3.125210273682659E-2</v>
          </cell>
          <cell r="HY104">
            <v>0.1600282099679621</v>
          </cell>
          <cell r="HZ104">
            <v>5.714893808755054</v>
          </cell>
          <cell r="IA104">
            <v>37.559948495824209</v>
          </cell>
          <cell r="IB104">
            <v>0</v>
          </cell>
          <cell r="IC104" t="e">
            <v>#N/A</v>
          </cell>
          <cell r="ID104">
            <v>0</v>
          </cell>
          <cell r="IE104">
            <v>0</v>
          </cell>
          <cell r="IF104">
            <v>0</v>
          </cell>
          <cell r="IG104" t="e">
            <v>#N/A</v>
          </cell>
          <cell r="IH104" t="e">
            <v>#N/A</v>
          </cell>
          <cell r="II104">
            <v>0</v>
          </cell>
          <cell r="IJ104">
            <v>0.25627122262240914</v>
          </cell>
          <cell r="IK104" t="e">
            <v>#N/A</v>
          </cell>
          <cell r="IL104" t="e">
            <v>#N/A</v>
          </cell>
          <cell r="IM104">
            <v>0.5294723071118923</v>
          </cell>
          <cell r="IN104">
            <v>0</v>
          </cell>
          <cell r="IO104">
            <v>0</v>
          </cell>
          <cell r="IP104">
            <v>1.0713638532969865</v>
          </cell>
          <cell r="IQ104">
            <v>0.10780217951198352</v>
          </cell>
          <cell r="IR104">
            <v>30.825605033047555</v>
          </cell>
          <cell r="IS104">
            <v>0</v>
          </cell>
          <cell r="IT104">
            <v>0</v>
          </cell>
          <cell r="IU104">
            <v>8.8464615853102462</v>
          </cell>
          <cell r="IV104">
            <v>5.0403123801315672</v>
          </cell>
          <cell r="IW104">
            <v>22.095323318810447</v>
          </cell>
          <cell r="IX104">
            <v>19.504786249428395</v>
          </cell>
          <cell r="IY104">
            <v>0.27385198346838641</v>
          </cell>
          <cell r="IZ104">
            <v>5.8991663919897679</v>
          </cell>
          <cell r="JA104" t="e">
            <v>#N/A</v>
          </cell>
          <cell r="JB104">
            <v>83.828977526915224</v>
          </cell>
          <cell r="JC104">
            <v>7.8639688505331415</v>
          </cell>
          <cell r="JD104">
            <v>13.023750193249105</v>
          </cell>
          <cell r="JE104">
            <v>124.91615202748662</v>
          </cell>
          <cell r="JF104">
            <v>4.6212327840831735</v>
          </cell>
          <cell r="JG104">
            <v>0</v>
          </cell>
          <cell r="JH104">
            <v>0</v>
          </cell>
          <cell r="JI104">
            <v>0</v>
          </cell>
          <cell r="JJ104">
            <v>0</v>
          </cell>
          <cell r="JK104">
            <v>0</v>
          </cell>
          <cell r="JL104">
            <v>0</v>
          </cell>
          <cell r="JM104">
            <v>0</v>
          </cell>
          <cell r="JN104">
            <v>0</v>
          </cell>
          <cell r="JO104">
            <v>0</v>
          </cell>
          <cell r="JP104">
            <v>0</v>
          </cell>
          <cell r="JQ104">
            <v>0</v>
          </cell>
          <cell r="JR104">
            <v>0</v>
          </cell>
          <cell r="JS104">
            <v>1019.0493251441466</v>
          </cell>
          <cell r="JT104">
            <v>1029.8069723406036</v>
          </cell>
          <cell r="JU104">
            <v>180.84426339099181</v>
          </cell>
          <cell r="JV104">
            <v>848.96270894961162</v>
          </cell>
          <cell r="JW104">
            <v>372.13936840154446</v>
          </cell>
          <cell r="JX104">
            <v>7.8639688505331415</v>
          </cell>
          <cell r="JY104">
            <v>0</v>
          </cell>
          <cell r="JZ104">
            <v>0</v>
          </cell>
          <cell r="KA104">
            <v>7.5676609843736961E-2</v>
          </cell>
          <cell r="KB104">
            <v>0</v>
          </cell>
          <cell r="KC104">
            <v>0</v>
          </cell>
          <cell r="KD104">
            <v>7.5676609843736961E-2</v>
          </cell>
          <cell r="KE104">
            <v>0</v>
          </cell>
          <cell r="KF104">
            <v>0</v>
          </cell>
          <cell r="KG104">
            <v>0.12017966073368432</v>
          </cell>
          <cell r="KH104">
            <v>0.12017966073368432</v>
          </cell>
          <cell r="KI104">
            <v>0.29633042709945701</v>
          </cell>
          <cell r="KJ104">
            <v>0.62179337211128816</v>
          </cell>
          <cell r="KK104">
            <v>1.3982830929165113</v>
          </cell>
          <cell r="KL104">
            <v>4.8503327584037192</v>
          </cell>
          <cell r="KM104">
            <v>4.3995450549513864</v>
          </cell>
          <cell r="KN104">
            <v>103.18339347927268</v>
          </cell>
          <cell r="KO104">
            <v>22.095323318810447</v>
          </cell>
          <cell r="KP104">
            <v>0</v>
          </cell>
          <cell r="KQ104">
            <v>0</v>
          </cell>
          <cell r="KR104">
            <v>22.095323318810447</v>
          </cell>
          <cell r="KS104">
            <v>0</v>
          </cell>
          <cell r="KT104">
            <v>19.504786249428395</v>
          </cell>
          <cell r="KU104">
            <v>0</v>
          </cell>
          <cell r="KV104">
            <v>19.504786249428395</v>
          </cell>
          <cell r="KW104">
            <v>83.828977526915224</v>
          </cell>
          <cell r="KX104">
            <v>0</v>
          </cell>
          <cell r="KY104">
            <v>0</v>
          </cell>
          <cell r="KZ104">
            <v>83.828977526915224</v>
          </cell>
          <cell r="LA104">
            <v>15.460550054728332</v>
          </cell>
          <cell r="LB104">
            <v>0</v>
          </cell>
          <cell r="LC104">
            <v>0</v>
          </cell>
          <cell r="LD104">
            <v>15.460550054728332</v>
          </cell>
          <cell r="LE104">
            <v>1.6076611892446378E-2</v>
          </cell>
          <cell r="LF104">
            <v>25.101538614933183</v>
          </cell>
          <cell r="LG104">
            <v>0</v>
          </cell>
          <cell r="LH104">
            <v>25.117615226825613</v>
          </cell>
          <cell r="LI104">
            <v>35.392537284112301</v>
          </cell>
          <cell r="LJ104">
            <v>-1.4785399938317329E-3</v>
          </cell>
          <cell r="LK104">
            <v>0</v>
          </cell>
          <cell r="LL104">
            <v>35.391058744118453</v>
          </cell>
          <cell r="LM104">
            <v>303.29510563189444</v>
          </cell>
          <cell r="LN104">
            <v>290.0815814253196</v>
          </cell>
          <cell r="LO104">
            <v>120.31029079969919</v>
          </cell>
          <cell r="LP104">
            <v>410.3918722250188</v>
          </cell>
          <cell r="LQ104">
            <v>593.37668705721399</v>
          </cell>
          <cell r="LR104">
            <v>713.68697785691313</v>
          </cell>
          <cell r="LS104">
            <v>5689.3329999999996</v>
          </cell>
          <cell r="LT104">
            <v>130597</v>
          </cell>
          <cell r="LU104">
            <v>68799.100000000006</v>
          </cell>
          <cell r="LV104">
            <v>40000.449999999997</v>
          </cell>
          <cell r="LW104">
            <v>452.873489239707</v>
          </cell>
          <cell r="LX104">
            <v>1104.68694781605</v>
          </cell>
          <cell r="LY104">
            <v>4758.6072773895103</v>
          </cell>
          <cell r="LZ104">
            <v>880854.47062842501</v>
          </cell>
          <cell r="MA104">
            <v>932932.576427961</v>
          </cell>
          <cell r="MB104">
            <v>932932.576427961</v>
          </cell>
          <cell r="MC104">
            <v>51359.914657741101</v>
          </cell>
          <cell r="MD104">
            <v>747233.655257373</v>
          </cell>
          <cell r="ME104">
            <v>350</v>
          </cell>
          <cell r="MF104">
            <v>348</v>
          </cell>
          <cell r="MG104">
            <v>361.31282408149798</v>
          </cell>
          <cell r="MH104">
            <v>5689333</v>
          </cell>
          <cell r="MI104">
            <v>108799.55</v>
          </cell>
          <cell r="MJ104">
            <v>932932.576427961</v>
          </cell>
          <cell r="MK104">
            <v>361.31282408149798</v>
          </cell>
          <cell r="ML104">
            <v>52.291879883694371</v>
          </cell>
          <cell r="MM104">
            <v>1.2003450381917939</v>
          </cell>
          <cell r="MN104">
            <v>0.67702295686026859</v>
          </cell>
          <cell r="MO104">
            <v>85.600352061109504</v>
          </cell>
          <cell r="MP104">
            <v>94.417806054223746</v>
          </cell>
          <cell r="MQ104">
            <v>4841.8042734400315</v>
          </cell>
          <cell r="MR104">
            <v>6.1167099904329728E-5</v>
          </cell>
          <cell r="MS104" t="str">
            <v>Historical (£m)</v>
          </cell>
          <cell r="MT104" t="str">
            <v>PR09 (£m)</v>
          </cell>
        </row>
        <row r="105">
          <cell r="A105" t="str">
            <v>TMS16</v>
          </cell>
          <cell r="B105" t="str">
            <v>TMS</v>
          </cell>
          <cell r="C105" t="str">
            <v>2015-16</v>
          </cell>
          <cell r="D105" t="str">
            <v>TMS</v>
          </cell>
          <cell r="E105" t="str">
            <v>TMS16</v>
          </cell>
          <cell r="F105">
            <v>1.0404326123128118</v>
          </cell>
          <cell r="G105">
            <v>10.563512312811978</v>
          </cell>
          <cell r="H105">
            <v>2.0808652246256235E-3</v>
          </cell>
          <cell r="I105">
            <v>1.8736807572379364</v>
          </cell>
          <cell r="J105">
            <v>4.2657737104825288E-2</v>
          </cell>
          <cell r="K105">
            <v>60.39711314475872</v>
          </cell>
          <cell r="L105">
            <v>0</v>
          </cell>
          <cell r="M105">
            <v>73.852126064725454</v>
          </cell>
          <cell r="N105">
            <v>0.10716455906821962</v>
          </cell>
          <cell r="O105">
            <v>146.83833544093176</v>
          </cell>
          <cell r="P105">
            <v>3.8589645590682191</v>
          </cell>
          <cell r="Q105">
            <v>150.69729999999998</v>
          </cell>
          <cell r="R105">
            <v>54.789181364392668</v>
          </cell>
          <cell r="S105">
            <v>50.124921963394335</v>
          </cell>
          <cell r="T105">
            <v>108.84901946755406</v>
          </cell>
          <cell r="U105">
            <v>22.579468552412642</v>
          </cell>
          <cell r="V105">
            <v>8.5908520798668864</v>
          </cell>
          <cell r="W105">
            <v>244.93344342762057</v>
          </cell>
          <cell r="X105">
            <v>3.8496006655574032E-2</v>
          </cell>
          <cell r="Y105">
            <v>244.97193943427615</v>
          </cell>
          <cell r="Z105">
            <v>27.599555906821958</v>
          </cell>
          <cell r="AA105">
            <v>0</v>
          </cell>
          <cell r="AB105">
            <v>0</v>
          </cell>
          <cell r="AC105">
            <v>27.599555906821958</v>
          </cell>
          <cell r="AD105">
            <v>368.06968352745423</v>
          </cell>
          <cell r="AE105">
            <v>0</v>
          </cell>
          <cell r="AF105">
            <v>178.29685590682192</v>
          </cell>
          <cell r="AG105">
            <v>546.36653943427609</v>
          </cell>
          <cell r="AH105">
            <v>546.36653943427609</v>
          </cell>
          <cell r="AI105">
            <v>58.781321297836932</v>
          </cell>
          <cell r="AJ105">
            <v>-0.17375224625623958</v>
          </cell>
          <cell r="AK105">
            <v>3.4934990783693838</v>
          </cell>
          <cell r="AL105">
            <v>0.75639450915141415</v>
          </cell>
          <cell r="AM105">
            <v>0</v>
          </cell>
          <cell r="AN105">
            <v>0</v>
          </cell>
          <cell r="AO105">
            <v>101.89400108801995</v>
          </cell>
          <cell r="AP105">
            <v>31.565685024958395</v>
          </cell>
          <cell r="AQ105">
            <v>196.31714875207982</v>
          </cell>
          <cell r="AR105">
            <v>1.6334792013311146</v>
          </cell>
          <cell r="AS105">
            <v>197.95062795340991</v>
          </cell>
          <cell r="AT105">
            <v>0</v>
          </cell>
          <cell r="AU105">
            <v>116.3713472545757</v>
          </cell>
          <cell r="AV105">
            <v>0</v>
          </cell>
          <cell r="AW105">
            <v>87.907191846921776</v>
          </cell>
          <cell r="AX105">
            <v>0</v>
          </cell>
          <cell r="AY105">
            <v>204.27853910149747</v>
          </cell>
          <cell r="AZ105">
            <v>0</v>
          </cell>
          <cell r="BA105">
            <v>204.27853910149747</v>
          </cell>
          <cell r="BB105">
            <v>0</v>
          </cell>
          <cell r="BC105">
            <v>0</v>
          </cell>
          <cell r="BD105">
            <v>0</v>
          </cell>
          <cell r="BE105">
            <v>0</v>
          </cell>
          <cell r="BF105">
            <v>402.22916705490735</v>
          </cell>
          <cell r="BG105">
            <v>0</v>
          </cell>
          <cell r="BH105">
            <v>197.95062795341096</v>
          </cell>
          <cell r="BI105">
            <v>600.17979500831939</v>
          </cell>
          <cell r="BJ105">
            <v>600.17979500831939</v>
          </cell>
          <cell r="BK105">
            <v>0.61489567387687172</v>
          </cell>
          <cell r="BL105">
            <v>0</v>
          </cell>
          <cell r="BM105">
            <v>9.7881819301164699E-2</v>
          </cell>
          <cell r="BN105">
            <v>2.184908485856905E-2</v>
          </cell>
          <cell r="BO105">
            <v>0</v>
          </cell>
          <cell r="BP105">
            <v>0</v>
          </cell>
          <cell r="BQ105">
            <v>11.81507159168053</v>
          </cell>
          <cell r="BR105">
            <v>1.0404326123128119E-2</v>
          </cell>
          <cell r="BS105">
            <v>12.560102495840264</v>
          </cell>
          <cell r="BT105">
            <v>0</v>
          </cell>
          <cell r="BU105">
            <v>12.560102495840264</v>
          </cell>
          <cell r="BV105">
            <v>0</v>
          </cell>
          <cell r="BW105">
            <v>0.97800665557404309</v>
          </cell>
          <cell r="BX105">
            <v>0</v>
          </cell>
          <cell r="BY105">
            <v>0</v>
          </cell>
          <cell r="BZ105">
            <v>0</v>
          </cell>
          <cell r="CA105">
            <v>0.97800665557404309</v>
          </cell>
          <cell r="CB105">
            <v>0</v>
          </cell>
          <cell r="CC105">
            <v>0.97800665557404309</v>
          </cell>
          <cell r="CD105">
            <v>0</v>
          </cell>
          <cell r="CE105">
            <v>0</v>
          </cell>
          <cell r="CF105">
            <v>0</v>
          </cell>
          <cell r="CG105">
            <v>0</v>
          </cell>
          <cell r="CH105">
            <v>13.538109151414202</v>
          </cell>
          <cell r="CI105">
            <v>0</v>
          </cell>
          <cell r="CJ105">
            <v>12.550738602329449</v>
          </cell>
          <cell r="CK105">
            <v>26.088847753743757</v>
          </cell>
          <cell r="CL105">
            <v>26.088847753743757</v>
          </cell>
          <cell r="CM105">
            <v>-10.065145091514141</v>
          </cell>
          <cell r="CN105">
            <v>-8.2932883527454226</v>
          </cell>
          <cell r="CO105">
            <v>0</v>
          </cell>
          <cell r="CP105">
            <v>0.18623743760399331</v>
          </cell>
          <cell r="CQ105">
            <v>0</v>
          </cell>
          <cell r="CR105">
            <v>0</v>
          </cell>
          <cell r="CS105">
            <v>40.852586522462559</v>
          </cell>
          <cell r="CT105">
            <v>6.6358792013311136</v>
          </cell>
          <cell r="CU105">
            <v>29.316269717138098</v>
          </cell>
          <cell r="CV105">
            <v>0</v>
          </cell>
          <cell r="CW105">
            <v>29.316269717138098</v>
          </cell>
          <cell r="CX105">
            <v>0</v>
          </cell>
          <cell r="CY105">
            <v>103.84765990016636</v>
          </cell>
          <cell r="CZ105">
            <v>0</v>
          </cell>
          <cell r="DA105">
            <v>18.684088851913472</v>
          </cell>
          <cell r="DB105">
            <v>0</v>
          </cell>
          <cell r="DC105">
            <v>122.53174875207985</v>
          </cell>
          <cell r="DD105">
            <v>0</v>
          </cell>
          <cell r="DE105">
            <v>122.53174875207985</v>
          </cell>
          <cell r="DF105">
            <v>0</v>
          </cell>
          <cell r="DG105">
            <v>0</v>
          </cell>
          <cell r="DH105">
            <v>0</v>
          </cell>
          <cell r="DI105">
            <v>0</v>
          </cell>
          <cell r="DJ105">
            <v>151.84801846921795</v>
          </cell>
          <cell r="DK105">
            <v>0</v>
          </cell>
          <cell r="DL105">
            <v>29.326674043261228</v>
          </cell>
          <cell r="DM105">
            <v>181.17469251247917</v>
          </cell>
          <cell r="DN105">
            <v>181.17469251247917</v>
          </cell>
          <cell r="DO105">
            <v>2.7051247920133106E-2</v>
          </cell>
          <cell r="DP105">
            <v>-0.65755341098169706</v>
          </cell>
          <cell r="DQ105">
            <v>0</v>
          </cell>
          <cell r="DR105">
            <v>1.0404326123128118E-3</v>
          </cell>
          <cell r="DS105">
            <v>0</v>
          </cell>
          <cell r="DT105">
            <v>0</v>
          </cell>
          <cell r="DU105">
            <v>19.230315973377703</v>
          </cell>
          <cell r="DV105">
            <v>0.45466905158069876</v>
          </cell>
          <cell r="DW105">
            <v>19.05552329450915</v>
          </cell>
          <cell r="DX105">
            <v>0</v>
          </cell>
          <cell r="DY105">
            <v>19.05552329450915</v>
          </cell>
          <cell r="DZ105">
            <v>0</v>
          </cell>
          <cell r="EA105">
            <v>0.43386039933444248</v>
          </cell>
          <cell r="EB105">
            <v>0</v>
          </cell>
          <cell r="EC105">
            <v>0.2028843594009983</v>
          </cell>
          <cell r="ED105">
            <v>0</v>
          </cell>
          <cell r="EE105">
            <v>0.63674475873544079</v>
          </cell>
          <cell r="EF105">
            <v>0</v>
          </cell>
          <cell r="EG105">
            <v>0.63674475873544079</v>
          </cell>
          <cell r="EH105">
            <v>0</v>
          </cell>
          <cell r="EI105">
            <v>0</v>
          </cell>
          <cell r="EJ105">
            <v>0</v>
          </cell>
          <cell r="EK105">
            <v>0</v>
          </cell>
          <cell r="EL105">
            <v>19.69226805324459</v>
          </cell>
          <cell r="EM105">
            <v>0</v>
          </cell>
          <cell r="EN105">
            <v>17.720648252911811</v>
          </cell>
          <cell r="EO105">
            <v>37.412916306156404</v>
          </cell>
          <cell r="EP105">
            <v>37.412916306156404</v>
          </cell>
          <cell r="EQ105">
            <v>69.344833610648919</v>
          </cell>
          <cell r="ER105">
            <v>-0.17167138103161395</v>
          </cell>
          <cell r="ES105">
            <v>5.3671798356073204</v>
          </cell>
          <cell r="ET105">
            <v>0.7990522462562395</v>
          </cell>
          <cell r="EU105">
            <v>60.39711314475872</v>
          </cell>
          <cell r="EV105">
            <v>0</v>
          </cell>
          <cell r="EW105">
            <v>175.74612715274543</v>
          </cell>
          <cell r="EX105">
            <v>31.672849584026618</v>
          </cell>
          <cell r="EY105">
            <v>343.1554841930116</v>
          </cell>
          <cell r="EZ105">
            <v>5.4924437603993335</v>
          </cell>
          <cell r="FA105">
            <v>348.64792795340992</v>
          </cell>
          <cell r="FB105">
            <v>54.789181364392668</v>
          </cell>
          <cell r="FC105">
            <v>166.49626921797002</v>
          </cell>
          <cell r="FD105">
            <v>108.84901946755406</v>
          </cell>
          <cell r="FE105">
            <v>110.48666039933443</v>
          </cell>
          <cell r="FF105">
            <v>8.5908520798668864</v>
          </cell>
          <cell r="FG105">
            <v>449.21198252911807</v>
          </cell>
          <cell r="FH105">
            <v>3.8496006655574032E-2</v>
          </cell>
          <cell r="FI105">
            <v>449.25047853577365</v>
          </cell>
          <cell r="FJ105">
            <v>27.599555906821958</v>
          </cell>
          <cell r="FK105">
            <v>0</v>
          </cell>
          <cell r="FL105">
            <v>0</v>
          </cell>
          <cell r="FM105">
            <v>27.599555906821958</v>
          </cell>
          <cell r="FN105">
            <v>770.29885058236152</v>
          </cell>
          <cell r="FO105">
            <v>0</v>
          </cell>
          <cell r="FP105">
            <v>376.24748386023288</v>
          </cell>
          <cell r="FQ105">
            <v>1146.5463344425955</v>
          </cell>
          <cell r="FR105">
            <v>1146.5463344425955</v>
          </cell>
          <cell r="FS105">
            <v>-9.4231981697171374</v>
          </cell>
          <cell r="FT105">
            <v>-8.9508417637271194</v>
          </cell>
          <cell r="FU105">
            <v>9.7881819301164699E-2</v>
          </cell>
          <cell r="FV105">
            <v>0.20912695507487516</v>
          </cell>
          <cell r="FW105">
            <v>0</v>
          </cell>
          <cell r="FX105">
            <v>0</v>
          </cell>
          <cell r="FY105">
            <v>71.89797408752078</v>
          </cell>
          <cell r="FZ105">
            <v>7.1009525790349404</v>
          </cell>
          <cell r="GA105">
            <v>60.931895507487503</v>
          </cell>
          <cell r="GB105">
            <v>0</v>
          </cell>
          <cell r="GC105">
            <v>60.931895507487503</v>
          </cell>
          <cell r="GD105">
            <v>0</v>
          </cell>
          <cell r="GE105">
            <v>105.25952695507486</v>
          </cell>
          <cell r="GF105">
            <v>0</v>
          </cell>
          <cell r="GG105">
            <v>18.886973211314473</v>
          </cell>
          <cell r="GH105">
            <v>0</v>
          </cell>
          <cell r="GI105">
            <v>124.14650016638932</v>
          </cell>
          <cell r="GJ105">
            <v>0</v>
          </cell>
          <cell r="GK105">
            <v>124.14650016638932</v>
          </cell>
          <cell r="GL105">
            <v>0</v>
          </cell>
          <cell r="GM105">
            <v>0</v>
          </cell>
          <cell r="GN105">
            <v>0</v>
          </cell>
          <cell r="GO105">
            <v>0</v>
          </cell>
          <cell r="GP105">
            <v>185.07839567387671</v>
          </cell>
          <cell r="GQ105">
            <v>0</v>
          </cell>
          <cell r="GR105">
            <v>59.598060898502482</v>
          </cell>
          <cell r="GS105">
            <v>244.67645657237929</v>
          </cell>
          <cell r="GT105">
            <v>244.67645657237929</v>
          </cell>
          <cell r="GU105">
            <v>59.921635440931773</v>
          </cell>
          <cell r="GV105">
            <v>-9.1225131447587238</v>
          </cell>
          <cell r="GW105">
            <v>5.4650616549084852</v>
          </cell>
          <cell r="GX105">
            <v>1.0081792013311146</v>
          </cell>
          <cell r="GY105">
            <v>60.39711314475872</v>
          </cell>
          <cell r="GZ105">
            <v>0</v>
          </cell>
          <cell r="HA105">
            <v>247.6441012402662</v>
          </cell>
          <cell r="HB105">
            <v>38.773802163061454</v>
          </cell>
          <cell r="HC105">
            <v>404.08737970049913</v>
          </cell>
          <cell r="HD105">
            <v>5.4924437603993335</v>
          </cell>
          <cell r="HE105">
            <v>409.57982346089847</v>
          </cell>
          <cell r="HF105">
            <v>54.789181364392668</v>
          </cell>
          <cell r="HG105">
            <v>271.75579617304487</v>
          </cell>
          <cell r="HH105">
            <v>108.84901946755406</v>
          </cell>
          <cell r="HI105">
            <v>129.37363361064786</v>
          </cell>
          <cell r="HJ105">
            <v>8.5908520798668864</v>
          </cell>
          <cell r="HK105">
            <v>573.3584826955074</v>
          </cell>
          <cell r="HL105">
            <v>3.8496006655574032E-2</v>
          </cell>
          <cell r="HM105">
            <v>573.39697870216298</v>
          </cell>
          <cell r="HN105">
            <v>27.599555906821958</v>
          </cell>
          <cell r="HO105">
            <v>0</v>
          </cell>
          <cell r="HP105">
            <v>0</v>
          </cell>
          <cell r="HQ105">
            <v>27.599555906821958</v>
          </cell>
          <cell r="HR105">
            <v>955.37724625623946</v>
          </cell>
          <cell r="HS105">
            <v>0</v>
          </cell>
          <cell r="HT105">
            <v>435.84554475873432</v>
          </cell>
          <cell r="HU105">
            <v>1391.2227910149747</v>
          </cell>
          <cell r="HV105">
            <v>1391.2227910149747</v>
          </cell>
          <cell r="HW105">
            <v>0.82270186519362709</v>
          </cell>
          <cell r="HX105">
            <v>0.88378786656239583</v>
          </cell>
          <cell r="HY105">
            <v>4.5444717460517571E-2</v>
          </cell>
          <cell r="HZ105">
            <v>4.5984048296280209</v>
          </cell>
          <cell r="IA105">
            <v>14.098590890946461</v>
          </cell>
          <cell r="IB105">
            <v>0</v>
          </cell>
          <cell r="IC105" t="e">
            <v>#N/A</v>
          </cell>
          <cell r="ID105">
            <v>0.52916168969865141</v>
          </cell>
          <cell r="IE105">
            <v>0</v>
          </cell>
          <cell r="IF105">
            <v>0.37269322545827932</v>
          </cell>
          <cell r="IG105" t="e">
            <v>#N/A</v>
          </cell>
          <cell r="IH105" t="e">
            <v>#N/A</v>
          </cell>
          <cell r="II105">
            <v>0</v>
          </cell>
          <cell r="IJ105">
            <v>10.854430757454898</v>
          </cell>
          <cell r="IK105" t="e">
            <v>#N/A</v>
          </cell>
          <cell r="IL105" t="e">
            <v>#N/A</v>
          </cell>
          <cell r="IM105">
            <v>3.4514248192396554E-2</v>
          </cell>
          <cell r="IN105">
            <v>0</v>
          </cell>
          <cell r="IO105">
            <v>4.1326283910617087E-2</v>
          </cell>
          <cell r="IP105">
            <v>3.7640136560376245</v>
          </cell>
          <cell r="IQ105">
            <v>0.48135024966606899</v>
          </cell>
          <cell r="IR105">
            <v>53.564892157170718</v>
          </cell>
          <cell r="IS105">
            <v>0</v>
          </cell>
          <cell r="IT105">
            <v>0</v>
          </cell>
          <cell r="IU105">
            <v>0.41713771358487783</v>
          </cell>
          <cell r="IV105">
            <v>3.4715851116816254</v>
          </cell>
          <cell r="IW105">
            <v>11.167328405755219</v>
          </cell>
          <cell r="IX105">
            <v>13.480218729693165</v>
          </cell>
          <cell r="IY105">
            <v>0.34073995546887043</v>
          </cell>
          <cell r="IZ105">
            <v>1.9058238812562804</v>
          </cell>
          <cell r="JA105" t="e">
            <v>#N/A</v>
          </cell>
          <cell r="JB105">
            <v>39.08147786315326</v>
          </cell>
          <cell r="JC105">
            <v>4.2446855911105281</v>
          </cell>
          <cell r="JD105">
            <v>0.95335035654584899</v>
          </cell>
          <cell r="JE105">
            <v>85.980344222424193</v>
          </cell>
          <cell r="JF105">
            <v>1.6176588198150581</v>
          </cell>
          <cell r="JG105">
            <v>0</v>
          </cell>
          <cell r="JH105">
            <v>-4.2314394342762061</v>
          </cell>
          <cell r="JI105">
            <v>0</v>
          </cell>
          <cell r="JJ105">
            <v>0</v>
          </cell>
          <cell r="JK105">
            <v>0</v>
          </cell>
          <cell r="JL105">
            <v>0</v>
          </cell>
          <cell r="JM105">
            <v>0</v>
          </cell>
          <cell r="JN105">
            <v>0</v>
          </cell>
          <cell r="JO105">
            <v>0</v>
          </cell>
          <cell r="JP105">
            <v>0</v>
          </cell>
          <cell r="JQ105">
            <v>0</v>
          </cell>
          <cell r="JR105">
            <v>0</v>
          </cell>
          <cell r="JS105">
            <v>955.37724625623946</v>
          </cell>
          <cell r="JT105">
            <v>1391.2227910149747</v>
          </cell>
          <cell r="JU105">
            <v>244.67645657237929</v>
          </cell>
          <cell r="JV105">
            <v>1146.5463344425955</v>
          </cell>
          <cell r="JW105">
            <v>246.81373392183687</v>
          </cell>
          <cell r="JX105">
            <v>4.2446855911105281</v>
          </cell>
          <cell r="JY105">
            <v>0</v>
          </cell>
          <cell r="JZ105">
            <v>0</v>
          </cell>
          <cell r="KA105">
            <v>1.4018039906821962</v>
          </cell>
          <cell r="KB105">
            <v>0</v>
          </cell>
          <cell r="KC105">
            <v>0</v>
          </cell>
          <cell r="KD105">
            <v>1.4018039906821962</v>
          </cell>
          <cell r="KE105">
            <v>0</v>
          </cell>
          <cell r="KF105">
            <v>0</v>
          </cell>
          <cell r="KG105">
            <v>0.12173061564059899</v>
          </cell>
          <cell r="KH105">
            <v>0.12173061564059899</v>
          </cell>
          <cell r="KI105">
            <v>0.40895046911566013</v>
          </cell>
          <cell r="KJ105">
            <v>0.66301338205967641</v>
          </cell>
          <cell r="KK105">
            <v>2.0577292784088783</v>
          </cell>
          <cell r="KL105">
            <v>6.0771974661216532</v>
          </cell>
          <cell r="KM105">
            <v>4.9351306526400984</v>
          </cell>
          <cell r="KN105">
            <v>120.28593755047626</v>
          </cell>
          <cell r="KO105">
            <v>11.167328405755219</v>
          </cell>
          <cell r="KP105">
            <v>0</v>
          </cell>
          <cell r="KQ105">
            <v>0</v>
          </cell>
          <cell r="KR105">
            <v>11.167328405755219</v>
          </cell>
          <cell r="KS105">
            <v>0.11172566960265171</v>
          </cell>
          <cell r="KT105">
            <v>13.368493060090602</v>
          </cell>
          <cell r="KU105">
            <v>0</v>
          </cell>
          <cell r="KV105">
            <v>13.480218729693165</v>
          </cell>
          <cell r="KW105">
            <v>39.08147786315326</v>
          </cell>
          <cell r="KX105">
            <v>0</v>
          </cell>
          <cell r="KY105">
            <v>0</v>
          </cell>
          <cell r="KZ105">
            <v>39.08147786315326</v>
          </cell>
          <cell r="LA105">
            <v>15.460550054728332</v>
          </cell>
          <cell r="LB105">
            <v>0</v>
          </cell>
          <cell r="LC105">
            <v>0</v>
          </cell>
          <cell r="LD105">
            <v>15.460550054728332</v>
          </cell>
          <cell r="LE105">
            <v>1.6076611892446378E-2</v>
          </cell>
          <cell r="LF105">
            <v>25.101538614933183</v>
          </cell>
          <cell r="LG105">
            <v>0</v>
          </cell>
          <cell r="LH105">
            <v>25.117615226825613</v>
          </cell>
          <cell r="LI105">
            <v>35.392537284112301</v>
          </cell>
          <cell r="LJ105">
            <v>-1.4785399938317329E-3</v>
          </cell>
          <cell r="LK105">
            <v>0</v>
          </cell>
          <cell r="LL105">
            <v>35.391058744118453</v>
          </cell>
          <cell r="LM105">
            <v>303.65083002905595</v>
          </cell>
          <cell r="LN105">
            <v>306.22287105663645</v>
          </cell>
          <cell r="LO105">
            <v>158.96873926788683</v>
          </cell>
          <cell r="LP105">
            <v>465.19161032452325</v>
          </cell>
          <cell r="LQ105">
            <v>609.87370108569235</v>
          </cell>
          <cell r="LR105">
            <v>768.84244035357915</v>
          </cell>
          <cell r="LS105">
            <v>5744.2039999999997</v>
          </cell>
          <cell r="LT105">
            <v>133535</v>
          </cell>
          <cell r="LU105">
            <v>68838.399999999994</v>
          </cell>
          <cell r="LV105">
            <v>40006.080000000002</v>
          </cell>
          <cell r="LW105">
            <v>466.91766260689002</v>
          </cell>
          <cell r="LX105">
            <v>1109.5970294193501</v>
          </cell>
          <cell r="LY105">
            <v>4982.8301089067099</v>
          </cell>
          <cell r="LZ105">
            <v>915277.48752083699</v>
          </cell>
          <cell r="MA105">
            <v>967610.96597218001</v>
          </cell>
          <cell r="MB105">
            <v>967610.96597218001</v>
          </cell>
          <cell r="MC105">
            <v>51346.991317645297</v>
          </cell>
          <cell r="MD105">
            <v>776368.32002852403</v>
          </cell>
          <cell r="ME105">
            <v>352</v>
          </cell>
          <cell r="MF105">
            <v>350</v>
          </cell>
          <cell r="MG105">
            <v>391.96290048470598</v>
          </cell>
          <cell r="MH105">
            <v>5744204</v>
          </cell>
          <cell r="MI105">
            <v>108844.48</v>
          </cell>
          <cell r="MJ105">
            <v>967610.96597218001</v>
          </cell>
          <cell r="MK105">
            <v>391.96290048470598</v>
          </cell>
          <cell r="ML105">
            <v>52.774417223546848</v>
          </cell>
          <cell r="MM105">
            <v>1.2268421880466516</v>
          </cell>
          <cell r="MN105">
            <v>0.67789070521153427</v>
          </cell>
          <cell r="MO105">
            <v>85.542159034395155</v>
          </cell>
          <cell r="MP105">
            <v>94.591475263122675</v>
          </cell>
          <cell r="MQ105">
            <v>4938.003429481143</v>
          </cell>
          <cell r="MR105">
            <v>6.0930983648909403E-5</v>
          </cell>
          <cell r="MS105" t="str">
            <v>Historical (£m)</v>
          </cell>
          <cell r="MT105" t="str">
            <v>PR14 (£m)</v>
          </cell>
        </row>
        <row r="106">
          <cell r="A106" t="str">
            <v>TMS17</v>
          </cell>
          <cell r="B106" t="str">
            <v>TMS</v>
          </cell>
          <cell r="C106" t="str">
            <v>2016-17</v>
          </cell>
          <cell r="D106" t="str">
            <v>TMS</v>
          </cell>
          <cell r="E106" t="str">
            <v>TMS17</v>
          </cell>
          <cell r="F106">
            <v>1.0263438654082888</v>
          </cell>
          <cell r="G106">
            <v>9.8775333606893714</v>
          </cell>
          <cell r="H106">
            <v>-1.5395157981124332E-2</v>
          </cell>
          <cell r="I106">
            <v>1.8165927197373819</v>
          </cell>
          <cell r="J106">
            <v>3.1816659827656954E-2</v>
          </cell>
          <cell r="K106">
            <v>57.400333360689366</v>
          </cell>
          <cell r="L106">
            <v>0</v>
          </cell>
          <cell r="M106">
            <v>87.490718728764875</v>
          </cell>
          <cell r="N106">
            <v>0.14163545342634387</v>
          </cell>
          <cell r="O106">
            <v>156.74323512515386</v>
          </cell>
          <cell r="P106">
            <v>9.4423635617562562E-2</v>
          </cell>
          <cell r="Q106">
            <v>156.83765876077143</v>
          </cell>
          <cell r="R106">
            <v>56.933346901928601</v>
          </cell>
          <cell r="S106">
            <v>43.136206319244977</v>
          </cell>
          <cell r="T106">
            <v>35.076327944193679</v>
          </cell>
          <cell r="U106">
            <v>15.581952564628642</v>
          </cell>
          <cell r="V106">
            <v>14.162518998768977</v>
          </cell>
          <cell r="W106">
            <v>164.89035272876484</v>
          </cell>
          <cell r="X106">
            <v>0.76154714813295032</v>
          </cell>
          <cell r="Y106">
            <v>165.65189987689783</v>
          </cell>
          <cell r="Z106">
            <v>30.780052523594581</v>
          </cell>
          <cell r="AA106">
            <v>0</v>
          </cell>
          <cell r="AB106">
            <v>0</v>
          </cell>
          <cell r="AC106">
            <v>30.780052523594581</v>
          </cell>
          <cell r="AD106">
            <v>291.70950611407466</v>
          </cell>
          <cell r="AE106">
            <v>6.599391054575297</v>
          </cell>
          <cell r="AF106">
            <v>0</v>
          </cell>
          <cell r="AG106">
            <v>298.30889716864993</v>
          </cell>
          <cell r="AH106">
            <v>298.30889716864993</v>
          </cell>
          <cell r="AI106">
            <v>52.300430693475583</v>
          </cell>
          <cell r="AJ106">
            <v>2.0526877308165775E-3</v>
          </cell>
          <cell r="AK106">
            <v>3.2831211002051699</v>
          </cell>
          <cell r="AL106">
            <v>2.2517984407057856</v>
          </cell>
          <cell r="AM106">
            <v>0</v>
          </cell>
          <cell r="AN106">
            <v>0</v>
          </cell>
          <cell r="AO106">
            <v>111.01155809552728</v>
          </cell>
          <cell r="AP106">
            <v>32.191275338530978</v>
          </cell>
          <cell r="AQ106">
            <v>201.0402363561756</v>
          </cell>
          <cell r="AR106">
            <v>0.22476930652441526</v>
          </cell>
          <cell r="AS106">
            <v>201.26500566270002</v>
          </cell>
          <cell r="AT106">
            <v>0</v>
          </cell>
          <cell r="AU106">
            <v>124.987129585556</v>
          </cell>
          <cell r="AV106">
            <v>0</v>
          </cell>
          <cell r="AW106">
            <v>103.50985785802214</v>
          </cell>
          <cell r="AX106">
            <v>0</v>
          </cell>
          <cell r="AY106">
            <v>228.49698744357815</v>
          </cell>
          <cell r="AZ106">
            <v>0</v>
          </cell>
          <cell r="BA106">
            <v>228.49698744357815</v>
          </cell>
          <cell r="BB106">
            <v>0.37974723020106688</v>
          </cell>
          <cell r="BC106">
            <v>0</v>
          </cell>
          <cell r="BD106">
            <v>0</v>
          </cell>
          <cell r="BE106">
            <v>0.37974723020106688</v>
          </cell>
          <cell r="BF106">
            <v>429.38224587607709</v>
          </cell>
          <cell r="BG106">
            <v>7.4697306524415259</v>
          </cell>
          <cell r="BH106">
            <v>0</v>
          </cell>
          <cell r="BI106">
            <v>436.85197652851866</v>
          </cell>
          <cell r="BJ106">
            <v>436.85197652851866</v>
          </cell>
          <cell r="BK106">
            <v>-5.1317193270414441E-3</v>
          </cell>
          <cell r="BL106">
            <v>1.0263438654082887E-3</v>
          </cell>
          <cell r="BM106">
            <v>1.4245652851867048E-3</v>
          </cell>
          <cell r="BN106">
            <v>1.3342470250307754E-2</v>
          </cell>
          <cell r="BO106">
            <v>0</v>
          </cell>
          <cell r="BP106">
            <v>0</v>
          </cell>
          <cell r="BQ106">
            <v>12.438889427328682</v>
          </cell>
          <cell r="BR106">
            <v>9.2370947886745991E-3</v>
          </cell>
          <cell r="BS106">
            <v>12.458788182191217</v>
          </cell>
          <cell r="BT106">
            <v>1.4368814115716043E-2</v>
          </cell>
          <cell r="BU106">
            <v>12.473156996306935</v>
          </cell>
          <cell r="BV106">
            <v>0</v>
          </cell>
          <cell r="BW106">
            <v>0.64146491588018051</v>
          </cell>
          <cell r="BX106">
            <v>0</v>
          </cell>
          <cell r="BY106">
            <v>-1.0263438654082887E-3</v>
          </cell>
          <cell r="BZ106">
            <v>0</v>
          </cell>
          <cell r="CA106">
            <v>0.64043857201477217</v>
          </cell>
          <cell r="CB106">
            <v>0</v>
          </cell>
          <cell r="CC106">
            <v>0.64043857201477217</v>
          </cell>
          <cell r="CD106">
            <v>0</v>
          </cell>
          <cell r="CE106">
            <v>0</v>
          </cell>
          <cell r="CF106">
            <v>0</v>
          </cell>
          <cell r="CG106">
            <v>0</v>
          </cell>
          <cell r="CH106">
            <v>13.113595568321706</v>
          </cell>
          <cell r="CI106">
            <v>0.30790315962248666</v>
          </cell>
          <cell r="CJ106">
            <v>0</v>
          </cell>
          <cell r="CK106">
            <v>13.421498727944194</v>
          </cell>
          <cell r="CL106">
            <v>13.421498727944194</v>
          </cell>
          <cell r="CM106">
            <v>-6.8149232663110375</v>
          </cell>
          <cell r="CN106">
            <v>-9.8877967993434552</v>
          </cell>
          <cell r="CO106">
            <v>0</v>
          </cell>
          <cell r="CP106">
            <v>0.1282929831760361</v>
          </cell>
          <cell r="CQ106">
            <v>0</v>
          </cell>
          <cell r="CR106">
            <v>0</v>
          </cell>
          <cell r="CS106">
            <v>48.851915305703727</v>
          </cell>
          <cell r="CT106">
            <v>6.6271023389413211</v>
          </cell>
          <cell r="CU106">
            <v>38.904590562166597</v>
          </cell>
          <cell r="CV106">
            <v>6.7738695116947065E-2</v>
          </cell>
          <cell r="CW106">
            <v>38.972329257283548</v>
          </cell>
          <cell r="CX106">
            <v>0</v>
          </cell>
          <cell r="CY106">
            <v>119.81538284776363</v>
          </cell>
          <cell r="CZ106">
            <v>0</v>
          </cell>
          <cell r="DA106">
            <v>-3.5460180549856379</v>
          </cell>
          <cell r="DB106">
            <v>0</v>
          </cell>
          <cell r="DC106">
            <v>116.26936479277799</v>
          </cell>
          <cell r="DD106">
            <v>0</v>
          </cell>
          <cell r="DE106">
            <v>116.26936479277799</v>
          </cell>
          <cell r="DF106">
            <v>0</v>
          </cell>
          <cell r="DG106">
            <v>0</v>
          </cell>
          <cell r="DH106">
            <v>0</v>
          </cell>
          <cell r="DI106">
            <v>0</v>
          </cell>
          <cell r="DJ106">
            <v>155.24169405006154</v>
          </cell>
          <cell r="DK106">
            <v>3.6486524415264667</v>
          </cell>
          <cell r="DL106">
            <v>0</v>
          </cell>
          <cell r="DM106">
            <v>158.89034649158802</v>
          </cell>
          <cell r="DN106">
            <v>158.89034649158802</v>
          </cell>
          <cell r="DO106">
            <v>4.3106442347148131E-2</v>
          </cell>
          <cell r="DP106">
            <v>-0.84776003282724655</v>
          </cell>
          <cell r="DQ106">
            <v>0</v>
          </cell>
          <cell r="DR106">
            <v>1.0263438654082887E-3</v>
          </cell>
          <cell r="DS106">
            <v>0</v>
          </cell>
          <cell r="DT106">
            <v>0</v>
          </cell>
          <cell r="DU106">
            <v>20.546377841608532</v>
          </cell>
          <cell r="DV106">
            <v>0.60759556832170691</v>
          </cell>
          <cell r="DW106">
            <v>20.350346163315447</v>
          </cell>
          <cell r="DX106">
            <v>3.284300369306524E-2</v>
          </cell>
          <cell r="DY106">
            <v>20.383189167008513</v>
          </cell>
          <cell r="DZ106">
            <v>0</v>
          </cell>
          <cell r="EA106">
            <v>0.30174509643003689</v>
          </cell>
          <cell r="EB106">
            <v>0</v>
          </cell>
          <cell r="EC106">
            <v>-9.6476323348379148E-2</v>
          </cell>
          <cell r="ED106">
            <v>0</v>
          </cell>
          <cell r="EE106">
            <v>0.20526877308165675</v>
          </cell>
          <cell r="EF106">
            <v>0</v>
          </cell>
          <cell r="EG106">
            <v>0.20526877308165675</v>
          </cell>
          <cell r="EH106">
            <v>0</v>
          </cell>
          <cell r="EI106">
            <v>0</v>
          </cell>
          <cell r="EJ106">
            <v>0</v>
          </cell>
          <cell r="EK106">
            <v>0</v>
          </cell>
          <cell r="EL106">
            <v>20.588457940090169</v>
          </cell>
          <cell r="EM106">
            <v>0.17550480098481741</v>
          </cell>
          <cell r="EN106">
            <v>0</v>
          </cell>
          <cell r="EO106">
            <v>20.763962741074987</v>
          </cell>
          <cell r="EP106">
            <v>20.763962741074987</v>
          </cell>
          <cell r="EQ106">
            <v>62.177964054164953</v>
          </cell>
          <cell r="ER106">
            <v>-1.3342470250307754E-2</v>
          </cell>
          <cell r="ES106">
            <v>5.0997138199425525</v>
          </cell>
          <cell r="ET106">
            <v>2.2836151005334426</v>
          </cell>
          <cell r="EU106">
            <v>57.400333360689366</v>
          </cell>
          <cell r="EV106">
            <v>0</v>
          </cell>
          <cell r="EW106">
            <v>198.50227682429215</v>
          </cell>
          <cell r="EX106">
            <v>32.332910791957325</v>
          </cell>
          <cell r="EY106">
            <v>357.78347148132951</v>
          </cell>
          <cell r="EZ106">
            <v>0.3191929421419778</v>
          </cell>
          <cell r="FA106">
            <v>358.10266442347148</v>
          </cell>
          <cell r="FB106">
            <v>56.933346901928601</v>
          </cell>
          <cell r="FC106">
            <v>168.12333590480097</v>
          </cell>
          <cell r="FD106">
            <v>35.076327944193679</v>
          </cell>
          <cell r="FE106">
            <v>119.09181042265079</v>
          </cell>
          <cell r="FF106">
            <v>14.162518998768977</v>
          </cell>
          <cell r="FG106">
            <v>393.38734017234299</v>
          </cell>
          <cell r="FH106">
            <v>0.76154714813295032</v>
          </cell>
          <cell r="FI106">
            <v>394.14888732047604</v>
          </cell>
          <cell r="FJ106">
            <v>31.159799753795649</v>
          </cell>
          <cell r="FK106">
            <v>0</v>
          </cell>
          <cell r="FL106">
            <v>0</v>
          </cell>
          <cell r="FM106">
            <v>31.159799753795649</v>
          </cell>
          <cell r="FN106">
            <v>721.09175199015169</v>
          </cell>
          <cell r="FO106">
            <v>14.069121707016821</v>
          </cell>
          <cell r="FP106">
            <v>0</v>
          </cell>
          <cell r="FQ106">
            <v>735.16087369716854</v>
          </cell>
          <cell r="FR106">
            <v>735.16087369716854</v>
          </cell>
          <cell r="FS106">
            <v>-6.7769485432909304</v>
          </cell>
          <cell r="FT106">
            <v>-10.734530488305294</v>
          </cell>
          <cell r="FU106">
            <v>1.4245652851867048E-3</v>
          </cell>
          <cell r="FV106">
            <v>0.14266179729175216</v>
          </cell>
          <cell r="FW106">
            <v>0</v>
          </cell>
          <cell r="FX106">
            <v>0</v>
          </cell>
          <cell r="FY106">
            <v>81.837182574640948</v>
          </cell>
          <cell r="FZ106">
            <v>7.2439350020517024</v>
          </cell>
          <cell r="GA106">
            <v>71.713724907673267</v>
          </cell>
          <cell r="GB106">
            <v>0.11495051292572835</v>
          </cell>
          <cell r="GC106">
            <v>71.828675420598984</v>
          </cell>
          <cell r="GD106">
            <v>0</v>
          </cell>
          <cell r="GE106">
            <v>120.75859286007385</v>
          </cell>
          <cell r="GF106">
            <v>0</v>
          </cell>
          <cell r="GG106">
            <v>-3.6435207221994252</v>
          </cell>
          <cell r="GH106">
            <v>0</v>
          </cell>
          <cell r="GI106">
            <v>117.11507213787442</v>
          </cell>
          <cell r="GJ106">
            <v>0</v>
          </cell>
          <cell r="GK106">
            <v>117.11507213787442</v>
          </cell>
          <cell r="GL106">
            <v>0</v>
          </cell>
          <cell r="GM106">
            <v>0</v>
          </cell>
          <cell r="GN106">
            <v>0</v>
          </cell>
          <cell r="GO106">
            <v>0</v>
          </cell>
          <cell r="GP106">
            <v>188.9437475584734</v>
          </cell>
          <cell r="GQ106">
            <v>4.1320604021337708</v>
          </cell>
          <cell r="GR106">
            <v>0</v>
          </cell>
          <cell r="GS106">
            <v>193.07580796060722</v>
          </cell>
          <cell r="GT106">
            <v>193.07580796060722</v>
          </cell>
          <cell r="GU106">
            <v>55.401015510874018</v>
          </cell>
          <cell r="GV106">
            <v>-10.7478729585556</v>
          </cell>
          <cell r="GW106">
            <v>5.1011383852277383</v>
          </cell>
          <cell r="GX106">
            <v>2.4262768978251947</v>
          </cell>
          <cell r="GY106">
            <v>57.400333360689366</v>
          </cell>
          <cell r="GZ106">
            <v>0</v>
          </cell>
          <cell r="HA106">
            <v>280.33945939893312</v>
          </cell>
          <cell r="HB106">
            <v>39.576845794009024</v>
          </cell>
          <cell r="HC106">
            <v>429.49719638900285</v>
          </cell>
          <cell r="HD106">
            <v>0.43414345506770613</v>
          </cell>
          <cell r="HE106">
            <v>429.93133984407058</v>
          </cell>
          <cell r="HF106">
            <v>56.933346901928601</v>
          </cell>
          <cell r="HG106">
            <v>288.88192876487483</v>
          </cell>
          <cell r="HH106">
            <v>35.076327944193679</v>
          </cell>
          <cell r="HI106">
            <v>115.44828970045137</v>
          </cell>
          <cell r="HJ106">
            <v>14.162518998768977</v>
          </cell>
          <cell r="HK106">
            <v>510.50241231021744</v>
          </cell>
          <cell r="HL106">
            <v>0.76154714813295032</v>
          </cell>
          <cell r="HM106">
            <v>511.26395945835043</v>
          </cell>
          <cell r="HN106">
            <v>31.159799753795649</v>
          </cell>
          <cell r="HO106">
            <v>0</v>
          </cell>
          <cell r="HP106">
            <v>0</v>
          </cell>
          <cell r="HQ106">
            <v>31.159799753795649</v>
          </cell>
          <cell r="HR106">
            <v>910.03549954862422</v>
          </cell>
          <cell r="HS106">
            <v>18.201182109150491</v>
          </cell>
          <cell r="HT106">
            <v>0</v>
          </cell>
          <cell r="HU106">
            <v>928.23668165777588</v>
          </cell>
          <cell r="HV106">
            <v>928.23668165777588</v>
          </cell>
          <cell r="HW106">
            <v>0.3382124646502257</v>
          </cell>
          <cell r="HX106">
            <v>3.2317903386688549</v>
          </cell>
          <cell r="HY106">
            <v>2.1345786656376532E-2</v>
          </cell>
          <cell r="HZ106">
            <v>-2.2106609218793855E-3</v>
          </cell>
          <cell r="IA106">
            <v>-3.4251209989137283</v>
          </cell>
          <cell r="IB106">
            <v>0.19397862570724744</v>
          </cell>
          <cell r="IC106" t="e">
            <v>#N/A</v>
          </cell>
          <cell r="ID106">
            <v>1.2223806734747538</v>
          </cell>
          <cell r="IE106">
            <v>0</v>
          </cell>
          <cell r="IF106">
            <v>0</v>
          </cell>
          <cell r="IG106" t="e">
            <v>#N/A</v>
          </cell>
          <cell r="IH106" t="e">
            <v>#N/A</v>
          </cell>
          <cell r="II106">
            <v>0</v>
          </cell>
          <cell r="IJ106">
            <v>12.408550084601808</v>
          </cell>
          <cell r="IK106" t="e">
            <v>#N/A</v>
          </cell>
          <cell r="IL106" t="e">
            <v>#N/A</v>
          </cell>
          <cell r="IM106">
            <v>8.2761302880783338E-7</v>
          </cell>
          <cell r="IN106">
            <v>0.3200957968669777</v>
          </cell>
          <cell r="IO106">
            <v>0.94300807721702373</v>
          </cell>
          <cell r="IP106">
            <v>4.6712616158945623</v>
          </cell>
          <cell r="IQ106">
            <v>1.5878881756748062</v>
          </cell>
          <cell r="IR106">
            <v>52.164124622655891</v>
          </cell>
          <cell r="IS106">
            <v>0</v>
          </cell>
          <cell r="IT106">
            <v>0</v>
          </cell>
          <cell r="IU106">
            <v>0.70661617681791744</v>
          </cell>
          <cell r="IV106">
            <v>4.3936127422863507</v>
          </cell>
          <cell r="IW106">
            <v>17.892684859053297</v>
          </cell>
          <cell r="IX106">
            <v>22.005985534903967</v>
          </cell>
          <cell r="IY106">
            <v>0.51044016211243404</v>
          </cell>
          <cell r="IZ106">
            <v>4.0822666619173509</v>
          </cell>
          <cell r="JA106" t="e">
            <v>#N/A</v>
          </cell>
          <cell r="JB106">
            <v>27.614274119509098</v>
          </cell>
          <cell r="JC106">
            <v>8.8120572718917209</v>
          </cell>
          <cell r="JD106">
            <v>8.4507065634051623E-2</v>
          </cell>
          <cell r="JE106">
            <v>15.785482234797593</v>
          </cell>
          <cell r="JF106">
            <v>1.4753301484496621</v>
          </cell>
          <cell r="JG106">
            <v>0</v>
          </cell>
          <cell r="JH106">
            <v>-8.7803717685679104</v>
          </cell>
          <cell r="JI106">
            <v>0</v>
          </cell>
          <cell r="JJ106">
            <v>0</v>
          </cell>
          <cell r="JK106">
            <v>0</v>
          </cell>
          <cell r="JL106">
            <v>0</v>
          </cell>
          <cell r="JM106">
            <v>0</v>
          </cell>
          <cell r="JN106">
            <v>0</v>
          </cell>
          <cell r="JO106">
            <v>0</v>
          </cell>
          <cell r="JP106">
            <v>0</v>
          </cell>
          <cell r="JQ106">
            <v>0</v>
          </cell>
          <cell r="JR106">
            <v>0</v>
          </cell>
          <cell r="JS106">
            <v>910.03549954862422</v>
          </cell>
          <cell r="JT106">
            <v>928.23668165777588</v>
          </cell>
          <cell r="JU106">
            <v>193.07580796060722</v>
          </cell>
          <cell r="JV106">
            <v>735.16087369716854</v>
          </cell>
          <cell r="JW106">
            <v>164.68818783533229</v>
          </cell>
          <cell r="JX106">
            <v>8.8120572718917209</v>
          </cell>
          <cell r="JY106">
            <v>0</v>
          </cell>
          <cell r="JZ106">
            <v>0</v>
          </cell>
          <cell r="KA106">
            <v>1.5263036735330322</v>
          </cell>
          <cell r="KB106">
            <v>0</v>
          </cell>
          <cell r="KC106">
            <v>0</v>
          </cell>
          <cell r="KD106">
            <v>1.5263036735330322</v>
          </cell>
          <cell r="KE106">
            <v>0</v>
          </cell>
          <cell r="KF106">
            <v>0</v>
          </cell>
          <cell r="KG106">
            <v>0.12418760771440294</v>
          </cell>
          <cell r="KH106">
            <v>0.12418760771440294</v>
          </cell>
          <cell r="KI106">
            <v>0.62414240508718188</v>
          </cell>
          <cell r="KJ106">
            <v>0.82275682345638612</v>
          </cell>
          <cell r="KK106">
            <v>2.5328670547506773</v>
          </cell>
          <cell r="KL106">
            <v>6.5390887990354081</v>
          </cell>
          <cell r="KM106">
            <v>6.7299203553891314</v>
          </cell>
          <cell r="KN106">
            <v>130.92052131792445</v>
          </cell>
          <cell r="KO106">
            <v>17.892684859053297</v>
          </cell>
          <cell r="KP106">
            <v>0</v>
          </cell>
          <cell r="KQ106">
            <v>0</v>
          </cell>
          <cell r="KR106">
            <v>17.892684859053297</v>
          </cell>
          <cell r="KS106">
            <v>3.3636528691626019E-2</v>
          </cell>
          <cell r="KT106">
            <v>21.972349006212355</v>
          </cell>
          <cell r="KU106">
            <v>0</v>
          </cell>
          <cell r="KV106">
            <v>22.005985534903967</v>
          </cell>
          <cell r="KW106">
            <v>27.607901708709566</v>
          </cell>
          <cell r="KX106">
            <v>6.372410799534543E-3</v>
          </cell>
          <cell r="KY106">
            <v>0</v>
          </cell>
          <cell r="KZ106">
            <v>27.614274119509098</v>
          </cell>
          <cell r="LA106">
            <v>15.460550054728332</v>
          </cell>
          <cell r="LB106">
            <v>0</v>
          </cell>
          <cell r="LC106">
            <v>0</v>
          </cell>
          <cell r="LD106">
            <v>15.460550054728332</v>
          </cell>
          <cell r="LE106">
            <v>1.6076611892446378E-2</v>
          </cell>
          <cell r="LF106">
            <v>25.101538614933183</v>
          </cell>
          <cell r="LG106">
            <v>0</v>
          </cell>
          <cell r="LH106">
            <v>25.117615226825613</v>
          </cell>
          <cell r="LI106">
            <v>35.392537284112301</v>
          </cell>
          <cell r="LJ106">
            <v>-1.4785399938317329E-3</v>
          </cell>
          <cell r="LK106">
            <v>0</v>
          </cell>
          <cell r="LL106">
            <v>35.391058744118453</v>
          </cell>
          <cell r="LM106">
            <v>311.25606763867376</v>
          </cell>
          <cell r="LN106">
            <v>318.93615067814</v>
          </cell>
          <cell r="LO106">
            <v>185.10419515798114</v>
          </cell>
          <cell r="LP106">
            <v>504.04034583612111</v>
          </cell>
          <cell r="LQ106">
            <v>630.19221831681375</v>
          </cell>
          <cell r="LR106">
            <v>815.29641347479492</v>
          </cell>
          <cell r="LS106">
            <v>5795.3779999999997</v>
          </cell>
          <cell r="LT106">
            <v>138658</v>
          </cell>
          <cell r="LU106">
            <v>68871.039999999994</v>
          </cell>
          <cell r="LV106">
            <v>40030.620000000003</v>
          </cell>
          <cell r="LW106">
            <v>485.03373615332401</v>
          </cell>
          <cell r="LX106">
            <v>1088.6355181060501</v>
          </cell>
          <cell r="LY106">
            <v>4984.4664797168398</v>
          </cell>
          <cell r="LZ106">
            <v>905953.98161381495</v>
          </cell>
          <cell r="MA106">
            <v>960571.53308466705</v>
          </cell>
          <cell r="MB106">
            <v>960571.53308466799</v>
          </cell>
          <cell r="MC106">
            <v>105711.468415596</v>
          </cell>
          <cell r="MD106">
            <v>716821.86239452905</v>
          </cell>
          <cell r="ME106">
            <v>353</v>
          </cell>
          <cell r="MF106">
            <v>351</v>
          </cell>
          <cell r="MG106">
            <v>382.563855393425</v>
          </cell>
          <cell r="MH106">
            <v>5795378</v>
          </cell>
          <cell r="MI106">
            <v>108901.66</v>
          </cell>
          <cell r="MJ106">
            <v>960571.53308466799</v>
          </cell>
          <cell r="MK106">
            <v>382.563855393425</v>
          </cell>
          <cell r="ML106">
            <v>53.216617634662313</v>
          </cell>
          <cell r="MM106">
            <v>1.2732404630012066</v>
          </cell>
          <cell r="MN106">
            <v>0.68273267613044686</v>
          </cell>
          <cell r="MO106">
            <v>85.629575984699116</v>
          </cell>
          <cell r="MP106">
            <v>94.314056830784835</v>
          </cell>
          <cell r="MQ106">
            <v>5006.23452751268</v>
          </cell>
          <cell r="MR106">
            <v>6.0565505822053365E-5</v>
          </cell>
          <cell r="MS106" t="str">
            <v>Historical (£m)</v>
          </cell>
          <cell r="MT106" t="str">
            <v>PR14 (£m)</v>
          </cell>
        </row>
        <row r="107">
          <cell r="A107" t="str">
            <v>TMS18</v>
          </cell>
          <cell r="B107" t="str">
            <v>TMS</v>
          </cell>
          <cell r="C107" t="str">
            <v>2017-18</v>
          </cell>
          <cell r="D107" t="str">
            <v>TMS</v>
          </cell>
          <cell r="E107" t="str">
            <v>TMS18</v>
          </cell>
          <cell r="F107">
            <v>1</v>
          </cell>
          <cell r="G107">
            <v>10.303000000000001</v>
          </cell>
          <cell r="H107">
            <v>-0.126</v>
          </cell>
          <cell r="I107">
            <v>1.732</v>
          </cell>
          <cell r="J107">
            <v>0</v>
          </cell>
          <cell r="K107">
            <v>68.986999999999995</v>
          </cell>
          <cell r="L107">
            <v>0</v>
          </cell>
          <cell r="M107">
            <v>78.924999999999997</v>
          </cell>
          <cell r="N107">
            <v>0</v>
          </cell>
          <cell r="O107">
            <v>159.821</v>
          </cell>
          <cell r="P107">
            <v>3.5270000000000001</v>
          </cell>
          <cell r="Q107">
            <v>163.34800000000001</v>
          </cell>
          <cell r="R107">
            <v>70.799894928828095</v>
          </cell>
          <cell r="S107">
            <v>32.761445692755103</v>
          </cell>
          <cell r="T107">
            <v>29.751228851792</v>
          </cell>
          <cell r="U107">
            <v>4.4820356814573099</v>
          </cell>
          <cell r="V107">
            <v>7.3090945971766601</v>
          </cell>
          <cell r="W107">
            <v>145.10369975200899</v>
          </cell>
          <cell r="X107">
            <v>3.9925509999999997E-2</v>
          </cell>
          <cell r="Y107">
            <v>145.14362526200901</v>
          </cell>
          <cell r="Z107">
            <v>34.862000000000002</v>
          </cell>
          <cell r="AA107">
            <v>0.91443906750000004</v>
          </cell>
          <cell r="AB107">
            <v>33.947896942500002</v>
          </cell>
          <cell r="AC107">
            <v>34.86233601</v>
          </cell>
          <cell r="AD107">
            <v>273.62928925200902</v>
          </cell>
          <cell r="AE107">
            <v>3.4860000000000002</v>
          </cell>
          <cell r="AF107">
            <v>0</v>
          </cell>
          <cell r="AG107">
            <v>277.11528925200901</v>
          </cell>
          <cell r="AH107">
            <v>277.947289252009</v>
          </cell>
          <cell r="AI107">
            <v>54.192999999999998</v>
          </cell>
          <cell r="AJ107">
            <v>-3.9E-2</v>
          </cell>
          <cell r="AK107">
            <v>3.5339999999999998</v>
          </cell>
          <cell r="AL107">
            <v>2.39</v>
          </cell>
          <cell r="AM107">
            <v>0</v>
          </cell>
          <cell r="AN107">
            <v>0</v>
          </cell>
          <cell r="AO107">
            <v>109.901</v>
          </cell>
          <cell r="AP107">
            <v>28.538</v>
          </cell>
          <cell r="AQ107">
            <v>198.517</v>
          </cell>
          <cell r="AR107">
            <v>0.47799999999999998</v>
          </cell>
          <cell r="AS107">
            <v>198.995</v>
          </cell>
          <cell r="AT107">
            <v>0</v>
          </cell>
          <cell r="AU107">
            <v>115.66705442321999</v>
          </cell>
          <cell r="AV107">
            <v>0</v>
          </cell>
          <cell r="AW107">
            <v>137.35995061478499</v>
          </cell>
          <cell r="AX107">
            <v>1.089151E-2</v>
          </cell>
          <cell r="AY107">
            <v>253.03789654800499</v>
          </cell>
          <cell r="AZ107">
            <v>0</v>
          </cell>
          <cell r="BA107">
            <v>253.03789654800499</v>
          </cell>
          <cell r="BB107">
            <v>0.61199999999999999</v>
          </cell>
          <cell r="BC107">
            <v>0</v>
          </cell>
          <cell r="BD107">
            <v>0.61242998999999998</v>
          </cell>
          <cell r="BE107">
            <v>0.61242998999999998</v>
          </cell>
          <cell r="BF107">
            <v>451.42046655800499</v>
          </cell>
          <cell r="BG107">
            <v>3.7450000000000001</v>
          </cell>
          <cell r="BH107">
            <v>0</v>
          </cell>
          <cell r="BI107">
            <v>455.16546655800499</v>
          </cell>
          <cell r="BJ107">
            <v>456.06546655800503</v>
          </cell>
          <cell r="BK107">
            <v>-5.0000000000000001E-3</v>
          </cell>
          <cell r="BL107">
            <v>0</v>
          </cell>
          <cell r="BM107">
            <v>3.0000000000000001E-3</v>
          </cell>
          <cell r="BN107">
            <v>8.9999999999999993E-3</v>
          </cell>
          <cell r="BO107">
            <v>0</v>
          </cell>
          <cell r="BP107">
            <v>0</v>
          </cell>
          <cell r="BQ107">
            <v>10.981999999999999</v>
          </cell>
          <cell r="BR107">
            <v>0</v>
          </cell>
          <cell r="BS107">
            <v>10.989000000000001</v>
          </cell>
          <cell r="BT107">
            <v>1.6E-2</v>
          </cell>
          <cell r="BU107">
            <v>11.005000000000001</v>
          </cell>
          <cell r="BV107">
            <v>8.2628814873083299E-5</v>
          </cell>
          <cell r="BW107">
            <v>1.24630417273213</v>
          </cell>
          <cell r="BX107">
            <v>0</v>
          </cell>
          <cell r="BY107">
            <v>1.1146693781922901E-2</v>
          </cell>
          <cell r="BZ107">
            <v>0</v>
          </cell>
          <cell r="CA107">
            <v>1.2575334953289301</v>
          </cell>
          <cell r="CB107">
            <v>0</v>
          </cell>
          <cell r="CC107">
            <v>1.2575334953289301</v>
          </cell>
          <cell r="CD107">
            <v>0</v>
          </cell>
          <cell r="CE107">
            <v>0</v>
          </cell>
          <cell r="CF107">
            <v>0</v>
          </cell>
          <cell r="CG107">
            <v>0</v>
          </cell>
          <cell r="CH107">
            <v>12.262533495328899</v>
          </cell>
          <cell r="CI107">
            <v>0.16300000000000001</v>
          </cell>
          <cell r="CJ107">
            <v>0</v>
          </cell>
          <cell r="CK107">
            <v>12.425533495328899</v>
          </cell>
          <cell r="CL107">
            <v>12.4855334953289</v>
          </cell>
          <cell r="CM107">
            <v>-13.833</v>
          </cell>
          <cell r="CN107">
            <v>-9.6319999999999997</v>
          </cell>
          <cell r="CO107">
            <v>6.8000000000000005E-2</v>
          </cell>
          <cell r="CP107">
            <v>9.6000000000000002E-2</v>
          </cell>
          <cell r="CQ107">
            <v>0</v>
          </cell>
          <cell r="CR107">
            <v>0</v>
          </cell>
          <cell r="CS107">
            <v>49.798999999999999</v>
          </cell>
          <cell r="CT107">
            <v>9.0050000000000008</v>
          </cell>
          <cell r="CU107">
            <v>35.503</v>
          </cell>
          <cell r="CV107">
            <v>4.9000000000000002E-2</v>
          </cell>
          <cell r="CW107">
            <v>35.552</v>
          </cell>
          <cell r="CX107">
            <v>0</v>
          </cell>
          <cell r="CY107">
            <v>78.232732730723896</v>
          </cell>
          <cell r="CZ107">
            <v>0</v>
          </cell>
          <cell r="DA107">
            <v>-1.28041812280559</v>
          </cell>
          <cell r="DB107">
            <v>0</v>
          </cell>
          <cell r="DC107">
            <v>76.952314607918296</v>
          </cell>
          <cell r="DD107">
            <v>0</v>
          </cell>
          <cell r="DE107">
            <v>76.952314607918296</v>
          </cell>
          <cell r="DF107">
            <v>0</v>
          </cell>
          <cell r="DG107">
            <v>0</v>
          </cell>
          <cell r="DH107">
            <v>0</v>
          </cell>
          <cell r="DI107">
            <v>0</v>
          </cell>
          <cell r="DJ107">
            <v>112.504314607918</v>
          </cell>
          <cell r="DK107">
            <v>1.88</v>
          </cell>
          <cell r="DL107">
            <v>0</v>
          </cell>
          <cell r="DM107">
            <v>114.384314607918</v>
          </cell>
          <cell r="DN107">
            <v>114.66831460791801</v>
          </cell>
          <cell r="DO107">
            <v>3.7999999999999999E-2</v>
          </cell>
          <cell r="DP107">
            <v>-0.79300000000000004</v>
          </cell>
          <cell r="DQ107">
            <v>4.0000000000000001E-3</v>
          </cell>
          <cell r="DR107">
            <v>1E-3</v>
          </cell>
          <cell r="DS107">
            <v>0</v>
          </cell>
          <cell r="DT107">
            <v>0</v>
          </cell>
          <cell r="DU107">
            <v>19.023</v>
          </cell>
          <cell r="DV107">
            <v>0.85099999999999998</v>
          </cell>
          <cell r="DW107">
            <v>19.123999999999999</v>
          </cell>
          <cell r="DX107">
            <v>2.7E-2</v>
          </cell>
          <cell r="DY107">
            <v>19.151</v>
          </cell>
          <cell r="DZ107">
            <v>0</v>
          </cell>
          <cell r="EA107">
            <v>7.6755260536020904</v>
          </cell>
          <cell r="EB107">
            <v>0</v>
          </cell>
          <cell r="EC107">
            <v>1.89851416186711E-3</v>
          </cell>
          <cell r="ED107">
            <v>0</v>
          </cell>
          <cell r="EE107">
            <v>7.6774245677639597</v>
          </cell>
          <cell r="EF107">
            <v>0</v>
          </cell>
          <cell r="EG107">
            <v>7.6774245677639597</v>
          </cell>
          <cell r="EH107">
            <v>0</v>
          </cell>
          <cell r="EI107">
            <v>0</v>
          </cell>
          <cell r="EJ107">
            <v>0</v>
          </cell>
          <cell r="EK107">
            <v>0</v>
          </cell>
          <cell r="EL107">
            <v>26.828424567763999</v>
          </cell>
          <cell r="EM107">
            <v>0.16500000000000001</v>
          </cell>
          <cell r="EN107">
            <v>0</v>
          </cell>
          <cell r="EO107">
            <v>26.993424567763999</v>
          </cell>
          <cell r="EP107">
            <v>27.097424567764001</v>
          </cell>
          <cell r="EQ107">
            <v>64.495999999999995</v>
          </cell>
          <cell r="ER107">
            <v>-0.16500000000000001</v>
          </cell>
          <cell r="ES107">
            <v>5.266</v>
          </cell>
          <cell r="ET107">
            <v>2.39</v>
          </cell>
          <cell r="EU107">
            <v>68.986999999999995</v>
          </cell>
          <cell r="EV107">
            <v>0</v>
          </cell>
          <cell r="EW107">
            <v>188.82599999999999</v>
          </cell>
          <cell r="EX107">
            <v>28.538</v>
          </cell>
          <cell r="EY107">
            <v>358.33799999999997</v>
          </cell>
          <cell r="EZ107">
            <v>4.0049999999999999</v>
          </cell>
          <cell r="FA107">
            <v>362.34300000000002</v>
          </cell>
          <cell r="FB107">
            <v>70.799894928828095</v>
          </cell>
          <cell r="FC107">
            <v>148.42850011597511</v>
          </cell>
          <cell r="FD107">
            <v>29.751228851792</v>
          </cell>
          <cell r="FE107">
            <v>141.84198629624231</v>
          </cell>
          <cell r="FF107">
            <v>7.3199861071766605</v>
          </cell>
          <cell r="FG107">
            <v>398.14159630001399</v>
          </cell>
          <cell r="FH107">
            <v>3.9925509999999997E-2</v>
          </cell>
          <cell r="FI107">
            <v>398.18152181001403</v>
          </cell>
          <cell r="FJ107">
            <v>35.474000000000004</v>
          </cell>
          <cell r="FK107">
            <v>0.91443906750000004</v>
          </cell>
          <cell r="FL107">
            <v>34.560326932500004</v>
          </cell>
          <cell r="FM107">
            <v>35.474766000000002</v>
          </cell>
          <cell r="FN107">
            <v>725.04975581001395</v>
          </cell>
          <cell r="FO107">
            <v>7.2309999999999999</v>
          </cell>
          <cell r="FP107">
            <v>0</v>
          </cell>
          <cell r="FQ107">
            <v>732.28075581001394</v>
          </cell>
          <cell r="FR107">
            <v>734.01275581001403</v>
          </cell>
          <cell r="FS107">
            <v>-13.8</v>
          </cell>
          <cell r="FT107">
            <v>-10.424999999999999</v>
          </cell>
          <cell r="FU107">
            <v>7.5000000000000011E-2</v>
          </cell>
          <cell r="FV107">
            <v>0.106</v>
          </cell>
          <cell r="FW107">
            <v>0</v>
          </cell>
          <cell r="FX107">
            <v>0</v>
          </cell>
          <cell r="FY107">
            <v>79.804000000000002</v>
          </cell>
          <cell r="FZ107">
            <v>9.8560000000000016</v>
          </cell>
          <cell r="GA107">
            <v>65.616</v>
          </cell>
          <cell r="GB107">
            <v>9.1999999999999998E-2</v>
          </cell>
          <cell r="GC107">
            <v>65.707999999999998</v>
          </cell>
          <cell r="GD107">
            <v>8.2628814873083299E-5</v>
          </cell>
          <cell r="GE107">
            <v>87.154562957058104</v>
          </cell>
          <cell r="GF107">
            <v>0</v>
          </cell>
          <cell r="GG107">
            <v>-1.2673729148618</v>
          </cell>
          <cell r="GH107">
            <v>0</v>
          </cell>
          <cell r="GI107">
            <v>85.887272671011189</v>
          </cell>
          <cell r="GJ107">
            <v>0</v>
          </cell>
          <cell r="GK107">
            <v>85.887272671011189</v>
          </cell>
          <cell r="GL107">
            <v>0</v>
          </cell>
          <cell r="GM107">
            <v>0</v>
          </cell>
          <cell r="GN107">
            <v>0</v>
          </cell>
          <cell r="GO107">
            <v>0</v>
          </cell>
          <cell r="GP107">
            <v>151.59527267101089</v>
          </cell>
          <cell r="GQ107">
            <v>2.2079999999999997</v>
          </cell>
          <cell r="GR107">
            <v>0</v>
          </cell>
          <cell r="GS107">
            <v>153.80327267101092</v>
          </cell>
          <cell r="GT107">
            <v>154.2512726710109</v>
          </cell>
          <cell r="GU107">
            <v>50.695999999999998</v>
          </cell>
          <cell r="GV107">
            <v>-10.59</v>
          </cell>
          <cell r="GW107">
            <v>5.3410000000000002</v>
          </cell>
          <cell r="GX107">
            <v>2.496</v>
          </cell>
          <cell r="GY107">
            <v>68.986999999999995</v>
          </cell>
          <cell r="GZ107">
            <v>0</v>
          </cell>
          <cell r="HA107">
            <v>268.63</v>
          </cell>
          <cell r="HB107">
            <v>38.393999999999998</v>
          </cell>
          <cell r="HC107">
            <v>423.95400000000001</v>
          </cell>
          <cell r="HD107">
            <v>4.0970000000000004</v>
          </cell>
          <cell r="HE107">
            <v>428.05099999999999</v>
          </cell>
          <cell r="HF107">
            <v>70.799977557643004</v>
          </cell>
          <cell r="HG107">
            <v>235.583063073033</v>
          </cell>
          <cell r="HH107">
            <v>29.751228851792</v>
          </cell>
          <cell r="HI107">
            <v>140.57461338138</v>
          </cell>
          <cell r="HJ107">
            <v>7.3199861071766597</v>
          </cell>
          <cell r="HK107">
            <v>484.02886897102599</v>
          </cell>
          <cell r="HL107">
            <v>3.9925509999999997E-2</v>
          </cell>
          <cell r="HM107">
            <v>484.06879448102598</v>
          </cell>
          <cell r="HN107">
            <v>35.473999999999997</v>
          </cell>
          <cell r="HO107">
            <v>0.91443906750000004</v>
          </cell>
          <cell r="HP107">
            <v>34.560326932499997</v>
          </cell>
          <cell r="HQ107">
            <v>35.474765999999995</v>
          </cell>
          <cell r="HR107">
            <v>876.64502848102597</v>
          </cell>
          <cell r="HS107">
            <v>9.4390000000000001</v>
          </cell>
          <cell r="HT107">
            <v>0</v>
          </cell>
          <cell r="HU107">
            <v>886.08402848102605</v>
          </cell>
          <cell r="HV107">
            <v>888.264028481026</v>
          </cell>
          <cell r="HW107">
            <v>-6.2864150000000202E-2</v>
          </cell>
          <cell r="HX107">
            <v>2.2612169199999999</v>
          </cell>
          <cell r="HY107">
            <v>0.48085416748550103</v>
          </cell>
          <cell r="HZ107">
            <v>-8.2773764370769696E-3</v>
          </cell>
          <cell r="IA107">
            <v>-1.4948358670495101</v>
          </cell>
          <cell r="IB107">
            <v>1.0078829221292E-2</v>
          </cell>
          <cell r="IC107">
            <v>0</v>
          </cell>
          <cell r="ID107">
            <v>1.2386304868799001</v>
          </cell>
          <cell r="IE107">
            <v>0</v>
          </cell>
          <cell r="IF107">
            <v>0.45938934633487799</v>
          </cell>
          <cell r="IG107">
            <v>0</v>
          </cell>
          <cell r="IH107">
            <v>0</v>
          </cell>
          <cell r="II107">
            <v>0</v>
          </cell>
          <cell r="IJ107">
            <v>0</v>
          </cell>
          <cell r="IK107">
            <v>2.5906548685122699</v>
          </cell>
          <cell r="IL107">
            <v>4.1647880375970399E-2</v>
          </cell>
          <cell r="IM107">
            <v>4.9986034832887001E-2</v>
          </cell>
          <cell r="IN107">
            <v>2.1116251904250101</v>
          </cell>
          <cell r="IO107">
            <v>-1.6668452489775699E-15</v>
          </cell>
          <cell r="IP107">
            <v>10.122937948555</v>
          </cell>
          <cell r="IQ107">
            <v>8.9506412330852108</v>
          </cell>
          <cell r="IR107">
            <v>70.993955388695298</v>
          </cell>
          <cell r="IS107">
            <v>0</v>
          </cell>
          <cell r="IT107">
            <v>0</v>
          </cell>
          <cell r="IU107">
            <v>1.20207579130547</v>
          </cell>
          <cell r="IV107">
            <v>9.7474001611121803</v>
          </cell>
          <cell r="IW107">
            <v>15.9119011570459</v>
          </cell>
          <cell r="IX107">
            <v>27.073865892616599</v>
          </cell>
          <cell r="IY107">
            <v>1.12895593528733</v>
          </cell>
          <cell r="IZ107">
            <v>3.2375653327242602</v>
          </cell>
          <cell r="JA107">
            <v>1.21558401479234</v>
          </cell>
          <cell r="JB107">
            <v>14.9465730181072</v>
          </cell>
          <cell r="JC107">
            <v>7.6790696499999997</v>
          </cell>
          <cell r="JD107">
            <v>0.28527160882519997</v>
          </cell>
          <cell r="JE107">
            <v>-0.27921468769081897</v>
          </cell>
          <cell r="JF107">
            <v>7.6285619853068702</v>
          </cell>
          <cell r="JG107">
            <v>0</v>
          </cell>
          <cell r="JH107">
            <v>0</v>
          </cell>
          <cell r="JI107">
            <v>0</v>
          </cell>
          <cell r="JJ107">
            <v>0</v>
          </cell>
          <cell r="JK107">
            <v>0</v>
          </cell>
          <cell r="JL107">
            <v>0</v>
          </cell>
          <cell r="JM107">
            <v>0</v>
          </cell>
          <cell r="JN107">
            <v>0</v>
          </cell>
          <cell r="JO107">
            <v>0</v>
          </cell>
          <cell r="JP107">
            <v>0</v>
          </cell>
          <cell r="JQ107">
            <v>0</v>
          </cell>
          <cell r="JR107" t="e">
            <v>#N/A</v>
          </cell>
          <cell r="JS107">
            <v>876.64502848102597</v>
          </cell>
          <cell r="JT107">
            <v>888.264028481026</v>
          </cell>
          <cell r="JU107">
            <v>154.2512726710109</v>
          </cell>
          <cell r="JV107">
            <v>734.01275581001403</v>
          </cell>
          <cell r="JW107">
            <v>185.324897990349</v>
          </cell>
          <cell r="JX107">
            <v>7.6790696499999997</v>
          </cell>
          <cell r="JY107">
            <v>0</v>
          </cell>
          <cell r="JZ107">
            <v>0</v>
          </cell>
          <cell r="KA107">
            <v>1.5458179599999999</v>
          </cell>
          <cell r="KB107">
            <v>0</v>
          </cell>
          <cell r="KC107">
            <v>0</v>
          </cell>
          <cell r="KD107">
            <v>1.5458179599999999</v>
          </cell>
          <cell r="KE107">
            <v>0</v>
          </cell>
          <cell r="KF107">
            <v>0</v>
          </cell>
          <cell r="KG107">
            <v>0.11253004</v>
          </cell>
          <cell r="KH107">
            <v>0.11253004</v>
          </cell>
          <cell r="KI107">
            <v>0.72179737407838607</v>
          </cell>
          <cell r="KJ107">
            <v>0.81501139305335302</v>
          </cell>
          <cell r="KK107">
            <v>2.3951839687879399</v>
          </cell>
          <cell r="KL107">
            <v>7.20729764426956</v>
          </cell>
          <cell r="KM107">
            <v>7.9960232120686694</v>
          </cell>
          <cell r="KN107">
            <v>128.86875782522</v>
          </cell>
          <cell r="KO107">
            <v>15.9119011570459</v>
          </cell>
          <cell r="KP107">
            <v>0</v>
          </cell>
          <cell r="KQ107">
            <v>0</v>
          </cell>
          <cell r="KR107">
            <v>15.9119011570459</v>
          </cell>
          <cell r="KS107">
            <v>0</v>
          </cell>
          <cell r="KT107">
            <v>27.073865892616599</v>
          </cell>
          <cell r="KU107">
            <v>0</v>
          </cell>
          <cell r="KV107">
            <v>27.073865892616599</v>
          </cell>
          <cell r="KW107">
            <v>14.9794846551959</v>
          </cell>
          <cell r="KX107">
            <v>-3.2911637088646598E-2</v>
          </cell>
          <cell r="KY107">
            <v>0</v>
          </cell>
          <cell r="KZ107">
            <v>14.9465730181072</v>
          </cell>
          <cell r="LA107">
            <v>15.460550054728332</v>
          </cell>
          <cell r="LB107">
            <v>0</v>
          </cell>
          <cell r="LC107">
            <v>0</v>
          </cell>
          <cell r="LD107">
            <v>15.460550054728332</v>
          </cell>
          <cell r="LE107">
            <v>1.6076611892446378E-2</v>
          </cell>
          <cell r="LF107">
            <v>25.101538614933183</v>
          </cell>
          <cell r="LG107">
            <v>0</v>
          </cell>
          <cell r="LH107">
            <v>25.117615226825613</v>
          </cell>
          <cell r="LI107">
            <v>35.392537284112301</v>
          </cell>
          <cell r="LJ107">
            <v>-1.4785399938317329E-3</v>
          </cell>
          <cell r="LK107">
            <v>0</v>
          </cell>
          <cell r="LL107">
            <v>35.391058744118453</v>
          </cell>
          <cell r="LM107">
            <v>318.18640349231623</v>
          </cell>
          <cell r="LN107">
            <v>310.74611449815933</v>
          </cell>
          <cell r="LO107">
            <v>142.80211554587299</v>
          </cell>
          <cell r="LP107">
            <v>453.54823004403232</v>
          </cell>
          <cell r="LQ107">
            <v>628.93251799047562</v>
          </cell>
          <cell r="LR107">
            <v>771.73463353634861</v>
          </cell>
          <cell r="LS107">
            <v>5838.3990000000003</v>
          </cell>
          <cell r="LT107">
            <v>140419.71542215699</v>
          </cell>
          <cell r="LU107">
            <v>68941.009999999995</v>
          </cell>
          <cell r="LV107">
            <v>40039</v>
          </cell>
          <cell r="LW107">
            <v>468.03716342750403</v>
          </cell>
          <cell r="LX107">
            <v>1075.55703177652</v>
          </cell>
          <cell r="LY107">
            <v>5029.29895791936</v>
          </cell>
          <cell r="LZ107">
            <v>913885.85192680696</v>
          </cell>
          <cell r="MA107">
            <v>970143.97506195505</v>
          </cell>
          <cell r="MB107">
            <v>970143.985069733</v>
          </cell>
          <cell r="MC107">
            <v>106341.71815723499</v>
          </cell>
          <cell r="MD107">
            <v>726517.31856212299</v>
          </cell>
          <cell r="ME107">
            <v>353</v>
          </cell>
          <cell r="MF107">
            <v>351</v>
          </cell>
          <cell r="MG107">
            <v>366.2</v>
          </cell>
          <cell r="MH107">
            <v>5838399</v>
          </cell>
          <cell r="MI107">
            <v>108980.01</v>
          </cell>
          <cell r="MJ107">
            <v>970143.985069733</v>
          </cell>
          <cell r="MK107">
            <v>366.2</v>
          </cell>
          <cell r="ML107">
            <v>53.573118593033719</v>
          </cell>
          <cell r="MM107">
            <v>1.2884905720063431</v>
          </cell>
          <cell r="MN107">
            <v>0.67751728138075618</v>
          </cell>
          <cell r="MO107">
            <v>85.849013088453347</v>
          </cell>
          <cell r="MP107">
            <v>94.201053244804456</v>
          </cell>
          <cell r="MQ107">
            <v>5047.5615430639709</v>
          </cell>
          <cell r="MR107">
            <v>6.0119221039877541E-5</v>
          </cell>
          <cell r="MS107" t="str">
            <v>Historical (£m)</v>
          </cell>
          <cell r="MT107" t="str">
            <v>PR14 (£m)</v>
          </cell>
        </row>
        <row r="108">
          <cell r="A108" t="str">
            <v>TMS19</v>
          </cell>
          <cell r="B108" t="str">
            <v>TMS</v>
          </cell>
          <cell r="C108" t="str">
            <v>2018-19</v>
          </cell>
          <cell r="D108" t="str">
            <v>TMS</v>
          </cell>
          <cell r="E108" t="str">
            <v>TMS19</v>
          </cell>
          <cell r="F108">
            <v>0.97917319135609127</v>
          </cell>
          <cell r="G108">
            <v>10.424277795176948</v>
          </cell>
          <cell r="H108">
            <v>-5.8750391481365474E-2</v>
          </cell>
          <cell r="I108">
            <v>1.8359497337926711</v>
          </cell>
          <cell r="J108">
            <v>0</v>
          </cell>
          <cell r="K108">
            <v>69.154106639523945</v>
          </cell>
          <cell r="L108">
            <v>0</v>
          </cell>
          <cell r="M108">
            <v>76.977700438459109</v>
          </cell>
          <cell r="N108">
            <v>1.0770905104917003E-2</v>
          </cell>
          <cell r="O108">
            <v>158.34405512057623</v>
          </cell>
          <cell r="P108">
            <v>2.4077868775446283</v>
          </cell>
          <cell r="Q108">
            <v>160.75184199812085</v>
          </cell>
          <cell r="R108">
            <v>86.295512527403673</v>
          </cell>
          <cell r="S108">
            <v>49.317036955840891</v>
          </cell>
          <cell r="T108">
            <v>40.931397745067329</v>
          </cell>
          <cell r="U108">
            <v>14.723827278421545</v>
          </cell>
          <cell r="V108">
            <v>5.9768731600375808</v>
          </cell>
          <cell r="W108">
            <v>197.24464766677102</v>
          </cell>
          <cell r="X108">
            <v>0.22423066082054491</v>
          </cell>
          <cell r="Y108">
            <v>197.46887832759157</v>
          </cell>
          <cell r="Z108">
            <v>30.224138897588471</v>
          </cell>
          <cell r="AA108">
            <v>1.1399024046617598</v>
          </cell>
          <cell r="AB108">
            <v>30.224138897588471</v>
          </cell>
          <cell r="AC108">
            <v>31.364041302250229</v>
          </cell>
          <cell r="AD108">
            <v>327.99658142812399</v>
          </cell>
          <cell r="AE108">
            <v>0</v>
          </cell>
          <cell r="AF108">
            <v>0</v>
          </cell>
          <cell r="AG108">
            <v>327.99658142812399</v>
          </cell>
          <cell r="AH108">
            <v>328.09254040087689</v>
          </cell>
          <cell r="AI108">
            <v>65.925772627622919</v>
          </cell>
          <cell r="AJ108">
            <v>-0.27612683996241771</v>
          </cell>
          <cell r="AK108">
            <v>4.7323440338239893</v>
          </cell>
          <cell r="AL108">
            <v>2.9424154400250542</v>
          </cell>
          <cell r="AM108">
            <v>0</v>
          </cell>
          <cell r="AN108">
            <v>0</v>
          </cell>
          <cell r="AO108">
            <v>104.11450626370183</v>
          </cell>
          <cell r="AP108">
            <v>27.13680582524271</v>
          </cell>
          <cell r="AQ108">
            <v>204.57571735045408</v>
          </cell>
          <cell r="AR108">
            <v>0.58260804885687423</v>
          </cell>
          <cell r="AS108">
            <v>205.15832539931094</v>
          </cell>
          <cell r="AT108">
            <v>0</v>
          </cell>
          <cell r="AU108">
            <v>106.60748120889444</v>
          </cell>
          <cell r="AV108">
            <v>0</v>
          </cell>
          <cell r="AW108">
            <v>78.516960695270882</v>
          </cell>
          <cell r="AX108">
            <v>0</v>
          </cell>
          <cell r="AY108">
            <v>185.12444190416534</v>
          </cell>
          <cell r="AZ108">
            <v>0</v>
          </cell>
          <cell r="BA108">
            <v>185.12444190416534</v>
          </cell>
          <cell r="BB108">
            <v>0.54246194801127456</v>
          </cell>
          <cell r="BC108">
            <v>0</v>
          </cell>
          <cell r="BD108">
            <v>0.54246194801127456</v>
          </cell>
          <cell r="BE108">
            <v>0.54246194801127456</v>
          </cell>
          <cell r="BF108">
            <v>389.74030535546495</v>
          </cell>
          <cell r="BG108">
            <v>0</v>
          </cell>
          <cell r="BH108">
            <v>0</v>
          </cell>
          <cell r="BI108">
            <v>389.74030535546495</v>
          </cell>
          <cell r="BJ108">
            <v>389.84507688694009</v>
          </cell>
          <cell r="BK108">
            <v>-3.9166927654243648E-3</v>
          </cell>
          <cell r="BL108">
            <v>0</v>
          </cell>
          <cell r="BM108">
            <v>3.9166927654243648E-3</v>
          </cell>
          <cell r="BN108">
            <v>9.7917319135609124E-3</v>
          </cell>
          <cell r="BO108">
            <v>0</v>
          </cell>
          <cell r="BP108">
            <v>0</v>
          </cell>
          <cell r="BQ108">
            <v>6.9354837143751942</v>
          </cell>
          <cell r="BR108">
            <v>0</v>
          </cell>
          <cell r="BS108">
            <v>6.9452754462887549</v>
          </cell>
          <cell r="BT108">
            <v>9.7917319135609124E-3</v>
          </cell>
          <cell r="BU108">
            <v>6.9550671782023157</v>
          </cell>
          <cell r="BV108">
            <v>0.98113153773880346</v>
          </cell>
          <cell r="BW108">
            <v>0.51014923269652357</v>
          </cell>
          <cell r="BX108">
            <v>0</v>
          </cell>
          <cell r="BY108">
            <v>9.7917319135609119E-4</v>
          </cell>
          <cell r="BZ108">
            <v>0</v>
          </cell>
          <cell r="CA108">
            <v>1.492259943626683</v>
          </cell>
          <cell r="CB108">
            <v>0</v>
          </cell>
          <cell r="CC108">
            <v>1.492259943626683</v>
          </cell>
          <cell r="CD108">
            <v>0</v>
          </cell>
          <cell r="CE108">
            <v>0</v>
          </cell>
          <cell r="CF108">
            <v>0</v>
          </cell>
          <cell r="CG108">
            <v>0</v>
          </cell>
          <cell r="CH108">
            <v>8.4473271218289998</v>
          </cell>
          <cell r="CI108">
            <v>0</v>
          </cell>
          <cell r="CJ108">
            <v>0</v>
          </cell>
          <cell r="CK108">
            <v>8.4473271218289998</v>
          </cell>
          <cell r="CL108">
            <v>8.4551605073598477</v>
          </cell>
          <cell r="CM108">
            <v>-18.469164735358593</v>
          </cell>
          <cell r="CN108">
            <v>-11.848974788600062</v>
          </cell>
          <cell r="CO108">
            <v>5.4833698715941112E-2</v>
          </cell>
          <cell r="CP108">
            <v>9.4979799561540859E-2</v>
          </cell>
          <cell r="CQ108">
            <v>0</v>
          </cell>
          <cell r="CR108">
            <v>0</v>
          </cell>
          <cell r="CS108">
            <v>47.777776699029111</v>
          </cell>
          <cell r="CT108">
            <v>8.6274949890385209</v>
          </cell>
          <cell r="CU108">
            <v>26.236945662386468</v>
          </cell>
          <cell r="CV108">
            <v>4.7000313185092381E-2</v>
          </cell>
          <cell r="CW108">
            <v>26.283945975571559</v>
          </cell>
          <cell r="CX108">
            <v>0</v>
          </cell>
          <cell r="CY108">
            <v>57.592029595991221</v>
          </cell>
          <cell r="CZ108">
            <v>0</v>
          </cell>
          <cell r="DA108">
            <v>1.6645944253053553E-2</v>
          </cell>
          <cell r="DB108">
            <v>0</v>
          </cell>
          <cell r="DC108">
            <v>57.608675540244278</v>
          </cell>
          <cell r="DD108">
            <v>0</v>
          </cell>
          <cell r="DE108">
            <v>57.608675540244278</v>
          </cell>
          <cell r="DF108">
            <v>0</v>
          </cell>
          <cell r="DG108">
            <v>0</v>
          </cell>
          <cell r="DH108">
            <v>0</v>
          </cell>
          <cell r="DI108">
            <v>0</v>
          </cell>
          <cell r="DJ108">
            <v>83.892621515815833</v>
          </cell>
          <cell r="DK108">
            <v>0</v>
          </cell>
          <cell r="DL108">
            <v>0</v>
          </cell>
          <cell r="DM108">
            <v>83.892621515815833</v>
          </cell>
          <cell r="DN108">
            <v>83.925913404321932</v>
          </cell>
          <cell r="DO108">
            <v>0</v>
          </cell>
          <cell r="DP108">
            <v>-0.94881882242405235</v>
          </cell>
          <cell r="DQ108">
            <v>5.8750391481365476E-3</v>
          </cell>
          <cell r="DR108">
            <v>9.7917319135609119E-4</v>
          </cell>
          <cell r="DS108">
            <v>0</v>
          </cell>
          <cell r="DT108">
            <v>0</v>
          </cell>
          <cell r="DU108">
            <v>19.725443939868459</v>
          </cell>
          <cell r="DV108">
            <v>0.86069323520200425</v>
          </cell>
          <cell r="DW108">
            <v>19.644172564985904</v>
          </cell>
          <cell r="DX108">
            <v>2.8396022549326647E-2</v>
          </cell>
          <cell r="DY108">
            <v>19.672568587535231</v>
          </cell>
          <cell r="DZ108">
            <v>0</v>
          </cell>
          <cell r="EA108">
            <v>8.238763232070152</v>
          </cell>
          <cell r="EB108">
            <v>0</v>
          </cell>
          <cell r="EC108">
            <v>0</v>
          </cell>
          <cell r="ED108">
            <v>0</v>
          </cell>
          <cell r="EE108">
            <v>8.238763232070152</v>
          </cell>
          <cell r="EF108">
            <v>0</v>
          </cell>
          <cell r="EG108">
            <v>8.238763232070152</v>
          </cell>
          <cell r="EH108">
            <v>0</v>
          </cell>
          <cell r="EI108">
            <v>0</v>
          </cell>
          <cell r="EJ108">
            <v>0</v>
          </cell>
          <cell r="EK108">
            <v>0</v>
          </cell>
          <cell r="EL108">
            <v>27.91133181960538</v>
          </cell>
          <cell r="EM108">
            <v>0</v>
          </cell>
          <cell r="EN108">
            <v>0</v>
          </cell>
          <cell r="EO108">
            <v>27.91133181960538</v>
          </cell>
          <cell r="EP108">
            <v>27.922102724710296</v>
          </cell>
          <cell r="EQ108">
            <v>76.350050422799868</v>
          </cell>
          <cell r="ER108">
            <v>-0.33487723144378317</v>
          </cell>
          <cell r="ES108">
            <v>6.5682937676166606</v>
          </cell>
          <cell r="ET108">
            <v>2.9424154400250542</v>
          </cell>
          <cell r="EU108">
            <v>69.154106639523945</v>
          </cell>
          <cell r="EV108">
            <v>0</v>
          </cell>
          <cell r="EW108">
            <v>181.09220670216092</v>
          </cell>
          <cell r="EX108">
            <v>27.147576730347627</v>
          </cell>
          <cell r="EY108">
            <v>362.91977247103034</v>
          </cell>
          <cell r="EZ108">
            <v>2.9903949264015028</v>
          </cell>
          <cell r="FA108">
            <v>365.91016739743179</v>
          </cell>
          <cell r="FB108">
            <v>86.295512527403673</v>
          </cell>
          <cell r="FC108">
            <v>155.9245181647353</v>
          </cell>
          <cell r="FD108">
            <v>40.931397745067329</v>
          </cell>
          <cell r="FE108">
            <v>93.240787973692434</v>
          </cell>
          <cell r="FF108">
            <v>5.9768731600375808</v>
          </cell>
          <cell r="FG108">
            <v>382.36908957093635</v>
          </cell>
          <cell r="FH108">
            <v>0.22423066082054491</v>
          </cell>
          <cell r="FI108">
            <v>382.59332023175688</v>
          </cell>
          <cell r="FJ108">
            <v>30.766600845599744</v>
          </cell>
          <cell r="FK108">
            <v>1.1399024046617598</v>
          </cell>
          <cell r="FL108">
            <v>30.766600845599744</v>
          </cell>
          <cell r="FM108">
            <v>31.906503250261505</v>
          </cell>
          <cell r="FN108">
            <v>717.73688678358894</v>
          </cell>
          <cell r="FO108">
            <v>0</v>
          </cell>
          <cell r="FP108">
            <v>0</v>
          </cell>
          <cell r="FQ108">
            <v>717.73688678358894</v>
          </cell>
          <cell r="FR108">
            <v>717.93761728781703</v>
          </cell>
          <cell r="FS108">
            <v>-18.473081428124019</v>
          </cell>
          <cell r="FT108">
            <v>-12.797793611024114</v>
          </cell>
          <cell r="FU108">
            <v>6.4625430629502031E-2</v>
          </cell>
          <cell r="FV108">
            <v>0.10575070466645786</v>
          </cell>
          <cell r="FW108">
            <v>0</v>
          </cell>
          <cell r="FX108">
            <v>0</v>
          </cell>
          <cell r="FY108">
            <v>74.438704353272769</v>
          </cell>
          <cell r="FZ108">
            <v>9.488188224240524</v>
          </cell>
          <cell r="GA108">
            <v>52.82639367366113</v>
          </cell>
          <cell r="GB108">
            <v>8.5188067647979954E-2</v>
          </cell>
          <cell r="GC108">
            <v>52.911581741309099</v>
          </cell>
          <cell r="GD108">
            <v>0.98113153773880346</v>
          </cell>
          <cell r="GE108">
            <v>66.340942060757897</v>
          </cell>
          <cell r="GF108">
            <v>0</v>
          </cell>
          <cell r="GG108">
            <v>1.7625117444409644E-2</v>
          </cell>
          <cell r="GH108">
            <v>0</v>
          </cell>
          <cell r="GI108">
            <v>67.339698715941111</v>
          </cell>
          <cell r="GJ108">
            <v>0</v>
          </cell>
          <cell r="GK108">
            <v>67.339698715941111</v>
          </cell>
          <cell r="GL108">
            <v>0</v>
          </cell>
          <cell r="GM108">
            <v>0</v>
          </cell>
          <cell r="GN108">
            <v>0</v>
          </cell>
          <cell r="GO108">
            <v>0</v>
          </cell>
          <cell r="GP108">
            <v>120.2512804572502</v>
          </cell>
          <cell r="GQ108">
            <v>0</v>
          </cell>
          <cell r="GR108">
            <v>0</v>
          </cell>
          <cell r="GS108">
            <v>120.2512804572502</v>
          </cell>
          <cell r="GT108">
            <v>120.30317663639208</v>
          </cell>
          <cell r="GU108">
            <v>57.876968994675842</v>
          </cell>
          <cell r="GV108">
            <v>-13.132670842467897</v>
          </cell>
          <cell r="GW108">
            <v>6.6329191982461619</v>
          </cell>
          <cell r="GX108">
            <v>3.0481661446915123</v>
          </cell>
          <cell r="GY108">
            <v>69.154106639523945</v>
          </cell>
          <cell r="GZ108">
            <v>0</v>
          </cell>
          <cell r="HA108">
            <v>255.53091105543373</v>
          </cell>
          <cell r="HB108">
            <v>36.635764954588154</v>
          </cell>
          <cell r="HC108">
            <v>415.74616614469141</v>
          </cell>
          <cell r="HD108">
            <v>3.0755829940494825</v>
          </cell>
          <cell r="HE108">
            <v>418.82174913874093</v>
          </cell>
          <cell r="HF108">
            <v>87.276644065142477</v>
          </cell>
          <cell r="HG108">
            <v>222.26546022549323</v>
          </cell>
          <cell r="HH108">
            <v>40.931397745067329</v>
          </cell>
          <cell r="HI108">
            <v>93.258413091136845</v>
          </cell>
          <cell r="HJ108">
            <v>5.9768731600375808</v>
          </cell>
          <cell r="HK108">
            <v>449.70878828687745</v>
          </cell>
          <cell r="HL108">
            <v>0.22423066082054491</v>
          </cell>
          <cell r="HM108">
            <v>449.93301894769797</v>
          </cell>
          <cell r="HN108">
            <v>30.766600845599744</v>
          </cell>
          <cell r="HO108">
            <v>1.1399024046617598</v>
          </cell>
          <cell r="HP108">
            <v>30.766600845599744</v>
          </cell>
          <cell r="HQ108">
            <v>31.906503250261505</v>
          </cell>
          <cell r="HR108">
            <v>837.98816724083918</v>
          </cell>
          <cell r="HS108">
            <v>0</v>
          </cell>
          <cell r="HT108">
            <v>0</v>
          </cell>
          <cell r="HU108">
            <v>837.98816724083918</v>
          </cell>
          <cell r="HV108">
            <v>838.24079392420913</v>
          </cell>
          <cell r="HW108">
            <v>0.21324225784967113</v>
          </cell>
          <cell r="HX108">
            <v>8.4545151777847156</v>
          </cell>
          <cell r="HY108">
            <v>0.58653354564115012</v>
          </cell>
          <cell r="HZ108">
            <v>-4.6557807684643963E-3</v>
          </cell>
          <cell r="IA108">
            <v>2.6488192980459034E-2</v>
          </cell>
          <cell r="IB108">
            <v>6.0145702813281663E-7</v>
          </cell>
          <cell r="IC108">
            <v>0</v>
          </cell>
          <cell r="ID108">
            <v>2.3702652613377317</v>
          </cell>
          <cell r="IE108">
            <v>1.5980896243596909</v>
          </cell>
          <cell r="IF108">
            <v>0</v>
          </cell>
          <cell r="IG108">
            <v>0</v>
          </cell>
          <cell r="IH108">
            <v>0</v>
          </cell>
          <cell r="II108">
            <v>0</v>
          </cell>
          <cell r="IJ108">
            <v>0</v>
          </cell>
          <cell r="IK108">
            <v>1.3877037209415557</v>
          </cell>
          <cell r="IL108">
            <v>-0.17290089767453293</v>
          </cell>
          <cell r="IM108">
            <v>0</v>
          </cell>
          <cell r="IN108">
            <v>-4.1545904175713435E-3</v>
          </cell>
          <cell r="IO108">
            <v>0</v>
          </cell>
          <cell r="IP108">
            <v>3.2062403980759426</v>
          </cell>
          <cell r="IQ108">
            <v>18.540924547332352</v>
          </cell>
          <cell r="IR108">
            <v>23.673601150590525</v>
          </cell>
          <cell r="IS108">
            <v>0</v>
          </cell>
          <cell r="IT108">
            <v>0</v>
          </cell>
          <cell r="IU108">
            <v>-0.17577937543192274</v>
          </cell>
          <cell r="IV108">
            <v>3.1013117536607422</v>
          </cell>
          <cell r="IW108">
            <v>21.103544286029955</v>
          </cell>
          <cell r="IX108">
            <v>20.906250891036411</v>
          </cell>
          <cell r="IY108">
            <v>0.99080772114682003</v>
          </cell>
          <cell r="IZ108">
            <v>8.1532078329500877</v>
          </cell>
          <cell r="JA108">
            <v>0.1600871514304969</v>
          </cell>
          <cell r="JB108">
            <v>31.921002200852655</v>
          </cell>
          <cell r="JC108">
            <v>7.9116343573864878</v>
          </cell>
          <cell r="JD108">
            <v>0</v>
          </cell>
          <cell r="JE108">
            <v>0.16506127056889439</v>
          </cell>
          <cell r="JF108">
            <v>2.5019220282099384</v>
          </cell>
          <cell r="JG108">
            <v>0.13299588606726984</v>
          </cell>
          <cell r="JH108">
            <v>0</v>
          </cell>
          <cell r="JI108">
            <v>0</v>
          </cell>
          <cell r="JJ108">
            <v>0</v>
          </cell>
          <cell r="JK108">
            <v>0</v>
          </cell>
          <cell r="JL108">
            <v>0</v>
          </cell>
          <cell r="JM108">
            <v>0</v>
          </cell>
          <cell r="JN108">
            <v>0</v>
          </cell>
          <cell r="JO108">
            <v>0</v>
          </cell>
          <cell r="JP108">
            <v>0</v>
          </cell>
          <cell r="JQ108">
            <v>0</v>
          </cell>
          <cell r="JR108" t="e">
            <v>#N/A</v>
          </cell>
          <cell r="JS108">
            <v>837.98816724083918</v>
          </cell>
          <cell r="JT108">
            <v>838.24079392420913</v>
          </cell>
          <cell r="JU108">
            <v>120.30317663639208</v>
          </cell>
          <cell r="JV108">
            <v>717.93761728781703</v>
          </cell>
          <cell r="JW108">
            <v>148.08003108920911</v>
          </cell>
          <cell r="JX108">
            <v>7.9116343573864878</v>
          </cell>
          <cell r="JY108">
            <v>0</v>
          </cell>
          <cell r="JZ108">
            <v>0</v>
          </cell>
          <cell r="KA108">
            <v>1.6616569057312869</v>
          </cell>
          <cell r="KB108">
            <v>0</v>
          </cell>
          <cell r="KC108">
            <v>0</v>
          </cell>
          <cell r="KD108">
            <v>1.6616569057312869</v>
          </cell>
          <cell r="KE108">
            <v>0</v>
          </cell>
          <cell r="KF108">
            <v>0</v>
          </cell>
          <cell r="KG108">
            <v>5.2875352333228931E-2</v>
          </cell>
          <cell r="KH108">
            <v>5.2875352333228931E-2</v>
          </cell>
          <cell r="KI108">
            <v>1.4930403446601941</v>
          </cell>
          <cell r="KJ108">
            <v>1.5094973084873158</v>
          </cell>
          <cell r="KK108">
            <v>3.0204437932978387</v>
          </cell>
          <cell r="KL108">
            <v>8.4801636948011261</v>
          </cell>
          <cell r="KM108">
            <v>7.1928398042593162</v>
          </cell>
          <cell r="KN108">
            <v>129.7597078462602</v>
          </cell>
          <cell r="KO108">
            <v>21.103544286029955</v>
          </cell>
          <cell r="KP108">
            <v>0</v>
          </cell>
          <cell r="KQ108">
            <v>0</v>
          </cell>
          <cell r="KR108">
            <v>21.103544286029955</v>
          </cell>
          <cell r="KS108">
            <v>5.1765483036663777E-6</v>
          </cell>
          <cell r="KT108">
            <v>20.906245714488108</v>
          </cell>
          <cell r="KU108">
            <v>0</v>
          </cell>
          <cell r="KV108">
            <v>20.906250891036411</v>
          </cell>
          <cell r="KW108">
            <v>31.9209988296608</v>
          </cell>
          <cell r="KX108">
            <v>3.3711918396519851E-6</v>
          </cell>
          <cell r="KY108">
            <v>0</v>
          </cell>
          <cell r="KZ108">
            <v>31.921002200852655</v>
          </cell>
          <cell r="LA108">
            <v>15.460550054728332</v>
          </cell>
          <cell r="LB108">
            <v>0</v>
          </cell>
          <cell r="LC108">
            <v>0</v>
          </cell>
          <cell r="LD108">
            <v>15.460550054728332</v>
          </cell>
          <cell r="LE108">
            <v>1.6076611892446378E-2</v>
          </cell>
          <cell r="LF108">
            <v>25.101538614933183</v>
          </cell>
          <cell r="LG108">
            <v>0</v>
          </cell>
          <cell r="LH108">
            <v>25.117615226825613</v>
          </cell>
          <cell r="LI108">
            <v>35.392537284112301</v>
          </cell>
          <cell r="LJ108">
            <v>-1.4785399938317329E-3</v>
          </cell>
          <cell r="LK108">
            <v>0</v>
          </cell>
          <cell r="LL108">
            <v>35.391058744118453</v>
          </cell>
          <cell r="LM108">
            <v>342.39721766546978</v>
          </cell>
          <cell r="LN108">
            <v>309.14645280904517</v>
          </cell>
          <cell r="LO108">
            <v>110.60740369558407</v>
          </cell>
          <cell r="LP108">
            <v>419.75385650462925</v>
          </cell>
          <cell r="LQ108">
            <v>651.54367047451501</v>
          </cell>
          <cell r="LR108">
            <v>762.15107417009904</v>
          </cell>
          <cell r="LS108">
            <v>5899.9390000000003</v>
          </cell>
          <cell r="LT108">
            <v>141475</v>
          </cell>
          <cell r="LU108">
            <v>69018.97</v>
          </cell>
          <cell r="LV108">
            <v>40044.699999999997</v>
          </cell>
          <cell r="LW108">
            <v>497.988807155323</v>
          </cell>
          <cell r="LX108">
            <v>1038.5993599242099</v>
          </cell>
          <cell r="LY108">
            <v>4798.8484977482503</v>
          </cell>
          <cell r="LZ108">
            <v>900705.74097610405</v>
          </cell>
          <cell r="MA108">
            <v>955325.48458737705</v>
          </cell>
          <cell r="MB108">
            <v>955325.48458737705</v>
          </cell>
          <cell r="MC108">
            <v>105370.028167818</v>
          </cell>
          <cell r="MD108">
            <v>717512.082086946</v>
          </cell>
          <cell r="ME108">
            <v>356</v>
          </cell>
          <cell r="MF108">
            <v>354</v>
          </cell>
          <cell r="MG108">
            <v>373.813362474077</v>
          </cell>
          <cell r="MH108">
            <v>5899939</v>
          </cell>
          <cell r="MI108">
            <v>109063.67</v>
          </cell>
          <cell r="MJ108">
            <v>955325.48458737705</v>
          </cell>
          <cell r="MK108">
            <v>373.813362474077</v>
          </cell>
          <cell r="ML108">
            <v>54.096281557369196</v>
          </cell>
          <cell r="MM108">
            <v>1.2971780612187358</v>
          </cell>
          <cell r="MN108">
            <v>0.66317048660794142</v>
          </cell>
          <cell r="MO108">
            <v>86.136308884315184</v>
          </cell>
          <cell r="MP108">
            <v>94.282603731139417</v>
          </cell>
          <cell r="MQ108">
            <v>5120.7452369006569</v>
          </cell>
          <cell r="MR108">
            <v>6.0000620345396791E-5</v>
          </cell>
          <cell r="MS108" t="str">
            <v>Historical (£m)</v>
          </cell>
          <cell r="MT108" t="str">
            <v>PR14 (£m)</v>
          </cell>
        </row>
        <row r="109">
          <cell r="A109" t="str">
            <v>TMS19BP</v>
          </cell>
          <cell r="B109" t="str">
            <v>TMS</v>
          </cell>
          <cell r="C109" t="str">
            <v>BP2018-19</v>
          </cell>
          <cell r="D109" t="str">
            <v>TMS</v>
          </cell>
          <cell r="E109" t="str">
            <v>TMS19BP</v>
          </cell>
          <cell r="F109">
            <v>0.97917319135609127</v>
          </cell>
          <cell r="G109">
            <v>11.696172910055004</v>
          </cell>
          <cell r="H109">
            <v>0</v>
          </cell>
          <cell r="I109">
            <v>2.704960632301495</v>
          </cell>
          <cell r="J109">
            <v>0</v>
          </cell>
          <cell r="K109">
            <v>65.673256614001275</v>
          </cell>
          <cell r="L109">
            <v>0</v>
          </cell>
          <cell r="M109">
            <v>67.289107735090226</v>
          </cell>
          <cell r="N109">
            <v>0</v>
          </cell>
          <cell r="O109">
            <v>147.36349789144819</v>
          </cell>
          <cell r="P109">
            <v>3.5670896435305091</v>
          </cell>
          <cell r="Q109">
            <v>150.9305875349786</v>
          </cell>
          <cell r="R109">
            <v>87.155397728847632</v>
          </cell>
          <cell r="S109">
            <v>56.355268408343903</v>
          </cell>
          <cell r="T109">
            <v>39.693101929534237</v>
          </cell>
          <cell r="U109">
            <v>9.5415270469235303</v>
          </cell>
          <cell r="V109">
            <v>5.595876667505193</v>
          </cell>
          <cell r="W109">
            <v>198.34117178115426</v>
          </cell>
          <cell r="X109">
            <v>2.666323654462887E-2</v>
          </cell>
          <cell r="Y109">
            <v>198.36783501769892</v>
          </cell>
          <cell r="Z109">
            <v>33.565077826495454</v>
          </cell>
          <cell r="AA109">
            <v>1.1399024046617598</v>
          </cell>
          <cell r="AB109">
            <v>30.245123371369679</v>
          </cell>
          <cell r="AC109">
            <v>31.385025776031441</v>
          </cell>
          <cell r="AD109">
            <v>317.91339677664632</v>
          </cell>
          <cell r="AE109">
            <v>3.5874028333284782</v>
          </cell>
          <cell r="AF109">
            <v>0</v>
          </cell>
          <cell r="AG109">
            <v>321.50079960997437</v>
          </cell>
          <cell r="AH109">
            <v>321.50079960997437</v>
          </cell>
          <cell r="AI109">
            <v>61.520984035194424</v>
          </cell>
          <cell r="AJ109">
            <v>0</v>
          </cell>
          <cell r="AK109">
            <v>2.8121183936191496</v>
          </cell>
          <cell r="AL109">
            <v>0.69647100451103572</v>
          </cell>
          <cell r="AM109">
            <v>0</v>
          </cell>
          <cell r="AN109">
            <v>0</v>
          </cell>
          <cell r="AO109">
            <v>88.576045937805517</v>
          </cell>
          <cell r="AP109">
            <v>28.460094374974137</v>
          </cell>
          <cell r="AQ109">
            <v>182.06571374610445</v>
          </cell>
          <cell r="AR109">
            <v>0.474106261561417</v>
          </cell>
          <cell r="AS109">
            <v>182.53982000766601</v>
          </cell>
          <cell r="AT109">
            <v>0</v>
          </cell>
          <cell r="AU109">
            <v>91.202187474892156</v>
          </cell>
          <cell r="AV109">
            <v>0</v>
          </cell>
          <cell r="AW109">
            <v>75.774227027668729</v>
          </cell>
          <cell r="AX109">
            <v>0</v>
          </cell>
          <cell r="AY109">
            <v>166.97641450256086</v>
          </cell>
          <cell r="AZ109">
            <v>0</v>
          </cell>
          <cell r="BA109">
            <v>166.97641450256086</v>
          </cell>
          <cell r="BB109">
            <v>0</v>
          </cell>
          <cell r="BC109">
            <v>0</v>
          </cell>
          <cell r="BD109">
            <v>0.58373087165126825</v>
          </cell>
          <cell r="BE109">
            <v>0.58373087165126825</v>
          </cell>
          <cell r="BF109">
            <v>348.93250363857567</v>
          </cell>
          <cell r="BG109">
            <v>3.8548081973351898</v>
          </cell>
          <cell r="BH109">
            <v>0</v>
          </cell>
          <cell r="BI109">
            <v>352.78731183591049</v>
          </cell>
          <cell r="BJ109">
            <v>352.78731183591049</v>
          </cell>
          <cell r="BK109">
            <v>-5.6761006066461065E-3</v>
          </cell>
          <cell r="BL109">
            <v>0</v>
          </cell>
          <cell r="BM109">
            <v>9.3132200266131202E-3</v>
          </cell>
          <cell r="BN109">
            <v>3.4346167977139211E-3</v>
          </cell>
          <cell r="BO109">
            <v>0</v>
          </cell>
          <cell r="BP109">
            <v>0</v>
          </cell>
          <cell r="BQ109">
            <v>12.426422747230614</v>
          </cell>
          <cell r="BR109">
            <v>0</v>
          </cell>
          <cell r="BS109">
            <v>12.433494483448289</v>
          </cell>
          <cell r="BT109">
            <v>1.7483311163870086E-2</v>
          </cell>
          <cell r="BU109">
            <v>12.450977794612175</v>
          </cell>
          <cell r="BV109">
            <v>0</v>
          </cell>
          <cell r="BW109">
            <v>0.85087442182283823</v>
          </cell>
          <cell r="BX109">
            <v>0</v>
          </cell>
          <cell r="BY109">
            <v>0</v>
          </cell>
          <cell r="BZ109">
            <v>0</v>
          </cell>
          <cell r="CA109">
            <v>0.85087442182283823</v>
          </cell>
          <cell r="CB109">
            <v>0</v>
          </cell>
          <cell r="CC109">
            <v>0.85087442182283823</v>
          </cell>
          <cell r="CD109">
            <v>0</v>
          </cell>
          <cell r="CE109">
            <v>0</v>
          </cell>
          <cell r="CF109">
            <v>0</v>
          </cell>
          <cell r="CG109">
            <v>0</v>
          </cell>
          <cell r="CH109">
            <v>13.301852216435019</v>
          </cell>
          <cell r="CI109">
            <v>0.16819124912949221</v>
          </cell>
          <cell r="CJ109">
            <v>0</v>
          </cell>
          <cell r="CK109">
            <v>13.470043465564506</v>
          </cell>
          <cell r="CL109">
            <v>13.470043465564506</v>
          </cell>
          <cell r="CM109">
            <v>-15.7034999383471</v>
          </cell>
          <cell r="CN109">
            <v>-8.4757067726025657</v>
          </cell>
          <cell r="CO109">
            <v>0.14207724612234621</v>
          </cell>
          <cell r="CP109">
            <v>1.0287627917990627</v>
          </cell>
          <cell r="CQ109">
            <v>0</v>
          </cell>
          <cell r="CR109">
            <v>0</v>
          </cell>
          <cell r="CS109">
            <v>60.096571108000433</v>
          </cell>
          <cell r="CT109">
            <v>8.9804173320678213</v>
          </cell>
          <cell r="CU109">
            <v>46.068621767039922</v>
          </cell>
          <cell r="CV109">
            <v>5.5535223696999002E-2</v>
          </cell>
          <cell r="CW109">
            <v>46.124156990736992</v>
          </cell>
          <cell r="CX109">
            <v>0</v>
          </cell>
          <cell r="CY109">
            <v>86.427098036740858</v>
          </cell>
          <cell r="CZ109">
            <v>0</v>
          </cell>
          <cell r="DA109">
            <v>0.20253227625364936</v>
          </cell>
          <cell r="DB109">
            <v>0</v>
          </cell>
          <cell r="DC109">
            <v>86.62963031299455</v>
          </cell>
          <cell r="DD109">
            <v>0</v>
          </cell>
          <cell r="DE109">
            <v>86.62963031299455</v>
          </cell>
          <cell r="DF109">
            <v>0</v>
          </cell>
          <cell r="DG109">
            <v>0</v>
          </cell>
          <cell r="DH109">
            <v>0</v>
          </cell>
          <cell r="DI109">
            <v>0</v>
          </cell>
          <cell r="DJ109">
            <v>132.75378730373171</v>
          </cell>
          <cell r="DK109">
            <v>1.934635319880547</v>
          </cell>
          <cell r="DL109">
            <v>0</v>
          </cell>
          <cell r="DM109">
            <v>134.6884226236119</v>
          </cell>
          <cell r="DN109">
            <v>134.6884226236119</v>
          </cell>
          <cell r="DO109">
            <v>4.3138364610510377E-2</v>
          </cell>
          <cell r="DP109">
            <v>-0.70149721127936093</v>
          </cell>
          <cell r="DQ109">
            <v>7.2826274646588821E-2</v>
          </cell>
          <cell r="DR109">
            <v>0.85439425060065322</v>
          </cell>
          <cell r="DS109">
            <v>0</v>
          </cell>
          <cell r="DT109">
            <v>0</v>
          </cell>
          <cell r="DU109">
            <v>15.474432510694866</v>
          </cell>
          <cell r="DV109">
            <v>0.84867686273832343</v>
          </cell>
          <cell r="DW109">
            <v>16.591971052011559</v>
          </cell>
          <cell r="DX109">
            <v>2.9824471985425385E-2</v>
          </cell>
          <cell r="DY109">
            <v>16.621795523996941</v>
          </cell>
          <cell r="DZ109">
            <v>0</v>
          </cell>
          <cell r="EA109">
            <v>8.860585285113844</v>
          </cell>
          <cell r="EB109">
            <v>0</v>
          </cell>
          <cell r="EC109">
            <v>4.3851973039175929E-2</v>
          </cell>
          <cell r="ED109">
            <v>0</v>
          </cell>
          <cell r="EE109">
            <v>8.9044372581530258</v>
          </cell>
          <cell r="EF109">
            <v>0</v>
          </cell>
          <cell r="EG109">
            <v>8.9044372581530258</v>
          </cell>
          <cell r="EH109">
            <v>0</v>
          </cell>
          <cell r="EI109">
            <v>0</v>
          </cell>
          <cell r="EJ109">
            <v>0</v>
          </cell>
          <cell r="EK109">
            <v>0</v>
          </cell>
          <cell r="EL109">
            <v>25.526232782149943</v>
          </cell>
          <cell r="EM109">
            <v>0.16968390906414751</v>
          </cell>
          <cell r="EN109">
            <v>0</v>
          </cell>
          <cell r="EO109">
            <v>25.695916691214133</v>
          </cell>
          <cell r="EP109">
            <v>25.695916691214133</v>
          </cell>
          <cell r="EQ109">
            <v>73.217156945249428</v>
          </cell>
          <cell r="ER109">
            <v>0</v>
          </cell>
          <cell r="ES109">
            <v>5.517079025920645</v>
          </cell>
          <cell r="ET109">
            <v>0.69647100451103572</v>
          </cell>
          <cell r="EU109">
            <v>65.673256614001275</v>
          </cell>
          <cell r="EV109">
            <v>0</v>
          </cell>
          <cell r="EW109">
            <v>155.86515367289576</v>
          </cell>
          <cell r="EX109">
            <v>28.460094374974137</v>
          </cell>
          <cell r="EY109">
            <v>329.42921163755267</v>
          </cell>
          <cell r="EZ109">
            <v>4.0411959050919259</v>
          </cell>
          <cell r="FA109">
            <v>333.47040754264464</v>
          </cell>
          <cell r="FB109">
            <v>87.155397728847632</v>
          </cell>
          <cell r="FC109">
            <v>147.55745588323606</v>
          </cell>
          <cell r="FD109">
            <v>39.693101929534237</v>
          </cell>
          <cell r="FE109">
            <v>85.315754074592263</v>
          </cell>
          <cell r="FF109">
            <v>5.595876667505193</v>
          </cell>
          <cell r="FG109">
            <v>365.31758628371517</v>
          </cell>
          <cell r="FH109">
            <v>2.666323654462887E-2</v>
          </cell>
          <cell r="FI109">
            <v>365.34424952025978</v>
          </cell>
          <cell r="FJ109">
            <v>33.565077826495454</v>
          </cell>
          <cell r="FK109">
            <v>1.1399024046617598</v>
          </cell>
          <cell r="FL109">
            <v>30.828854243020945</v>
          </cell>
          <cell r="FM109">
            <v>31.96875664768271</v>
          </cell>
          <cell r="FN109">
            <v>666.84590041522199</v>
          </cell>
          <cell r="FO109">
            <v>7.4422110306636684</v>
          </cell>
          <cell r="FP109">
            <v>0</v>
          </cell>
          <cell r="FQ109">
            <v>674.28811144588485</v>
          </cell>
          <cell r="FR109">
            <v>674.28811144588485</v>
          </cell>
          <cell r="FS109">
            <v>-15.666037674343235</v>
          </cell>
          <cell r="FT109">
            <v>-9.1772039838819275</v>
          </cell>
          <cell r="FU109">
            <v>0.22421674079554818</v>
          </cell>
          <cell r="FV109">
            <v>1.8865916591974299</v>
          </cell>
          <cell r="FW109">
            <v>0</v>
          </cell>
          <cell r="FX109">
            <v>0</v>
          </cell>
          <cell r="FY109">
            <v>87.997426365925904</v>
          </cell>
          <cell r="FZ109">
            <v>9.8290941948061441</v>
          </cell>
          <cell r="GA109">
            <v>75.094087302499773</v>
          </cell>
          <cell r="GB109">
            <v>0.10284300684629447</v>
          </cell>
          <cell r="GC109">
            <v>75.196930309346115</v>
          </cell>
          <cell r="GD109">
            <v>0</v>
          </cell>
          <cell r="GE109">
            <v>96.138557743677538</v>
          </cell>
          <cell r="GF109">
            <v>0</v>
          </cell>
          <cell r="GG109">
            <v>0.24638424929282529</v>
          </cell>
          <cell r="GH109">
            <v>0</v>
          </cell>
          <cell r="GI109">
            <v>96.384941992970411</v>
          </cell>
          <cell r="GJ109">
            <v>0</v>
          </cell>
          <cell r="GK109">
            <v>96.384941992970411</v>
          </cell>
          <cell r="GL109">
            <v>0</v>
          </cell>
          <cell r="GM109">
            <v>0</v>
          </cell>
          <cell r="GN109">
            <v>0</v>
          </cell>
          <cell r="GO109">
            <v>0</v>
          </cell>
          <cell r="GP109">
            <v>171.5818723023167</v>
          </cell>
          <cell r="GQ109">
            <v>2.2725104780741869</v>
          </cell>
          <cell r="GR109">
            <v>0</v>
          </cell>
          <cell r="GS109">
            <v>173.85438278039052</v>
          </cell>
          <cell r="GT109">
            <v>173.85438278039052</v>
          </cell>
          <cell r="GU109">
            <v>57.551119270906185</v>
          </cell>
          <cell r="GV109">
            <v>-9.1772039838819275</v>
          </cell>
          <cell r="GW109">
            <v>5.7412957667161857</v>
          </cell>
          <cell r="GX109">
            <v>2.5830626637084628</v>
          </cell>
          <cell r="GY109">
            <v>65.673256614001275</v>
          </cell>
          <cell r="GZ109">
            <v>0</v>
          </cell>
          <cell r="HA109">
            <v>243.86258003882125</v>
          </cell>
          <cell r="HB109">
            <v>38.289188569780237</v>
          </cell>
          <cell r="HC109">
            <v>404.52329894005175</v>
          </cell>
          <cell r="HD109">
            <v>4.1440389119382157</v>
          </cell>
          <cell r="HE109">
            <v>408.66733785199062</v>
          </cell>
          <cell r="HF109">
            <v>87.155397728847632</v>
          </cell>
          <cell r="HG109">
            <v>243.69601362691395</v>
          </cell>
          <cell r="HH109">
            <v>39.693101929534237</v>
          </cell>
          <cell r="HI109">
            <v>85.562138323885137</v>
          </cell>
          <cell r="HJ109">
            <v>5.595876667505193</v>
          </cell>
          <cell r="HK109">
            <v>461.70252827668605</v>
          </cell>
          <cell r="HL109">
            <v>2.666323654462887E-2</v>
          </cell>
          <cell r="HM109">
            <v>461.72919151323066</v>
          </cell>
          <cell r="HN109">
            <v>33.565077826495454</v>
          </cell>
          <cell r="HO109">
            <v>1.1399024046617598</v>
          </cell>
          <cell r="HP109">
            <v>30.828854243020945</v>
          </cell>
          <cell r="HQ109">
            <v>31.968756647682703</v>
          </cell>
          <cell r="HR109">
            <v>838.42777271753789</v>
          </cell>
          <cell r="HS109">
            <v>9.7147215087378616</v>
          </cell>
          <cell r="HT109">
            <v>0</v>
          </cell>
          <cell r="HU109">
            <v>848.14249422627574</v>
          </cell>
          <cell r="HV109">
            <v>848.14249422627574</v>
          </cell>
          <cell r="HW109">
            <v>0.21324225784967113</v>
          </cell>
          <cell r="HX109">
            <v>8.4545151777847156</v>
          </cell>
          <cell r="HY109">
            <v>0.20900069020658549</v>
          </cell>
          <cell r="HZ109">
            <v>1.2543273610593375E-4</v>
          </cell>
          <cell r="IA109">
            <v>0.15240066259410293</v>
          </cell>
          <cell r="IB109">
            <v>0</v>
          </cell>
          <cell r="IC109">
            <v>0</v>
          </cell>
          <cell r="ID109">
            <v>1.717615125528114</v>
          </cell>
          <cell r="IE109">
            <v>0</v>
          </cell>
          <cell r="IF109">
            <v>0</v>
          </cell>
          <cell r="IG109">
            <v>0</v>
          </cell>
          <cell r="IH109">
            <v>0</v>
          </cell>
          <cell r="II109">
            <v>0</v>
          </cell>
          <cell r="IJ109">
            <v>0</v>
          </cell>
          <cell r="IK109">
            <v>1.3877037209415557</v>
          </cell>
          <cell r="IL109">
            <v>-0.16952402530829003</v>
          </cell>
          <cell r="IM109">
            <v>0</v>
          </cell>
          <cell r="IN109">
            <v>-3.8315868077384439E-3</v>
          </cell>
          <cell r="IO109">
            <v>0</v>
          </cell>
          <cell r="IP109">
            <v>2.9818066175248337</v>
          </cell>
          <cell r="IQ109">
            <v>18.734488220201801</v>
          </cell>
          <cell r="IR109">
            <v>27.047589967187381</v>
          </cell>
          <cell r="IS109">
            <v>0</v>
          </cell>
          <cell r="IT109">
            <v>0</v>
          </cell>
          <cell r="IU109">
            <v>-0.16063344985530054</v>
          </cell>
          <cell r="IV109">
            <v>2.8289850447632978</v>
          </cell>
          <cell r="IW109">
            <v>19.546168838551147</v>
          </cell>
          <cell r="IX109">
            <v>16.766166296400513</v>
          </cell>
          <cell r="IY109">
            <v>1.2045806203852218</v>
          </cell>
          <cell r="IZ109">
            <v>5.053784715093431</v>
          </cell>
          <cell r="JA109">
            <v>0.1600871514304969</v>
          </cell>
          <cell r="JB109">
            <v>29.237106496559715</v>
          </cell>
          <cell r="JC109">
            <v>8.3742024399816621</v>
          </cell>
          <cell r="JD109">
            <v>0</v>
          </cell>
          <cell r="JE109">
            <v>0.10995613015857188</v>
          </cell>
          <cell r="JF109">
            <v>2.8505143939078006</v>
          </cell>
          <cell r="JG109">
            <v>1.1970259714192826</v>
          </cell>
          <cell r="JH109">
            <v>0</v>
          </cell>
          <cell r="JI109">
            <v>0</v>
          </cell>
          <cell r="JJ109">
            <v>0</v>
          </cell>
          <cell r="JK109">
            <v>0</v>
          </cell>
          <cell r="JL109">
            <v>0</v>
          </cell>
          <cell r="JM109">
            <v>0</v>
          </cell>
          <cell r="JN109">
            <v>0</v>
          </cell>
          <cell r="JO109">
            <v>0</v>
          </cell>
          <cell r="JP109">
            <v>0</v>
          </cell>
          <cell r="JQ109">
            <v>0</v>
          </cell>
          <cell r="JR109" t="e">
            <v>#N/A</v>
          </cell>
          <cell r="JS109">
            <v>838.42777271753789</v>
          </cell>
          <cell r="JT109">
            <v>848.14249422627574</v>
          </cell>
          <cell r="JU109">
            <v>173.85438278039052</v>
          </cell>
          <cell r="JV109">
            <v>674.28811144588485</v>
          </cell>
          <cell r="JW109">
            <v>139.2253194736</v>
          </cell>
          <cell r="JX109">
            <v>8.3742024399816621</v>
          </cell>
          <cell r="JY109">
            <v>0</v>
          </cell>
          <cell r="JZ109">
            <v>0</v>
          </cell>
          <cell r="KA109">
            <v>1.757313183354537</v>
          </cell>
          <cell r="KB109">
            <v>0</v>
          </cell>
          <cell r="KC109">
            <v>0</v>
          </cell>
          <cell r="KD109">
            <v>1.757313183354537</v>
          </cell>
          <cell r="KE109">
            <v>0</v>
          </cell>
          <cell r="KF109">
            <v>0</v>
          </cell>
          <cell r="KG109">
            <v>0.44908799248355769</v>
          </cell>
          <cell r="KH109">
            <v>0.44908799248355769</v>
          </cell>
          <cell r="KI109">
            <v>0.64951711402759871</v>
          </cell>
          <cell r="KJ109">
            <v>0.73339674945691669</v>
          </cell>
          <cell r="KK109">
            <v>2.1553320015311699</v>
          </cell>
          <cell r="KL109">
            <v>6.4855641402423414</v>
          </cell>
          <cell r="KM109">
            <v>7.1953073077216718</v>
          </cell>
          <cell r="KN109">
            <v>115.96393486168145</v>
          </cell>
          <cell r="KO109">
            <v>19.547019506088148</v>
          </cell>
          <cell r="KP109">
            <v>-8.5066753700769509E-4</v>
          </cell>
          <cell r="KQ109">
            <v>0</v>
          </cell>
          <cell r="KR109">
            <v>19.546168838551147</v>
          </cell>
          <cell r="KS109">
            <v>0</v>
          </cell>
          <cell r="KT109">
            <v>16.766166296400513</v>
          </cell>
          <cell r="KU109">
            <v>0</v>
          </cell>
          <cell r="KV109">
            <v>16.766166296400513</v>
          </cell>
          <cell r="KW109">
            <v>29.237106496559715</v>
          </cell>
          <cell r="KX109">
            <v>0</v>
          </cell>
          <cell r="KY109">
            <v>0</v>
          </cell>
          <cell r="KZ109">
            <v>29.237106496559715</v>
          </cell>
          <cell r="LA109">
            <v>19.547019506088148</v>
          </cell>
          <cell r="LB109">
            <v>-8.5066753700769509E-4</v>
          </cell>
          <cell r="LC109">
            <v>0</v>
          </cell>
          <cell r="LD109">
            <v>19.546168838551147</v>
          </cell>
          <cell r="LE109">
            <v>0</v>
          </cell>
          <cell r="LF109">
            <v>16.766166296400513</v>
          </cell>
          <cell r="LG109">
            <v>0</v>
          </cell>
          <cell r="LH109">
            <v>16.766166296400513</v>
          </cell>
          <cell r="LI109">
            <v>29.237106496559715</v>
          </cell>
          <cell r="LJ109">
            <v>0</v>
          </cell>
          <cell r="LK109">
            <v>0</v>
          </cell>
          <cell r="LL109">
            <v>29.237106496559715</v>
          </cell>
          <cell r="LM109">
            <v>337.60742185228003</v>
          </cell>
          <cell r="LN109">
            <v>261.57312247488579</v>
          </cell>
          <cell r="LO109">
            <v>160.95446285888772</v>
          </cell>
          <cell r="LP109">
            <v>422.52758533377352</v>
          </cell>
          <cell r="LQ109">
            <v>599.18054432716576</v>
          </cell>
          <cell r="LR109">
            <v>760.13500718605349</v>
          </cell>
          <cell r="LS109">
            <v>5909.64</v>
          </cell>
          <cell r="LT109">
            <v>141128.97671581799</v>
          </cell>
          <cell r="LU109">
            <v>68997.732598401693</v>
          </cell>
          <cell r="LV109">
            <v>40178.631000000001</v>
          </cell>
          <cell r="LW109">
            <v>470.94</v>
          </cell>
          <cell r="LX109">
            <v>1096.98</v>
          </cell>
          <cell r="LY109">
            <v>5056.4399999999996</v>
          </cell>
          <cell r="LZ109">
            <v>921272.04</v>
          </cell>
          <cell r="MA109">
            <v>977861.82</v>
          </cell>
          <cell r="MB109">
            <v>977861.82</v>
          </cell>
          <cell r="MC109">
            <v>109180.8</v>
          </cell>
          <cell r="MD109">
            <v>733349.43</v>
          </cell>
          <cell r="ME109">
            <v>358</v>
          </cell>
          <cell r="MF109">
            <v>356</v>
          </cell>
          <cell r="MG109">
            <v>378.488223318753</v>
          </cell>
          <cell r="MH109">
            <v>5909640</v>
          </cell>
          <cell r="MI109">
            <v>109176.36359840169</v>
          </cell>
          <cell r="MJ109">
            <v>977861.82</v>
          </cell>
          <cell r="MK109">
            <v>378.488223318753</v>
          </cell>
          <cell r="ML109">
            <v>54.129298734827209</v>
          </cell>
          <cell r="MM109">
            <v>1.2926696957498234</v>
          </cell>
          <cell r="MN109">
            <v>0.67743313671864192</v>
          </cell>
          <cell r="MO109">
            <v>86.16045874456988</v>
          </cell>
          <cell r="MP109">
            <v>94.212906277494312</v>
          </cell>
          <cell r="MQ109">
            <v>5120.7452369006569</v>
          </cell>
          <cell r="MR109">
            <v>6.0240556108324706E-5</v>
          </cell>
          <cell r="MS109" t="e">
            <v>#N/A</v>
          </cell>
          <cell r="MT109" t="e">
            <v>#N/A</v>
          </cell>
        </row>
        <row r="110">
          <cell r="A110" t="str">
            <v>TMS20BP</v>
          </cell>
          <cell r="B110" t="str">
            <v>TMS</v>
          </cell>
          <cell r="C110" t="str">
            <v>BP2019-20</v>
          </cell>
          <cell r="D110" t="str">
            <v>TMS</v>
          </cell>
          <cell r="E110" t="str">
            <v>TMS20BP</v>
          </cell>
          <cell r="F110">
            <v>0.97917319135609127</v>
          </cell>
          <cell r="G110">
            <v>13.618019677809491</v>
          </cell>
          <cell r="H110">
            <v>0</v>
          </cell>
          <cell r="I110">
            <v>2.7452433130242415</v>
          </cell>
          <cell r="J110">
            <v>0</v>
          </cell>
          <cell r="K110">
            <v>67.286988488001128</v>
          </cell>
          <cell r="L110">
            <v>0</v>
          </cell>
          <cell r="M110">
            <v>60.678923427303047</v>
          </cell>
          <cell r="N110">
            <v>0</v>
          </cell>
          <cell r="O110">
            <v>144.32917490613778</v>
          </cell>
          <cell r="P110">
            <v>3.6730589674447862</v>
          </cell>
          <cell r="Q110">
            <v>148.00223387358301</v>
          </cell>
          <cell r="R110">
            <v>83.200875115198471</v>
          </cell>
          <cell r="S110">
            <v>55.950033719598281</v>
          </cell>
          <cell r="T110">
            <v>73.198650991967355</v>
          </cell>
          <cell r="U110">
            <v>13.357250192563608</v>
          </cell>
          <cell r="V110">
            <v>16.685672131404004</v>
          </cell>
          <cell r="W110">
            <v>242.39248215073124</v>
          </cell>
          <cell r="X110">
            <v>0</v>
          </cell>
          <cell r="Y110">
            <v>242.39248215073124</v>
          </cell>
          <cell r="Z110">
            <v>31.243458189790161</v>
          </cell>
          <cell r="AA110">
            <v>1.071152804259317</v>
          </cell>
          <cell r="AB110">
            <v>28.439474738993834</v>
          </cell>
          <cell r="AC110">
            <v>29.51062754325315</v>
          </cell>
          <cell r="AD110">
            <v>360.88408848106127</v>
          </cell>
          <cell r="AE110">
            <v>3.6975423940008434</v>
          </cell>
          <cell r="AF110">
            <v>0</v>
          </cell>
          <cell r="AG110">
            <v>364.58163087506199</v>
          </cell>
          <cell r="AH110">
            <v>364.58163087506199</v>
          </cell>
          <cell r="AI110">
            <v>64.879721812051656</v>
          </cell>
          <cell r="AJ110">
            <v>0</v>
          </cell>
          <cell r="AK110">
            <v>2.8727681608671078</v>
          </cell>
          <cell r="AL110">
            <v>0.71156165633629564</v>
          </cell>
          <cell r="AM110">
            <v>0</v>
          </cell>
          <cell r="AN110">
            <v>0</v>
          </cell>
          <cell r="AO110">
            <v>94.402355383877918</v>
          </cell>
          <cell r="AP110">
            <v>28.636137873023639</v>
          </cell>
          <cell r="AQ110">
            <v>191.50254488615639</v>
          </cell>
          <cell r="AR110">
            <v>0.53098897120090394</v>
          </cell>
          <cell r="AS110">
            <v>192.03353385735781</v>
          </cell>
          <cell r="AT110">
            <v>0</v>
          </cell>
          <cell r="AU110">
            <v>79.715280905391253</v>
          </cell>
          <cell r="AV110">
            <v>0</v>
          </cell>
          <cell r="AW110">
            <v>73.302224936325828</v>
          </cell>
          <cell r="AX110">
            <v>0</v>
          </cell>
          <cell r="AY110">
            <v>153.01750584171748</v>
          </cell>
          <cell r="AZ110">
            <v>0</v>
          </cell>
          <cell r="BA110">
            <v>153.01750584171748</v>
          </cell>
          <cell r="BB110">
            <v>0</v>
          </cell>
          <cell r="BC110">
            <v>0</v>
          </cell>
          <cell r="BD110">
            <v>0</v>
          </cell>
          <cell r="BE110">
            <v>0</v>
          </cell>
          <cell r="BF110">
            <v>345.05103969907435</v>
          </cell>
          <cell r="BG110">
            <v>3.9731575718147862</v>
          </cell>
          <cell r="BH110">
            <v>0</v>
          </cell>
          <cell r="BI110">
            <v>349.02419727088909</v>
          </cell>
          <cell r="BJ110">
            <v>349.02419727088909</v>
          </cell>
          <cell r="BK110">
            <v>-5.8201671588624564E-3</v>
          </cell>
          <cell r="BL110">
            <v>0</v>
          </cell>
          <cell r="BM110">
            <v>9.5140809250108451E-3</v>
          </cell>
          <cell r="BN110">
            <v>3.6356250701512984E-3</v>
          </cell>
          <cell r="BO110">
            <v>0</v>
          </cell>
          <cell r="BP110">
            <v>0</v>
          </cell>
          <cell r="BQ110">
            <v>9.5646341816546698</v>
          </cell>
          <cell r="BR110">
            <v>0</v>
          </cell>
          <cell r="BS110">
            <v>9.5719637204909773</v>
          </cell>
          <cell r="BT110">
            <v>1.9580938200467152E-2</v>
          </cell>
          <cell r="BU110">
            <v>9.5915446586914381</v>
          </cell>
          <cell r="BV110">
            <v>0</v>
          </cell>
          <cell r="BW110">
            <v>0.5440010299759459</v>
          </cell>
          <cell r="BX110">
            <v>0</v>
          </cell>
          <cell r="BY110">
            <v>0</v>
          </cell>
          <cell r="BZ110">
            <v>0</v>
          </cell>
          <cell r="CA110">
            <v>0.5440010299759459</v>
          </cell>
          <cell r="CB110">
            <v>0</v>
          </cell>
          <cell r="CC110">
            <v>0.5440010299759459</v>
          </cell>
          <cell r="CD110">
            <v>0</v>
          </cell>
          <cell r="CE110">
            <v>0</v>
          </cell>
          <cell r="CF110">
            <v>0</v>
          </cell>
          <cell r="CG110">
            <v>0</v>
          </cell>
          <cell r="CH110">
            <v>10.135545688667392</v>
          </cell>
          <cell r="CI110">
            <v>0.17335501555013436</v>
          </cell>
          <cell r="CJ110">
            <v>0</v>
          </cell>
          <cell r="CK110">
            <v>10.308900704217519</v>
          </cell>
          <cell r="CL110">
            <v>10.308900704217519</v>
          </cell>
          <cell r="CM110">
            <v>-15.046504585384165</v>
          </cell>
          <cell r="CN110">
            <v>-8.9089240518321304</v>
          </cell>
          <cell r="CO110">
            <v>0.14514146700582811</v>
          </cell>
          <cell r="CP110">
            <v>1.0509504151998235</v>
          </cell>
          <cell r="CQ110">
            <v>0</v>
          </cell>
          <cell r="CR110">
            <v>0</v>
          </cell>
          <cell r="CS110">
            <v>41.579572337377698</v>
          </cell>
          <cell r="CT110">
            <v>9.0359668338249346</v>
          </cell>
          <cell r="CU110">
            <v>27.856202416192005</v>
          </cell>
          <cell r="CV110">
            <v>6.2198274283836834E-2</v>
          </cell>
          <cell r="CW110">
            <v>27.918400690475792</v>
          </cell>
          <cell r="CX110">
            <v>0</v>
          </cell>
          <cell r="CY110">
            <v>28.514860115889164</v>
          </cell>
          <cell r="CZ110">
            <v>0</v>
          </cell>
          <cell r="DA110">
            <v>1.4438760823922965</v>
          </cell>
          <cell r="DB110">
            <v>0</v>
          </cell>
          <cell r="DC110">
            <v>29.95873619828151</v>
          </cell>
          <cell r="DD110">
            <v>0</v>
          </cell>
          <cell r="DE110">
            <v>29.95873619828151</v>
          </cell>
          <cell r="DF110">
            <v>0</v>
          </cell>
          <cell r="DG110">
            <v>0</v>
          </cell>
          <cell r="DH110">
            <v>0</v>
          </cell>
          <cell r="DI110">
            <v>0</v>
          </cell>
          <cell r="DJ110">
            <v>57.877136888757299</v>
          </cell>
          <cell r="DK110">
            <v>1.9940320182979341</v>
          </cell>
          <cell r="DL110">
            <v>0</v>
          </cell>
          <cell r="DM110">
            <v>59.871168907055193</v>
          </cell>
          <cell r="DN110">
            <v>59.871168907055193</v>
          </cell>
          <cell r="DO110">
            <v>-0.57527278384478653</v>
          </cell>
          <cell r="DP110">
            <v>-0.71693014992750692</v>
          </cell>
          <cell r="DQ110">
            <v>7.4396939884892377E-2</v>
          </cell>
          <cell r="DR110">
            <v>0.87282121745756203</v>
          </cell>
          <cell r="DS110">
            <v>0</v>
          </cell>
          <cell r="DT110">
            <v>0</v>
          </cell>
          <cell r="DU110">
            <v>14.982551162625926</v>
          </cell>
          <cell r="DV110">
            <v>0.85392646040008546</v>
          </cell>
          <cell r="DW110">
            <v>15.491492846596177</v>
          </cell>
          <cell r="DX110">
            <v>3.3402776930208725E-2</v>
          </cell>
          <cell r="DY110">
            <v>15.524895623526335</v>
          </cell>
          <cell r="DZ110">
            <v>0</v>
          </cell>
          <cell r="EA110">
            <v>4.1310538987303831</v>
          </cell>
          <cell r="EB110">
            <v>0</v>
          </cell>
          <cell r="EC110">
            <v>0</v>
          </cell>
          <cell r="ED110">
            <v>0</v>
          </cell>
          <cell r="EE110">
            <v>4.1310538987303831</v>
          </cell>
          <cell r="EF110">
            <v>0</v>
          </cell>
          <cell r="EG110">
            <v>4.1310538987303831</v>
          </cell>
          <cell r="EH110">
            <v>0</v>
          </cell>
          <cell r="EI110">
            <v>0</v>
          </cell>
          <cell r="EJ110">
            <v>0</v>
          </cell>
          <cell r="EK110">
            <v>0</v>
          </cell>
          <cell r="EL110">
            <v>19.655949522256719</v>
          </cell>
          <cell r="EM110">
            <v>0.17489350276348459</v>
          </cell>
          <cell r="EN110">
            <v>0</v>
          </cell>
          <cell r="EO110">
            <v>19.830843025020229</v>
          </cell>
          <cell r="EP110">
            <v>19.830843025020229</v>
          </cell>
          <cell r="EQ110">
            <v>78.497741489861141</v>
          </cell>
          <cell r="ER110">
            <v>0</v>
          </cell>
          <cell r="ES110">
            <v>5.6180114738913494</v>
          </cell>
          <cell r="ET110">
            <v>0.71156165633629564</v>
          </cell>
          <cell r="EU110">
            <v>67.286988488001128</v>
          </cell>
          <cell r="EV110">
            <v>0</v>
          </cell>
          <cell r="EW110">
            <v>155.08127881118097</v>
          </cell>
          <cell r="EX110">
            <v>28.636137873023639</v>
          </cell>
          <cell r="EY110">
            <v>335.83171979229411</v>
          </cell>
          <cell r="EZ110">
            <v>4.2040479386456902</v>
          </cell>
          <cell r="FA110">
            <v>340.03576773094085</v>
          </cell>
          <cell r="FB110">
            <v>83.200875115198471</v>
          </cell>
          <cell r="FC110">
            <v>135.66531462498952</v>
          </cell>
          <cell r="FD110">
            <v>73.198650991967355</v>
          </cell>
          <cell r="FE110">
            <v>86.659475128889426</v>
          </cell>
          <cell r="FF110">
            <v>16.685672131404004</v>
          </cell>
          <cell r="FG110">
            <v>395.40998799244869</v>
          </cell>
          <cell r="FH110">
            <v>0</v>
          </cell>
          <cell r="FI110">
            <v>395.40998799244869</v>
          </cell>
          <cell r="FJ110">
            <v>31.243458189790161</v>
          </cell>
          <cell r="FK110">
            <v>1.071152804259317</v>
          </cell>
          <cell r="FL110">
            <v>28.439474738993834</v>
          </cell>
          <cell r="FM110">
            <v>29.51062754325315</v>
          </cell>
          <cell r="FN110">
            <v>705.93512818013562</v>
          </cell>
          <cell r="FO110">
            <v>7.6706999658156292</v>
          </cell>
          <cell r="FP110">
            <v>0</v>
          </cell>
          <cell r="FQ110">
            <v>713.60582814595102</v>
          </cell>
          <cell r="FR110">
            <v>713.60582814595102</v>
          </cell>
          <cell r="FS110">
            <v>-15.627597536387812</v>
          </cell>
          <cell r="FT110">
            <v>-9.6258542017596369</v>
          </cell>
          <cell r="FU110">
            <v>0.22905248781573134</v>
          </cell>
          <cell r="FV110">
            <v>1.9274072577275367</v>
          </cell>
          <cell r="FW110">
            <v>0</v>
          </cell>
          <cell r="FX110">
            <v>0</v>
          </cell>
          <cell r="FY110">
            <v>66.12675768165829</v>
          </cell>
          <cell r="FZ110">
            <v>9.8898932942250219</v>
          </cell>
          <cell r="GA110">
            <v>52.919658983279163</v>
          </cell>
          <cell r="GB110">
            <v>0.11518198941451271</v>
          </cell>
          <cell r="GC110">
            <v>53.034840972693566</v>
          </cell>
          <cell r="GD110">
            <v>0</v>
          </cell>
          <cell r="GE110">
            <v>33.189915044595494</v>
          </cell>
          <cell r="GF110">
            <v>0</v>
          </cell>
          <cell r="GG110">
            <v>1.4438760823922965</v>
          </cell>
          <cell r="GH110">
            <v>0</v>
          </cell>
          <cell r="GI110">
            <v>34.633791126987838</v>
          </cell>
          <cell r="GJ110">
            <v>0</v>
          </cell>
          <cell r="GK110">
            <v>34.633791126987838</v>
          </cell>
          <cell r="GL110">
            <v>0</v>
          </cell>
          <cell r="GM110">
            <v>0</v>
          </cell>
          <cell r="GN110">
            <v>0</v>
          </cell>
          <cell r="GO110">
            <v>0</v>
          </cell>
          <cell r="GP110">
            <v>87.668632099681403</v>
          </cell>
          <cell r="GQ110">
            <v>2.3422805366115527</v>
          </cell>
          <cell r="GR110">
            <v>0</v>
          </cell>
          <cell r="GS110">
            <v>90.010912636292943</v>
          </cell>
          <cell r="GT110">
            <v>90.010912636292943</v>
          </cell>
          <cell r="GU110">
            <v>62.870143953473288</v>
          </cell>
          <cell r="GV110">
            <v>-9.6258542017596369</v>
          </cell>
          <cell r="GW110">
            <v>5.8470639617070761</v>
          </cell>
          <cell r="GX110">
            <v>2.6389689140638324</v>
          </cell>
          <cell r="GY110">
            <v>67.286988488001128</v>
          </cell>
          <cell r="GZ110">
            <v>0</v>
          </cell>
          <cell r="HA110">
            <v>221.20803649283908</v>
          </cell>
          <cell r="HB110">
            <v>38.526031167248682</v>
          </cell>
          <cell r="HC110">
            <v>388.75137877557376</v>
          </cell>
          <cell r="HD110">
            <v>4.3192299280602011</v>
          </cell>
          <cell r="HE110">
            <v>393.07060870363409</v>
          </cell>
          <cell r="HF110">
            <v>83.200875115198471</v>
          </cell>
          <cell r="HG110">
            <v>168.85522966958499</v>
          </cell>
          <cell r="HH110">
            <v>73.198650991967355</v>
          </cell>
          <cell r="HI110">
            <v>88.103351211281691</v>
          </cell>
          <cell r="HJ110">
            <v>16.685672131404004</v>
          </cell>
          <cell r="HK110">
            <v>430.04377911943652</v>
          </cell>
          <cell r="HL110">
            <v>0</v>
          </cell>
          <cell r="HM110">
            <v>430.04377911943652</v>
          </cell>
          <cell r="HN110">
            <v>31.243458189790161</v>
          </cell>
          <cell r="HO110">
            <v>1.071152804259317</v>
          </cell>
          <cell r="HP110">
            <v>28.439474738993834</v>
          </cell>
          <cell r="HQ110">
            <v>29.51062754325315</v>
          </cell>
          <cell r="HR110">
            <v>793.60376027981772</v>
          </cell>
          <cell r="HS110">
            <v>10.012980502427183</v>
          </cell>
          <cell r="HT110">
            <v>0</v>
          </cell>
          <cell r="HU110">
            <v>803.61674078224485</v>
          </cell>
          <cell r="HV110">
            <v>803.61674078224485</v>
          </cell>
          <cell r="HW110" t="e">
            <v>#N/A</v>
          </cell>
          <cell r="HX110" t="e">
            <v>#N/A</v>
          </cell>
          <cell r="HY110">
            <v>3.0874054751674862</v>
          </cell>
          <cell r="HZ110">
            <v>0</v>
          </cell>
          <cell r="IA110">
            <v>1.0398941447146308</v>
          </cell>
          <cell r="IB110">
            <v>0</v>
          </cell>
          <cell r="IC110">
            <v>0</v>
          </cell>
          <cell r="ID110">
            <v>3.1454349492666687</v>
          </cell>
          <cell r="IE110">
            <v>0.9960077099768696</v>
          </cell>
          <cell r="IF110">
            <v>0</v>
          </cell>
          <cell r="IG110">
            <v>0</v>
          </cell>
          <cell r="IH110">
            <v>0</v>
          </cell>
          <cell r="II110">
            <v>0</v>
          </cell>
          <cell r="IJ110">
            <v>0</v>
          </cell>
          <cell r="IK110">
            <v>0.1463277151685082</v>
          </cell>
          <cell r="IL110">
            <v>0</v>
          </cell>
          <cell r="IM110">
            <v>0</v>
          </cell>
          <cell r="IN110">
            <v>0</v>
          </cell>
          <cell r="IO110">
            <v>0</v>
          </cell>
          <cell r="IP110">
            <v>0.8652082803916753</v>
          </cell>
          <cell r="IQ110">
            <v>16.911486914756569</v>
          </cell>
          <cell r="IR110">
            <v>26.078139808295344</v>
          </cell>
          <cell r="IS110">
            <v>0</v>
          </cell>
          <cell r="IT110">
            <v>0</v>
          </cell>
          <cell r="IU110">
            <v>0</v>
          </cell>
          <cell r="IV110">
            <v>0.88080895192488695</v>
          </cell>
          <cell r="IW110">
            <v>30.295195704644744</v>
          </cell>
          <cell r="IX110">
            <v>16.932262056850512</v>
          </cell>
          <cell r="IY110">
            <v>3.1943944028537006</v>
          </cell>
          <cell r="IZ110">
            <v>9.0217340851989576</v>
          </cell>
          <cell r="JA110">
            <v>0</v>
          </cell>
          <cell r="JB110">
            <v>60.316359016542485</v>
          </cell>
          <cell r="JC110">
            <v>8.9341690033613386</v>
          </cell>
          <cell r="JD110">
            <v>0</v>
          </cell>
          <cell r="JE110">
            <v>0</v>
          </cell>
          <cell r="JF110">
            <v>4.354193387806796</v>
          </cell>
          <cell r="JG110">
            <v>0.72282180962287779</v>
          </cell>
          <cell r="JH110">
            <v>0</v>
          </cell>
          <cell r="JI110">
            <v>0</v>
          </cell>
          <cell r="JJ110">
            <v>0</v>
          </cell>
          <cell r="JK110">
            <v>0</v>
          </cell>
          <cell r="JL110">
            <v>0</v>
          </cell>
          <cell r="JM110">
            <v>0</v>
          </cell>
          <cell r="JN110">
            <v>0</v>
          </cell>
          <cell r="JO110">
            <v>0</v>
          </cell>
          <cell r="JP110">
            <v>0</v>
          </cell>
          <cell r="JQ110">
            <v>0</v>
          </cell>
          <cell r="JR110" t="e">
            <v>#N/A</v>
          </cell>
          <cell r="JS110">
            <v>793.60376027981772</v>
          </cell>
          <cell r="JT110">
            <v>803.61674078224485</v>
          </cell>
          <cell r="JU110">
            <v>90.010912636292943</v>
          </cell>
          <cell r="JV110">
            <v>713.60582814595102</v>
          </cell>
          <cell r="JW110">
            <v>186.92184341654365</v>
          </cell>
          <cell r="JX110">
            <v>8.9341690033613386</v>
          </cell>
          <cell r="JY110">
            <v>0</v>
          </cell>
          <cell r="JZ110">
            <v>0</v>
          </cell>
          <cell r="KA110">
            <v>1.795213662862815</v>
          </cell>
          <cell r="KB110">
            <v>0</v>
          </cell>
          <cell r="KC110">
            <v>0</v>
          </cell>
          <cell r="KD110">
            <v>1.795213662862815</v>
          </cell>
          <cell r="KE110">
            <v>0</v>
          </cell>
          <cell r="KF110">
            <v>0</v>
          </cell>
          <cell r="KG110">
            <v>0</v>
          </cell>
          <cell r="KH110">
            <v>0</v>
          </cell>
          <cell r="KI110">
            <v>0.68867609849367473</v>
          </cell>
          <cell r="KJ110">
            <v>0.77761278518439703</v>
          </cell>
          <cell r="KK110">
            <v>2.2852756327987658</v>
          </cell>
          <cell r="KL110">
            <v>6.8765747848220622</v>
          </cell>
          <cell r="KM110">
            <v>7.629107928223485</v>
          </cell>
          <cell r="KN110">
            <v>122.95532866147688</v>
          </cell>
          <cell r="KO110">
            <v>30.295195704644744</v>
          </cell>
          <cell r="KP110">
            <v>0</v>
          </cell>
          <cell r="KQ110">
            <v>0</v>
          </cell>
          <cell r="KR110">
            <v>30.295195704644744</v>
          </cell>
          <cell r="KS110">
            <v>0</v>
          </cell>
          <cell r="KT110">
            <v>16.932262056850512</v>
          </cell>
          <cell r="KU110">
            <v>0</v>
          </cell>
          <cell r="KV110">
            <v>16.932262056850512</v>
          </cell>
          <cell r="KW110">
            <v>60.316359016542485</v>
          </cell>
          <cell r="KX110">
            <v>0</v>
          </cell>
          <cell r="KY110">
            <v>0</v>
          </cell>
          <cell r="KZ110">
            <v>60.316359016542485</v>
          </cell>
          <cell r="LA110">
            <v>30.295195704644744</v>
          </cell>
          <cell r="LB110">
            <v>0</v>
          </cell>
          <cell r="LC110">
            <v>0</v>
          </cell>
          <cell r="LD110">
            <v>30.295195704644744</v>
          </cell>
          <cell r="LE110">
            <v>0</v>
          </cell>
          <cell r="LF110">
            <v>16.932262056850512</v>
          </cell>
          <cell r="LG110">
            <v>0</v>
          </cell>
          <cell r="LH110">
            <v>16.932262056850512</v>
          </cell>
          <cell r="LI110">
            <v>60.316359016542485</v>
          </cell>
          <cell r="LJ110">
            <v>0</v>
          </cell>
          <cell r="LK110">
            <v>0</v>
          </cell>
          <cell r="LL110">
            <v>60.316359016542485</v>
          </cell>
          <cell r="LM110" t="str">
            <v/>
          </cell>
          <cell r="LN110">
            <v>259.51394997537471</v>
          </cell>
          <cell r="LO110">
            <v>76.219680733649611</v>
          </cell>
          <cell r="LP110">
            <v>335.73363070902434</v>
          </cell>
          <cell r="LQ110" t="e">
            <v>#VALUE!</v>
          </cell>
          <cell r="LR110" t="e">
            <v>#VALUE!</v>
          </cell>
          <cell r="LS110">
            <v>5984.6790000000001</v>
          </cell>
          <cell r="LT110">
            <v>141838.23800947901</v>
          </cell>
          <cell r="LU110">
            <v>69056.589682251695</v>
          </cell>
          <cell r="LV110">
            <v>40197.027000000002</v>
          </cell>
          <cell r="LW110">
            <v>482.7</v>
          </cell>
          <cell r="LX110">
            <v>974.64</v>
          </cell>
          <cell r="LY110">
            <v>5215.2</v>
          </cell>
          <cell r="LZ110">
            <v>929973.42</v>
          </cell>
          <cell r="MA110">
            <v>985381.2</v>
          </cell>
          <cell r="MB110">
            <v>985381.2</v>
          </cell>
          <cell r="MC110">
            <v>136317.78</v>
          </cell>
          <cell r="MD110">
            <v>715348.59</v>
          </cell>
          <cell r="ME110">
            <v>361</v>
          </cell>
          <cell r="MF110">
            <v>359</v>
          </cell>
          <cell r="MG110">
            <v>381.37645953611002</v>
          </cell>
          <cell r="MH110">
            <v>5984679</v>
          </cell>
          <cell r="MI110">
            <v>109253.6166822517</v>
          </cell>
          <cell r="MJ110">
            <v>985381.2</v>
          </cell>
          <cell r="MK110">
            <v>381.37645953611002</v>
          </cell>
          <cell r="ML110">
            <v>54.777857079144312</v>
          </cell>
          <cell r="MM110">
            <v>1.2982475300748622</v>
          </cell>
          <cell r="MN110">
            <v>0.67715316671355208</v>
          </cell>
          <cell r="MO110">
            <v>86.430141959274238</v>
          </cell>
          <cell r="MP110">
            <v>94.37702079154748</v>
          </cell>
          <cell r="MQ110" t="str">
            <v/>
          </cell>
          <cell r="MR110">
            <v>5.9986508883768035E-5</v>
          </cell>
          <cell r="MS110" t="e">
            <v>#N/A</v>
          </cell>
          <cell r="MT110" t="e">
            <v>#N/A</v>
          </cell>
        </row>
        <row r="111">
          <cell r="A111" t="str">
            <v>TMS20</v>
          </cell>
          <cell r="B111" t="str">
            <v>TMS</v>
          </cell>
          <cell r="C111" t="str">
            <v>2019-20</v>
          </cell>
          <cell r="D111" t="str">
            <v>TMS</v>
          </cell>
          <cell r="E111" t="str">
            <v>TMS20</v>
          </cell>
          <cell r="F111">
            <v>0.96281468935252923</v>
          </cell>
          <cell r="G111">
            <v>13.43415336053584</v>
          </cell>
          <cell r="H111">
            <v>-1.5405035029640468E-2</v>
          </cell>
          <cell r="I111">
            <v>1.8842283470628998</v>
          </cell>
          <cell r="J111">
            <v>0</v>
          </cell>
          <cell r="K111">
            <v>55.90583493725461</v>
          </cell>
          <cell r="L111">
            <v>0</v>
          </cell>
          <cell r="M111">
            <v>67.467313726999777</v>
          </cell>
          <cell r="N111">
            <v>0</v>
          </cell>
          <cell r="O111">
            <v>138.6761253368235</v>
          </cell>
          <cell r="P111">
            <v>2.1393742397413198</v>
          </cell>
          <cell r="Q111">
            <v>140.8154995765648</v>
          </cell>
          <cell r="R111">
            <v>97.299164061898551</v>
          </cell>
          <cell r="S111">
            <v>40.316902301947813</v>
          </cell>
          <cell r="T111">
            <v>54.704242204942652</v>
          </cell>
          <cell r="U111">
            <v>9.1284460697513303</v>
          </cell>
          <cell r="V111">
            <v>6.4210111632920173</v>
          </cell>
          <cell r="W111">
            <v>207.86976580183236</v>
          </cell>
          <cell r="X111">
            <v>-3.851258757410117E-3</v>
          </cell>
          <cell r="Y111">
            <v>207.86591454307495</v>
          </cell>
          <cell r="Z111">
            <v>26.738326738009089</v>
          </cell>
          <cell r="AA111">
            <v>0</v>
          </cell>
          <cell r="AB111">
            <v>26.738326738009089</v>
          </cell>
          <cell r="AC111">
            <v>26.738326738009089</v>
          </cell>
          <cell r="AD111">
            <v>321.94308738163068</v>
          </cell>
          <cell r="AE111">
            <v>3.7732707675725621</v>
          </cell>
          <cell r="AF111">
            <v>0</v>
          </cell>
          <cell r="AG111">
            <v>325.71635814920324</v>
          </cell>
          <cell r="AH111">
            <v>329.73803510662873</v>
          </cell>
          <cell r="AI111">
            <v>73.585038263145762</v>
          </cell>
          <cell r="AJ111">
            <v>-3.317859419508816</v>
          </cell>
          <cell r="AK111">
            <v>3.8387421664485339</v>
          </cell>
          <cell r="AL111">
            <v>2.8441545923473717</v>
          </cell>
          <cell r="AM111">
            <v>0</v>
          </cell>
          <cell r="AN111">
            <v>0</v>
          </cell>
          <cell r="AO111">
            <v>92.202985911155608</v>
          </cell>
          <cell r="AP111">
            <v>24.745300331049354</v>
          </cell>
          <cell r="AQ111">
            <v>193.8983618446378</v>
          </cell>
          <cell r="AR111">
            <v>0.15501316498575721</v>
          </cell>
          <cell r="AS111">
            <v>194.05337500962355</v>
          </cell>
          <cell r="AT111">
            <v>0</v>
          </cell>
          <cell r="AU111">
            <v>75.106285472322753</v>
          </cell>
          <cell r="AV111">
            <v>4.520414966510125</v>
          </cell>
          <cell r="AW111">
            <v>64.897561321117877</v>
          </cell>
          <cell r="AX111">
            <v>0</v>
          </cell>
          <cell r="AY111">
            <v>144.52426175995075</v>
          </cell>
          <cell r="AZ111">
            <v>0</v>
          </cell>
          <cell r="BA111">
            <v>144.52426175995075</v>
          </cell>
          <cell r="BB111">
            <v>2.8913325121256452</v>
          </cell>
          <cell r="BC111">
            <v>0</v>
          </cell>
          <cell r="BD111">
            <v>2.8913325121256452</v>
          </cell>
          <cell r="BE111">
            <v>2.8913325121256452</v>
          </cell>
          <cell r="BF111">
            <v>335.68630425744868</v>
          </cell>
          <cell r="BG111">
            <v>4.1516569404881061</v>
          </cell>
          <cell r="BH111">
            <v>0</v>
          </cell>
          <cell r="BI111">
            <v>339.83796119793681</v>
          </cell>
          <cell r="BJ111">
            <v>344.26402032489034</v>
          </cell>
          <cell r="BK111">
            <v>8.2802063284317509E-2</v>
          </cell>
          <cell r="BL111">
            <v>-0.19737701131726848</v>
          </cell>
          <cell r="BM111">
            <v>-9.6281468935252926E-4</v>
          </cell>
          <cell r="BN111">
            <v>0</v>
          </cell>
          <cell r="BO111">
            <v>0</v>
          </cell>
          <cell r="BP111">
            <v>0</v>
          </cell>
          <cell r="BQ111">
            <v>9.8794415274463017</v>
          </cell>
          <cell r="BR111">
            <v>0</v>
          </cell>
          <cell r="BS111">
            <v>9.7639037647239988</v>
          </cell>
          <cell r="BT111">
            <v>0</v>
          </cell>
          <cell r="BU111">
            <v>9.7639037647239988</v>
          </cell>
          <cell r="BV111">
            <v>0.4255640926938179</v>
          </cell>
          <cell r="BW111">
            <v>0.82705781815382262</v>
          </cell>
          <cell r="BX111">
            <v>0</v>
          </cell>
          <cell r="BY111">
            <v>0</v>
          </cell>
          <cell r="BZ111">
            <v>0</v>
          </cell>
          <cell r="CA111">
            <v>1.2526219108476404</v>
          </cell>
          <cell r="CB111">
            <v>0</v>
          </cell>
          <cell r="CC111">
            <v>1.2526219108476404</v>
          </cell>
          <cell r="CD111">
            <v>0</v>
          </cell>
          <cell r="CE111">
            <v>0</v>
          </cell>
          <cell r="CF111">
            <v>0</v>
          </cell>
          <cell r="CG111">
            <v>0</v>
          </cell>
          <cell r="CH111">
            <v>11.016525675571639</v>
          </cell>
          <cell r="CI111">
            <v>0.17426945877280778</v>
          </cell>
          <cell r="CJ111">
            <v>0</v>
          </cell>
          <cell r="CK111">
            <v>11.190795134344446</v>
          </cell>
          <cell r="CL111">
            <v>11.375655554700133</v>
          </cell>
          <cell r="CM111">
            <v>-26.910670567403191</v>
          </cell>
          <cell r="CN111">
            <v>-7.92589052275002</v>
          </cell>
          <cell r="CO111">
            <v>-1.9256293787050585E-2</v>
          </cell>
          <cell r="CP111">
            <v>0</v>
          </cell>
          <cell r="CQ111">
            <v>0</v>
          </cell>
          <cell r="CR111">
            <v>0</v>
          </cell>
          <cell r="CS111">
            <v>46.347010701362699</v>
          </cell>
          <cell r="CT111">
            <v>12.505037185310648</v>
          </cell>
          <cell r="CU111">
            <v>23.996230502733084</v>
          </cell>
          <cell r="CV111">
            <v>0</v>
          </cell>
          <cell r="CW111">
            <v>23.996230502733084</v>
          </cell>
          <cell r="CX111">
            <v>0</v>
          </cell>
          <cell r="CY111">
            <v>41.240241589036884</v>
          </cell>
          <cell r="CZ111">
            <v>0</v>
          </cell>
          <cell r="DA111">
            <v>2.3560075448456392</v>
          </cell>
          <cell r="DB111">
            <v>0</v>
          </cell>
          <cell r="DC111">
            <v>43.596249133882523</v>
          </cell>
          <cell r="DD111">
            <v>0</v>
          </cell>
          <cell r="DE111">
            <v>43.596249133882523</v>
          </cell>
          <cell r="DF111">
            <v>0</v>
          </cell>
          <cell r="DG111">
            <v>0</v>
          </cell>
          <cell r="DH111">
            <v>0</v>
          </cell>
          <cell r="DI111">
            <v>0</v>
          </cell>
          <cell r="DJ111">
            <v>67.592479636615607</v>
          </cell>
          <cell r="DK111">
            <v>2.0921963199630462</v>
          </cell>
          <cell r="DL111">
            <v>0</v>
          </cell>
          <cell r="DM111">
            <v>69.684675956578658</v>
          </cell>
          <cell r="DN111">
            <v>71.914554777119108</v>
          </cell>
          <cell r="DO111">
            <v>-2.0219108476403114E-2</v>
          </cell>
          <cell r="DP111">
            <v>-0.89156640234044215</v>
          </cell>
          <cell r="DQ111">
            <v>-1.9256293787050585E-3</v>
          </cell>
          <cell r="DR111">
            <v>0</v>
          </cell>
          <cell r="DS111">
            <v>0</v>
          </cell>
          <cell r="DT111">
            <v>0</v>
          </cell>
          <cell r="DU111">
            <v>18.693047193779353</v>
          </cell>
          <cell r="DV111">
            <v>1.106274078066056</v>
          </cell>
          <cell r="DW111">
            <v>18.885610131649859</v>
          </cell>
          <cell r="DX111">
            <v>0</v>
          </cell>
          <cell r="DY111">
            <v>18.885610131649859</v>
          </cell>
          <cell r="DZ111">
            <v>0</v>
          </cell>
          <cell r="EA111">
            <v>4.6677256139810614</v>
          </cell>
          <cell r="EB111">
            <v>0</v>
          </cell>
          <cell r="EC111">
            <v>0</v>
          </cell>
          <cell r="ED111">
            <v>0</v>
          </cell>
          <cell r="EE111">
            <v>4.6677256139810614</v>
          </cell>
          <cell r="EF111">
            <v>0</v>
          </cell>
          <cell r="EG111">
            <v>4.6677256139810614</v>
          </cell>
          <cell r="EH111">
            <v>0</v>
          </cell>
          <cell r="EI111">
            <v>0</v>
          </cell>
          <cell r="EJ111">
            <v>0</v>
          </cell>
          <cell r="EK111">
            <v>0</v>
          </cell>
          <cell r="EL111">
            <v>23.553335745630925</v>
          </cell>
          <cell r="EM111">
            <v>0.18486042035568562</v>
          </cell>
          <cell r="EN111">
            <v>0</v>
          </cell>
          <cell r="EO111">
            <v>23.738196165986608</v>
          </cell>
          <cell r="EP111">
            <v>23.934610362614524</v>
          </cell>
          <cell r="EQ111">
            <v>87.019191623681607</v>
          </cell>
          <cell r="ER111">
            <v>-3.3332644545384564</v>
          </cell>
          <cell r="ES111">
            <v>5.7229705135114335</v>
          </cell>
          <cell r="ET111">
            <v>2.8441545923473717</v>
          </cell>
          <cell r="EU111">
            <v>55.90583493725461</v>
          </cell>
          <cell r="EV111">
            <v>0</v>
          </cell>
          <cell r="EW111">
            <v>159.67029963815537</v>
          </cell>
          <cell r="EX111">
            <v>24.745300331049354</v>
          </cell>
          <cell r="EY111">
            <v>332.57448718146128</v>
          </cell>
          <cell r="EZ111">
            <v>2.2943874047270771</v>
          </cell>
          <cell r="FA111">
            <v>334.86887458618838</v>
          </cell>
          <cell r="FB111">
            <v>97.299164061898551</v>
          </cell>
          <cell r="FC111">
            <v>115.42318777427056</v>
          </cell>
          <cell r="FD111">
            <v>59.224657171452776</v>
          </cell>
          <cell r="FE111">
            <v>74.026007390869196</v>
          </cell>
          <cell r="FF111">
            <v>6.4210111632920173</v>
          </cell>
          <cell r="FG111">
            <v>352.3940275617831</v>
          </cell>
          <cell r="FH111">
            <v>-3.851258757410117E-3</v>
          </cell>
          <cell r="FI111">
            <v>352.39017630302573</v>
          </cell>
          <cell r="FJ111">
            <v>29.629659250134736</v>
          </cell>
          <cell r="FK111" t="e">
            <v>#VALUE!</v>
          </cell>
          <cell r="FL111">
            <v>29.629659250134736</v>
          </cell>
          <cell r="FM111">
            <v>29.629659250134736</v>
          </cell>
          <cell r="FN111">
            <v>657.62939163907936</v>
          </cell>
          <cell r="FO111">
            <v>7.9249277080606682</v>
          </cell>
          <cell r="FP111">
            <v>0</v>
          </cell>
          <cell r="FQ111">
            <v>665.55431934713999</v>
          </cell>
          <cell r="FR111">
            <v>674.00205543151912</v>
          </cell>
          <cell r="FS111">
            <v>-26.848087612595279</v>
          </cell>
          <cell r="FT111">
            <v>-9.0148339364077312</v>
          </cell>
          <cell r="FU111">
            <v>-2.2144737855108173E-2</v>
          </cell>
          <cell r="FV111">
            <v>0</v>
          </cell>
          <cell r="FW111">
            <v>0</v>
          </cell>
          <cell r="FX111">
            <v>0</v>
          </cell>
          <cell r="FY111">
            <v>74.919499422588345</v>
          </cell>
          <cell r="FZ111">
            <v>13.611311263376706</v>
          </cell>
          <cell r="GA111">
            <v>52.645744399106945</v>
          </cell>
          <cell r="GB111">
            <v>0</v>
          </cell>
          <cell r="GC111">
            <v>52.645744399106945</v>
          </cell>
          <cell r="GD111">
            <v>0.4255640926938179</v>
          </cell>
          <cell r="GE111">
            <v>46.735025021171765</v>
          </cell>
          <cell r="GF111">
            <v>0</v>
          </cell>
          <cell r="GG111">
            <v>2.3560075448456392</v>
          </cell>
          <cell r="GH111">
            <v>0</v>
          </cell>
          <cell r="GI111">
            <v>49.516596658711229</v>
          </cell>
          <cell r="GJ111">
            <v>0</v>
          </cell>
          <cell r="GK111">
            <v>49.516596658711229</v>
          </cell>
          <cell r="GL111">
            <v>0</v>
          </cell>
          <cell r="GM111" t="e">
            <v>#VALUE!</v>
          </cell>
          <cell r="GN111">
            <v>0</v>
          </cell>
          <cell r="GO111">
            <v>0</v>
          </cell>
          <cell r="GP111">
            <v>102.16234105781818</v>
          </cell>
          <cell r="GQ111">
            <v>2.4513261990915396</v>
          </cell>
          <cell r="GR111">
            <v>0</v>
          </cell>
          <cell r="GS111">
            <v>104.61366725690972</v>
          </cell>
          <cell r="GT111">
            <v>107.22482069443376</v>
          </cell>
          <cell r="GU111">
            <v>60.171104011086314</v>
          </cell>
          <cell r="GV111">
            <v>-12.348098390946186</v>
          </cell>
          <cell r="GW111">
            <v>5.7008257756563259</v>
          </cell>
          <cell r="GX111">
            <v>2.8441545923473717</v>
          </cell>
          <cell r="GY111">
            <v>55.90583493725461</v>
          </cell>
          <cell r="GZ111">
            <v>0</v>
          </cell>
          <cell r="HA111">
            <v>234.58979906074376</v>
          </cell>
          <cell r="HB111">
            <v>38.356611594426063</v>
          </cell>
          <cell r="HC111">
            <v>385.22023158056822</v>
          </cell>
          <cell r="HD111">
            <v>2.2943874047270771</v>
          </cell>
          <cell r="HE111">
            <v>387.51461898529533</v>
          </cell>
          <cell r="HF111">
            <v>97.724728154592356</v>
          </cell>
          <cell r="HG111">
            <v>162.15821279544232</v>
          </cell>
          <cell r="HH111">
            <v>59.224657171452776</v>
          </cell>
          <cell r="HI111">
            <v>76.382014935714849</v>
          </cell>
          <cell r="HJ111">
            <v>6.4210111632920173</v>
          </cell>
          <cell r="HK111">
            <v>401.9106242204943</v>
          </cell>
          <cell r="HL111">
            <v>-3.851258757410117E-3</v>
          </cell>
          <cell r="HM111">
            <v>401.90677296173692</v>
          </cell>
          <cell r="HN111">
            <v>29.629659250134736</v>
          </cell>
          <cell r="HO111">
            <v>0</v>
          </cell>
          <cell r="HP111">
            <v>29.629659250134736</v>
          </cell>
          <cell r="HQ111">
            <v>29.629659250134736</v>
          </cell>
          <cell r="HR111">
            <v>759.7917326968975</v>
          </cell>
          <cell r="HS111">
            <v>10.376253907152206</v>
          </cell>
          <cell r="HT111">
            <v>0</v>
          </cell>
          <cell r="HU111">
            <v>770.1679866040497</v>
          </cell>
          <cell r="HV111">
            <v>781.22687612595291</v>
          </cell>
          <cell r="HW111">
            <v>3.851258757410117E-2</v>
          </cell>
          <cell r="HX111">
            <v>7.1103864808684278</v>
          </cell>
          <cell r="HY111">
            <v>1.3397311584625176</v>
          </cell>
          <cell r="HZ111">
            <v>6.4336781003363052E-19</v>
          </cell>
          <cell r="IA111">
            <v>2.3563437918877703</v>
          </cell>
          <cell r="IB111">
            <v>-0.18507591610183263</v>
          </cell>
          <cell r="IC111">
            <v>0</v>
          </cell>
          <cell r="ID111">
            <v>4.1454763045241778</v>
          </cell>
          <cell r="IE111">
            <v>0.65528969866459341</v>
          </cell>
          <cell r="IF111">
            <v>0</v>
          </cell>
          <cell r="IG111">
            <v>0</v>
          </cell>
          <cell r="IH111">
            <v>0</v>
          </cell>
          <cell r="II111">
            <v>0</v>
          </cell>
          <cell r="IJ111">
            <v>0</v>
          </cell>
          <cell r="IK111">
            <v>0</v>
          </cell>
          <cell r="IL111">
            <v>-6.7952293123139842E-2</v>
          </cell>
          <cell r="IM111">
            <v>0</v>
          </cell>
          <cell r="IN111">
            <v>-1.0957048856759244E-6</v>
          </cell>
          <cell r="IO111">
            <v>0</v>
          </cell>
          <cell r="IP111">
            <v>-2.2384770405201095</v>
          </cell>
          <cell r="IQ111">
            <v>20.327815538931624</v>
          </cell>
          <cell r="IR111">
            <v>33.123143811726614</v>
          </cell>
          <cell r="IS111">
            <v>0</v>
          </cell>
          <cell r="IT111">
            <v>0</v>
          </cell>
          <cell r="IU111">
            <v>1.6883780557507301E-3</v>
          </cell>
          <cell r="IV111">
            <v>0.41730283824638509</v>
          </cell>
          <cell r="IW111">
            <v>18.415032492374067</v>
          </cell>
          <cell r="IX111">
            <v>11.002362585363253</v>
          </cell>
          <cell r="IY111">
            <v>0.66536138418487478</v>
          </cell>
          <cell r="IZ111">
            <v>7.2795685944214199</v>
          </cell>
          <cell r="JA111">
            <v>0</v>
          </cell>
          <cell r="JB111">
            <v>39.181722862805636</v>
          </cell>
          <cell r="JC111">
            <v>9.4493074979492349</v>
          </cell>
          <cell r="JD111">
            <v>0</v>
          </cell>
          <cell r="JE111">
            <v>-4.2192398154433548E-2</v>
          </cell>
          <cell r="JF111">
            <v>3.6969593330763848</v>
          </cell>
          <cell r="JG111">
            <v>1.3921371503448867</v>
          </cell>
          <cell r="JH111">
            <v>-3.6272464800764567E-3</v>
          </cell>
          <cell r="JI111">
            <v>0</v>
          </cell>
          <cell r="JJ111">
            <v>0</v>
          </cell>
          <cell r="JK111">
            <v>0</v>
          </cell>
          <cell r="JL111">
            <v>0</v>
          </cell>
          <cell r="JM111">
            <v>0</v>
          </cell>
          <cell r="JN111">
            <v>0</v>
          </cell>
          <cell r="JO111">
            <v>0</v>
          </cell>
          <cell r="JP111">
            <v>0</v>
          </cell>
          <cell r="JQ111">
            <v>0</v>
          </cell>
          <cell r="JR111" t="e">
            <v>#N/A</v>
          </cell>
          <cell r="JS111">
            <v>759.7917326968975</v>
          </cell>
          <cell r="JT111">
            <v>781.22687612595291</v>
          </cell>
          <cell r="JU111">
            <v>107.22482069443376</v>
          </cell>
          <cell r="JV111">
            <v>674.00205543151912</v>
          </cell>
          <cell r="JW111">
            <v>151.47600028185005</v>
          </cell>
          <cell r="JX111">
            <v>9.4493074979492349</v>
          </cell>
          <cell r="JY111">
            <v>0</v>
          </cell>
          <cell r="JZ111">
            <v>0</v>
          </cell>
          <cell r="KA111">
            <v>1.7561739933790135</v>
          </cell>
          <cell r="KB111">
            <v>0</v>
          </cell>
          <cell r="KC111">
            <v>0</v>
          </cell>
          <cell r="KD111">
            <v>1.7561739933790135</v>
          </cell>
          <cell r="KE111">
            <v>0</v>
          </cell>
          <cell r="KF111">
            <v>0</v>
          </cell>
          <cell r="KG111">
            <v>6.5471398875971989E-2</v>
          </cell>
          <cell r="KH111">
            <v>6.5471398875971989E-2</v>
          </cell>
          <cell r="KI111">
            <v>1.7381019616598665</v>
          </cell>
          <cell r="KJ111">
            <v>1.4606649832935563</v>
          </cell>
          <cell r="KK111">
            <v>3.4326327073677736</v>
          </cell>
          <cell r="KL111">
            <v>8.3501557784279008</v>
          </cell>
          <cell r="KM111">
            <v>6.7216404218954517</v>
          </cell>
          <cell r="KN111">
            <v>126.25913177796599</v>
          </cell>
          <cell r="KO111">
            <v>18.415032492374067</v>
          </cell>
          <cell r="KP111">
            <v>0</v>
          </cell>
          <cell r="KQ111">
            <v>0</v>
          </cell>
          <cell r="KR111">
            <v>18.415032492374067</v>
          </cell>
          <cell r="KS111">
            <v>4.8730179898595592E-7</v>
          </cell>
          <cell r="KT111">
            <v>11.002362098061461</v>
          </cell>
          <cell r="KU111">
            <v>0</v>
          </cell>
          <cell r="KV111">
            <v>11.002362585363253</v>
          </cell>
          <cell r="KW111">
            <v>39.181725983738446</v>
          </cell>
          <cell r="KX111">
            <v>-3.1209327852811034E-6</v>
          </cell>
          <cell r="KY111">
            <v>0</v>
          </cell>
          <cell r="KZ111">
            <v>39.181722862805636</v>
          </cell>
          <cell r="LA111">
            <v>15.460550054728332</v>
          </cell>
          <cell r="LB111">
            <v>0</v>
          </cell>
          <cell r="LC111">
            <v>0</v>
          </cell>
          <cell r="LD111">
            <v>15.460550054728332</v>
          </cell>
          <cell r="LE111">
            <v>1.6076611892446378E-2</v>
          </cell>
          <cell r="LF111">
            <v>25.101538614933183</v>
          </cell>
          <cell r="LG111">
            <v>0</v>
          </cell>
          <cell r="LH111">
            <v>25.117615226825613</v>
          </cell>
          <cell r="LI111">
            <v>35.392537284112301</v>
          </cell>
          <cell r="LJ111">
            <v>-1.4785399938317329E-3</v>
          </cell>
          <cell r="LK111">
            <v>0</v>
          </cell>
          <cell r="LL111">
            <v>35.391058744118453</v>
          </cell>
          <cell r="LM111">
            <v>327.7055900875306</v>
          </cell>
          <cell r="LN111">
            <v>269.35940706085051</v>
          </cell>
          <cell r="LO111">
            <v>86.129550850719838</v>
          </cell>
          <cell r="LP111">
            <v>355.48895791157037</v>
          </cell>
          <cell r="LQ111">
            <v>597.06499714838105</v>
          </cell>
          <cell r="LR111">
            <v>683.19454799910091</v>
          </cell>
          <cell r="LS111">
            <v>5976.4309999999996</v>
          </cell>
          <cell r="LT111">
            <v>138983.19</v>
          </cell>
          <cell r="LU111">
            <v>69086.83</v>
          </cell>
          <cell r="LV111">
            <v>40053.81</v>
          </cell>
          <cell r="LW111">
            <v>593.250531227137</v>
          </cell>
          <cell r="LX111">
            <v>990.805439527933</v>
          </cell>
          <cell r="LY111">
            <v>4832.0602555282203</v>
          </cell>
          <cell r="LZ111">
            <v>927687.33194777102</v>
          </cell>
          <cell r="MA111">
            <v>981891.93038907403</v>
          </cell>
          <cell r="MB111">
            <v>981891.93038907403</v>
          </cell>
          <cell r="MC111">
            <v>113051.68250829801</v>
          </cell>
          <cell r="MD111">
            <v>732692.64182938496</v>
          </cell>
          <cell r="ME111">
            <v>356</v>
          </cell>
          <cell r="MF111">
            <v>354</v>
          </cell>
          <cell r="MG111">
            <v>371.6</v>
          </cell>
          <cell r="MH111">
            <v>5976431</v>
          </cell>
          <cell r="MI111">
            <v>109140.64</v>
          </cell>
          <cell r="MJ111">
            <v>981891.93038907403</v>
          </cell>
          <cell r="MK111">
            <v>371.6</v>
          </cell>
          <cell r="ML111">
            <v>54.758988035987329</v>
          </cell>
          <cell r="MM111">
            <v>1.2734320597716855</v>
          </cell>
          <cell r="MN111">
            <v>0.65344423634695814</v>
          </cell>
          <cell r="MO111">
            <v>86.134155721450654</v>
          </cell>
          <cell r="MP111">
            <v>94.479575932574932</v>
          </cell>
          <cell r="MQ111">
            <v>5162.7880171869647</v>
          </cell>
          <cell r="MR111">
            <v>5.9232675822744377E-5</v>
          </cell>
          <cell r="MS111" t="str">
            <v>N/A</v>
          </cell>
          <cell r="MT111" t="str">
            <v>PR14 (£m)</v>
          </cell>
        </row>
        <row r="112">
          <cell r="A112" t="str">
            <v>TMS21</v>
          </cell>
          <cell r="B112" t="str">
            <v>TMS</v>
          </cell>
          <cell r="C112" t="str">
            <v>2020-21</v>
          </cell>
          <cell r="D112" t="str">
            <v>TMS</v>
          </cell>
          <cell r="E112" t="str">
            <v>TMS21</v>
          </cell>
          <cell r="F112">
            <v>1</v>
          </cell>
          <cell r="G112">
            <v>13.9029170478792</v>
          </cell>
          <cell r="H112">
            <v>0</v>
          </cell>
          <cell r="I112">
            <v>2.7176726869193102</v>
          </cell>
          <cell r="J112">
            <v>0</v>
          </cell>
          <cell r="K112">
            <v>74.736901860463107</v>
          </cell>
          <cell r="L112">
            <v>0</v>
          </cell>
          <cell r="M112">
            <v>58.052071870699201</v>
          </cell>
          <cell r="N112">
            <v>0</v>
          </cell>
          <cell r="O112">
            <v>149.40956346596101</v>
          </cell>
          <cell r="P112">
            <v>3.5771075764204601</v>
          </cell>
          <cell r="Q112">
            <v>152.986671042381</v>
          </cell>
          <cell r="R112">
            <v>58.238611367399997</v>
          </cell>
          <cell r="S112">
            <v>77.522834097699899</v>
          </cell>
          <cell r="T112">
            <v>53.104940816050402</v>
          </cell>
          <cell r="U112">
            <v>5.3204866594000002</v>
          </cell>
          <cell r="V112">
            <v>15.4005020072496</v>
          </cell>
          <cell r="W112">
            <v>209.58737494779999</v>
          </cell>
          <cell r="X112">
            <v>0</v>
          </cell>
          <cell r="Y112">
            <v>209.58737494779999</v>
          </cell>
          <cell r="Z112">
            <v>50.852212846960199</v>
          </cell>
          <cell r="AA112">
            <v>1.12702947181508</v>
          </cell>
          <cell r="AB112">
            <v>47.839557692410601</v>
          </cell>
          <cell r="AC112">
            <v>48.966587164225679</v>
          </cell>
          <cell r="AD112">
            <v>313.60745882595597</v>
          </cell>
          <cell r="AE112">
            <v>3.64763725345539</v>
          </cell>
          <cell r="AF112">
            <v>0</v>
          </cell>
          <cell r="AG112">
            <v>317.25509607941098</v>
          </cell>
          <cell r="AH112">
            <v>317.25509607941098</v>
          </cell>
          <cell r="AI112">
            <v>66.0137499513813</v>
          </cell>
          <cell r="AJ112">
            <v>0</v>
          </cell>
          <cell r="AK112">
            <v>2.8044475415710401</v>
          </cell>
          <cell r="AL112">
            <v>0.69429926358389005</v>
          </cell>
          <cell r="AM112">
            <v>0</v>
          </cell>
          <cell r="AN112">
            <v>0</v>
          </cell>
          <cell r="AO112">
            <v>82.666205370671506</v>
          </cell>
          <cell r="AP112">
            <v>26.967889599000099</v>
          </cell>
          <cell r="AQ112">
            <v>179.14659172620799</v>
          </cell>
          <cell r="AR112">
            <v>0.56744694495063897</v>
          </cell>
          <cell r="AS112">
            <v>179.71403867115899</v>
          </cell>
          <cell r="AT112">
            <v>0.53747196909999995</v>
          </cell>
          <cell r="AU112">
            <v>151.04383075889999</v>
          </cell>
          <cell r="AV112">
            <v>0.15830578249999999</v>
          </cell>
          <cell r="AW112">
            <v>82.981303420800003</v>
          </cell>
          <cell r="AX112">
            <v>0</v>
          </cell>
          <cell r="AY112">
            <v>234.72091193130001</v>
          </cell>
          <cell r="AZ112">
            <v>0</v>
          </cell>
          <cell r="BA112">
            <v>234.72091193130001</v>
          </cell>
          <cell r="BB112">
            <v>0</v>
          </cell>
          <cell r="BC112">
            <v>0</v>
          </cell>
          <cell r="BD112">
            <v>0</v>
          </cell>
          <cell r="BE112">
            <v>0</v>
          </cell>
          <cell r="BF112">
            <v>414.43495060245903</v>
          </cell>
          <cell r="BG112">
            <v>3.9195380786049898</v>
          </cell>
          <cell r="BH112">
            <v>0</v>
          </cell>
          <cell r="BI112">
            <v>418.35448868106403</v>
          </cell>
          <cell r="BJ112">
            <v>418.35448868106403</v>
          </cell>
          <cell r="BK112">
            <v>-6.0269906519756699E-3</v>
          </cell>
          <cell r="BL112">
            <v>0</v>
          </cell>
          <cell r="BM112">
            <v>9.2878155624140403E-3</v>
          </cell>
          <cell r="BN112">
            <v>3.2840116930218E-3</v>
          </cell>
          <cell r="BO112">
            <v>0</v>
          </cell>
          <cell r="BP112">
            <v>0</v>
          </cell>
          <cell r="BQ112">
            <v>9.4255935611755106</v>
          </cell>
          <cell r="BR112">
            <v>0</v>
          </cell>
          <cell r="BS112">
            <v>9.4321383977789708</v>
          </cell>
          <cell r="BT112">
            <v>2.0925375410327199E-2</v>
          </cell>
          <cell r="BU112">
            <v>9.4530637731892995</v>
          </cell>
          <cell r="BV112">
            <v>6.3785598922000002</v>
          </cell>
          <cell r="BW112">
            <v>0.25274703479999999</v>
          </cell>
          <cell r="BX112">
            <v>0</v>
          </cell>
          <cell r="BY112">
            <v>0</v>
          </cell>
          <cell r="BZ112">
            <v>0</v>
          </cell>
          <cell r="CA112">
            <v>6.6313069269999998</v>
          </cell>
          <cell r="CB112">
            <v>0</v>
          </cell>
          <cell r="CC112">
            <v>6.6313069269999998</v>
          </cell>
          <cell r="CD112">
            <v>0</v>
          </cell>
          <cell r="CE112">
            <v>0</v>
          </cell>
          <cell r="CF112">
            <v>0</v>
          </cell>
          <cell r="CG112">
            <v>0</v>
          </cell>
          <cell r="CH112">
            <v>16.0843707001893</v>
          </cell>
          <cell r="CI112">
            <v>0.17101527052670301</v>
          </cell>
          <cell r="CJ112">
            <v>0</v>
          </cell>
          <cell r="CK112">
            <v>16.255385970715999</v>
          </cell>
          <cell r="CL112">
            <v>16.255385970715999</v>
          </cell>
          <cell r="CM112">
            <v>-16.1774112631356</v>
          </cell>
          <cell r="CN112">
            <v>-8.5597193084705996</v>
          </cell>
          <cell r="CO112">
            <v>0.14168969006896601</v>
          </cell>
          <cell r="CP112">
            <v>1.0259565489373099</v>
          </cell>
          <cell r="CQ112">
            <v>0</v>
          </cell>
          <cell r="CR112">
            <v>0</v>
          </cell>
          <cell r="CS112">
            <v>39.237890564186202</v>
          </cell>
          <cell r="CT112">
            <v>8.5095607894159997</v>
          </cell>
          <cell r="CU112">
            <v>24.177967021002299</v>
          </cell>
          <cell r="CV112">
            <v>6.64688395386865E-2</v>
          </cell>
          <cell r="CW112">
            <v>24.244435860541</v>
          </cell>
          <cell r="CX112">
            <v>9.5065909000000004E-2</v>
          </cell>
          <cell r="CY112">
            <v>50.8225453007</v>
          </cell>
          <cell r="CZ112">
            <v>0</v>
          </cell>
          <cell r="DA112">
            <v>1.9365872147000001</v>
          </cell>
          <cell r="DB112">
            <v>0</v>
          </cell>
          <cell r="DC112">
            <v>52.854198424400003</v>
          </cell>
          <cell r="DD112">
            <v>0</v>
          </cell>
          <cell r="DE112">
            <v>52.854198424400003</v>
          </cell>
          <cell r="DF112">
            <v>0</v>
          </cell>
          <cell r="DG112">
            <v>0</v>
          </cell>
          <cell r="DH112">
            <v>0</v>
          </cell>
          <cell r="DI112">
            <v>0</v>
          </cell>
          <cell r="DJ112">
            <v>77.098634284941099</v>
          </cell>
          <cell r="DK112">
            <v>1.96711888586523</v>
          </cell>
          <cell r="DL112">
            <v>0</v>
          </cell>
          <cell r="DM112">
            <v>79.065753170806303</v>
          </cell>
          <cell r="DN112">
            <v>79.065753170806303</v>
          </cell>
          <cell r="DO112">
            <v>-0.50361181826905799</v>
          </cell>
          <cell r="DP112">
            <v>-0.69930296090217003</v>
          </cell>
          <cell r="DQ112">
            <v>7.2627620287193301E-2</v>
          </cell>
          <cell r="DR112">
            <v>0.85206364748593999</v>
          </cell>
          <cell r="DS112">
            <v>0</v>
          </cell>
          <cell r="DT112">
            <v>0</v>
          </cell>
          <cell r="DU112">
            <v>14.6142170724005</v>
          </cell>
          <cell r="DV112">
            <v>0.80417948158386099</v>
          </cell>
          <cell r="DW112">
            <v>15.1401730425862</v>
          </cell>
          <cell r="DX112">
            <v>3.56962286411465E-2</v>
          </cell>
          <cell r="DY112">
            <v>15.1758692712274</v>
          </cell>
          <cell r="DZ112">
            <v>0</v>
          </cell>
          <cell r="EA112">
            <v>1.2007682074999999</v>
          </cell>
          <cell r="EB112">
            <v>0</v>
          </cell>
          <cell r="EC112">
            <v>0</v>
          </cell>
          <cell r="ED112">
            <v>0</v>
          </cell>
          <cell r="EE112">
            <v>1.2007682074999999</v>
          </cell>
          <cell r="EF112">
            <v>0</v>
          </cell>
          <cell r="EG112">
            <v>1.2007682074999999</v>
          </cell>
          <cell r="EH112">
            <v>0</v>
          </cell>
          <cell r="EI112">
            <v>0</v>
          </cell>
          <cell r="EJ112">
            <v>0</v>
          </cell>
          <cell r="EK112">
            <v>0</v>
          </cell>
          <cell r="EL112">
            <v>16.3766374787274</v>
          </cell>
          <cell r="EM112">
            <v>0.17253469735034599</v>
          </cell>
          <cell r="EN112">
            <v>0</v>
          </cell>
          <cell r="EO112">
            <v>16.5491721760777</v>
          </cell>
          <cell r="EP112">
            <v>16.5491721760777</v>
          </cell>
          <cell r="EQ112">
            <v>79.916666999260499</v>
          </cell>
          <cell r="ER112">
            <v>0</v>
          </cell>
          <cell r="ES112">
            <v>5.5221202284903503</v>
          </cell>
          <cell r="ET112">
            <v>0.69429926358389005</v>
          </cell>
          <cell r="EU112">
            <v>74.736901860463107</v>
          </cell>
          <cell r="EV112">
            <v>0</v>
          </cell>
          <cell r="EW112">
            <v>140.71827724137071</v>
          </cell>
          <cell r="EX112">
            <v>26.967889599000099</v>
          </cell>
          <cell r="EY112">
            <v>328.556155192169</v>
          </cell>
          <cell r="EZ112">
            <v>4.1445545213710986</v>
          </cell>
          <cell r="FA112">
            <v>332.70070971353999</v>
          </cell>
          <cell r="FB112">
            <v>58.776083336499994</v>
          </cell>
          <cell r="FC112">
            <v>228.56666485659989</v>
          </cell>
          <cell r="FD112">
            <v>53.263246598550403</v>
          </cell>
          <cell r="FE112">
            <v>88.301790080200007</v>
          </cell>
          <cell r="FF112">
            <v>15.4005020072496</v>
          </cell>
          <cell r="FG112">
            <v>444.30828687910002</v>
          </cell>
          <cell r="FH112">
            <v>0</v>
          </cell>
          <cell r="FI112">
            <v>444.30828687910002</v>
          </cell>
          <cell r="FJ112">
            <v>50.852212846960199</v>
          </cell>
          <cell r="FK112">
            <v>1.12702947181508</v>
          </cell>
          <cell r="FL112">
            <v>47.839557692410601</v>
          </cell>
          <cell r="FM112">
            <v>48.966587164225679</v>
          </cell>
          <cell r="FN112">
            <v>728.042409428415</v>
          </cell>
          <cell r="FO112">
            <v>7.5671753320603798</v>
          </cell>
          <cell r="FP112">
            <v>0</v>
          </cell>
          <cell r="FQ112">
            <v>735.60958476047495</v>
          </cell>
          <cell r="FR112">
            <v>735.60958476047495</v>
          </cell>
          <cell r="FS112">
            <v>-16.687050072056632</v>
          </cell>
          <cell r="FT112">
            <v>-9.2590222693727693</v>
          </cell>
          <cell r="FU112">
            <v>0.22360512591857334</v>
          </cell>
          <cell r="FV112">
            <v>1.8813042081162716</v>
          </cell>
          <cell r="FW112">
            <v>0</v>
          </cell>
          <cell r="FX112">
            <v>0</v>
          </cell>
          <cell r="FY112">
            <v>63.277701197762212</v>
          </cell>
          <cell r="FZ112">
            <v>9.31374027099986</v>
          </cell>
          <cell r="GA112">
            <v>48.750278461367472</v>
          </cell>
          <cell r="GB112">
            <v>0.12309044359016019</v>
          </cell>
          <cell r="GC112">
            <v>48.873368904957701</v>
          </cell>
          <cell r="GD112">
            <v>6.4736258011999999</v>
          </cell>
          <cell r="GE112">
            <v>52.276060543</v>
          </cell>
          <cell r="GF112">
            <v>0</v>
          </cell>
          <cell r="GG112">
            <v>1.9365872147000001</v>
          </cell>
          <cell r="GH112">
            <v>0</v>
          </cell>
          <cell r="GI112">
            <v>60.686273558899998</v>
          </cell>
          <cell r="GJ112">
            <v>0</v>
          </cell>
          <cell r="GK112">
            <v>60.686273558899998</v>
          </cell>
          <cell r="GL112">
            <v>0</v>
          </cell>
          <cell r="GM112">
            <v>0</v>
          </cell>
          <cell r="GN112">
            <v>0</v>
          </cell>
          <cell r="GO112">
            <v>0</v>
          </cell>
          <cell r="GP112">
            <v>109.5596424638578</v>
          </cell>
          <cell r="GQ112">
            <v>2.3106688537422793</v>
          </cell>
          <cell r="GR112">
            <v>0</v>
          </cell>
          <cell r="GS112">
            <v>111.87031131760001</v>
          </cell>
          <cell r="GT112">
            <v>111.87031131760001</v>
          </cell>
          <cell r="GU112">
            <v>63.229616927203899</v>
          </cell>
          <cell r="GV112">
            <v>-9.2590222693727693</v>
          </cell>
          <cell r="GW112">
            <v>5.7457253544089202</v>
          </cell>
          <cell r="GX112">
            <v>2.5756034717001701</v>
          </cell>
          <cell r="GY112">
            <v>74.736901860463107</v>
          </cell>
          <cell r="GZ112">
            <v>0</v>
          </cell>
          <cell r="HA112">
            <v>203.99597843913301</v>
          </cell>
          <cell r="HB112">
            <v>36.281629870000003</v>
          </cell>
          <cell r="HC112">
            <v>377.30643365353598</v>
          </cell>
          <cell r="HD112">
            <v>4.26764496496126</v>
          </cell>
          <cell r="HE112">
            <v>381.57407861849799</v>
          </cell>
          <cell r="HF112">
            <v>65.249709137699995</v>
          </cell>
          <cell r="HG112">
            <v>280.8427253996</v>
          </cell>
          <cell r="HH112">
            <v>53.263246598550403</v>
          </cell>
          <cell r="HI112">
            <v>90.238377294900005</v>
          </cell>
          <cell r="HJ112">
            <v>15.4005020072496</v>
          </cell>
          <cell r="HK112">
            <v>504.99456043800001</v>
          </cell>
          <cell r="HL112">
            <v>0</v>
          </cell>
          <cell r="HM112">
            <v>504.99456043800001</v>
          </cell>
          <cell r="HN112">
            <v>50.852212846960199</v>
          </cell>
          <cell r="HO112">
            <v>1.12702947181508</v>
          </cell>
          <cell r="HP112">
            <v>47.839557692410601</v>
          </cell>
          <cell r="HQ112">
            <v>48.966587164225679</v>
          </cell>
          <cell r="HR112">
            <v>837.60205189227202</v>
          </cell>
          <cell r="HS112">
            <v>9.87784418580266</v>
          </cell>
          <cell r="HT112">
            <v>0</v>
          </cell>
          <cell r="HU112">
            <v>847.47989607807403</v>
          </cell>
          <cell r="HV112">
            <v>847.47989607807403</v>
          </cell>
          <cell r="HW112">
            <v>0.89831158056732596</v>
          </cell>
          <cell r="HX112">
            <v>28.5</v>
          </cell>
          <cell r="HY112">
            <v>0.84592109800000004</v>
          </cell>
          <cell r="HZ112">
            <v>1.9365872147000001</v>
          </cell>
          <cell r="IA112">
            <v>0</v>
          </cell>
          <cell r="IB112">
            <v>0</v>
          </cell>
          <cell r="IC112">
            <v>0</v>
          </cell>
          <cell r="ID112">
            <v>1.9174754823</v>
          </cell>
          <cell r="IE112">
            <v>17.2572793406</v>
          </cell>
          <cell r="IF112">
            <v>0</v>
          </cell>
          <cell r="IG112">
            <v>0</v>
          </cell>
          <cell r="IH112">
            <v>0</v>
          </cell>
          <cell r="II112">
            <v>0</v>
          </cell>
          <cell r="IJ112">
            <v>0</v>
          </cell>
          <cell r="IK112">
            <v>3.5888575916000001</v>
          </cell>
          <cell r="IL112">
            <v>0</v>
          </cell>
          <cell r="IM112">
            <v>0</v>
          </cell>
          <cell r="IN112">
            <v>4.1059234000000002E-3</v>
          </cell>
          <cell r="IO112">
            <v>0</v>
          </cell>
          <cell r="IP112">
            <v>0.88017299490000001</v>
          </cell>
          <cell r="IQ112">
            <v>5.7380739554</v>
          </cell>
          <cell r="IR112">
            <v>5.9458389523999999</v>
          </cell>
          <cell r="IS112">
            <v>0</v>
          </cell>
          <cell r="IT112">
            <v>0</v>
          </cell>
          <cell r="IU112">
            <v>0</v>
          </cell>
          <cell r="IV112">
            <v>2.5516114585</v>
          </cell>
          <cell r="IW112">
            <v>34.188822946400002</v>
          </cell>
          <cell r="IX112">
            <v>42.945810855799998</v>
          </cell>
          <cell r="IY112">
            <v>1.1361523522000001</v>
          </cell>
          <cell r="IZ112">
            <v>1.0981221971999999</v>
          </cell>
          <cell r="JA112">
            <v>0</v>
          </cell>
          <cell r="JB112">
            <v>25.855090428800001</v>
          </cell>
          <cell r="JC112">
            <v>7.0394703056000001</v>
          </cell>
          <cell r="JD112">
            <v>0</v>
          </cell>
          <cell r="JE112">
            <v>0</v>
          </cell>
          <cell r="JF112">
            <v>0</v>
          </cell>
          <cell r="JG112">
            <v>0</v>
          </cell>
          <cell r="JH112">
            <v>5.9727328029000004</v>
          </cell>
          <cell r="JI112">
            <v>0</v>
          </cell>
          <cell r="JJ112">
            <v>0</v>
          </cell>
          <cell r="JK112">
            <v>0</v>
          </cell>
          <cell r="JL112">
            <v>0</v>
          </cell>
          <cell r="JM112">
            <v>0</v>
          </cell>
          <cell r="JN112">
            <v>0</v>
          </cell>
          <cell r="JO112">
            <v>0</v>
          </cell>
          <cell r="JP112">
            <v>0</v>
          </cell>
          <cell r="JQ112">
            <v>0</v>
          </cell>
          <cell r="JR112" t="e">
            <v>#N/A</v>
          </cell>
          <cell r="JS112">
            <v>837.60205189227202</v>
          </cell>
          <cell r="JT112">
            <v>847.47989607807403</v>
          </cell>
          <cell r="JU112">
            <v>111.87031131760001</v>
          </cell>
          <cell r="JV112">
            <v>735.60958476047495</v>
          </cell>
          <cell r="JW112">
            <v>158.90212590070001</v>
          </cell>
          <cell r="JX112">
            <v>7.0394703056000001</v>
          </cell>
          <cell r="JY112">
            <v>0</v>
          </cell>
          <cell r="JZ112">
            <v>0</v>
          </cell>
          <cell r="KA112">
            <v>1.8214706122651101</v>
          </cell>
          <cell r="KB112">
            <v>0</v>
          </cell>
          <cell r="KC112">
            <v>0</v>
          </cell>
          <cell r="KD112">
            <v>1.8214706122651101</v>
          </cell>
          <cell r="KE112">
            <v>0</v>
          </cell>
          <cell r="KF112">
            <v>0</v>
          </cell>
          <cell r="KG112">
            <v>0</v>
          </cell>
          <cell r="KH112">
            <v>0</v>
          </cell>
          <cell r="KI112">
            <v>0.64348343391860796</v>
          </cell>
          <cell r="KJ112">
            <v>0.72658387065260499</v>
          </cell>
          <cell r="KK112">
            <v>2.1353100751722702</v>
          </cell>
          <cell r="KL112">
            <v>6.4253165832443306</v>
          </cell>
          <cell r="KM112">
            <v>7.1284666015369504</v>
          </cell>
          <cell r="KN112">
            <v>114.88668951737201</v>
          </cell>
          <cell r="KO112">
            <v>34.188822946400002</v>
          </cell>
          <cell r="KP112">
            <v>0</v>
          </cell>
          <cell r="KQ112">
            <v>0</v>
          </cell>
          <cell r="KR112">
            <v>34.188822946400002</v>
          </cell>
          <cell r="KS112">
            <v>0</v>
          </cell>
          <cell r="KT112">
            <v>42.945810855799998</v>
          </cell>
          <cell r="KU112">
            <v>0</v>
          </cell>
          <cell r="KV112">
            <v>42.945810855799998</v>
          </cell>
          <cell r="KW112">
            <v>25.855090428800001</v>
          </cell>
          <cell r="KX112">
            <v>0</v>
          </cell>
          <cell r="KY112">
            <v>0</v>
          </cell>
          <cell r="KZ112">
            <v>25.855090428800001</v>
          </cell>
          <cell r="LA112">
            <v>34.188822946400002</v>
          </cell>
          <cell r="LB112">
            <v>0</v>
          </cell>
          <cell r="LC112">
            <v>0</v>
          </cell>
          <cell r="LD112">
            <v>34.188822946400002</v>
          </cell>
          <cell r="LE112">
            <v>0</v>
          </cell>
          <cell r="LF112">
            <v>42.945810855799998</v>
          </cell>
          <cell r="LG112">
            <v>0</v>
          </cell>
          <cell r="LH112">
            <v>42.945810855799998</v>
          </cell>
          <cell r="LI112">
            <v>25.855090428800001</v>
          </cell>
          <cell r="LJ112">
            <v>0</v>
          </cell>
          <cell r="LK112">
            <v>0</v>
          </cell>
          <cell r="LL112">
            <v>25.855090428800001</v>
          </cell>
          <cell r="LM112">
            <v>321.0346104190283</v>
          </cell>
          <cell r="LN112">
            <v>346.70581571100774</v>
          </cell>
          <cell r="LO112">
            <v>98.186224534567657</v>
          </cell>
          <cell r="LP112">
            <v>444.8920402455754</v>
          </cell>
          <cell r="LQ112">
            <v>667.74042613003598</v>
          </cell>
          <cell r="LR112">
            <v>765.92665066460359</v>
          </cell>
          <cell r="LS112">
            <v>6059.73</v>
          </cell>
          <cell r="LT112">
            <v>142547.49930314001</v>
          </cell>
          <cell r="LU112">
            <v>69115.685199792395</v>
          </cell>
          <cell r="LV112">
            <v>40215.423000000003</v>
          </cell>
          <cell r="LW112">
            <v>494.58</v>
          </cell>
          <cell r="LX112">
            <v>951.96</v>
          </cell>
          <cell r="LY112">
            <v>5279.22</v>
          </cell>
          <cell r="LZ112">
            <v>936874.86</v>
          </cell>
          <cell r="MA112">
            <v>992645.94</v>
          </cell>
          <cell r="MB112">
            <v>992645.94</v>
          </cell>
          <cell r="MC112">
            <v>137445.84</v>
          </cell>
          <cell r="MD112">
            <v>724627.35</v>
          </cell>
          <cell r="ME112">
            <v>364</v>
          </cell>
          <cell r="MF112">
            <v>362</v>
          </cell>
          <cell r="MG112">
            <v>396.33</v>
          </cell>
          <cell r="MH112">
            <v>6059730</v>
          </cell>
          <cell r="MI112">
            <v>109331.10819979239</v>
          </cell>
          <cell r="MJ112">
            <v>992645.94</v>
          </cell>
          <cell r="MK112">
            <v>396.33</v>
          </cell>
          <cell r="ML112">
            <v>55.42548776626694</v>
          </cell>
          <cell r="MM112">
            <v>1.303814638397772</v>
          </cell>
          <cell r="MN112">
            <v>0.67755880812850555</v>
          </cell>
          <cell r="MO112">
            <v>86.845989618413185</v>
          </cell>
          <cell r="MP112">
            <v>94.381573756298238</v>
          </cell>
          <cell r="MQ112" t="str">
            <v/>
          </cell>
          <cell r="MR112">
            <v>5.9738635219721011E-5</v>
          </cell>
          <cell r="MS112" t="str">
            <v>Business plans (£m)</v>
          </cell>
          <cell r="MT112" t="str">
            <v>PR19 (£m)</v>
          </cell>
        </row>
        <row r="113">
          <cell r="A113" t="str">
            <v>TMS22</v>
          </cell>
          <cell r="B113" t="str">
            <v>TMS</v>
          </cell>
          <cell r="C113" t="str">
            <v>2021-22</v>
          </cell>
          <cell r="D113" t="str">
            <v>TMS</v>
          </cell>
          <cell r="E113" t="str">
            <v>TMS22</v>
          </cell>
          <cell r="F113">
            <v>1</v>
          </cell>
          <cell r="G113">
            <v>13.820308403806401</v>
          </cell>
          <cell r="H113">
            <v>0</v>
          </cell>
          <cell r="I113">
            <v>2.7175292204194599</v>
          </cell>
          <cell r="J113">
            <v>0</v>
          </cell>
          <cell r="K113">
            <v>74.899361544649594</v>
          </cell>
          <cell r="L113">
            <v>0</v>
          </cell>
          <cell r="M113">
            <v>46.1057761075663</v>
          </cell>
          <cell r="N113">
            <v>0</v>
          </cell>
          <cell r="O113">
            <v>137.54297527644201</v>
          </cell>
          <cell r="P113">
            <v>3.45062047502973</v>
          </cell>
          <cell r="Q113">
            <v>140.99359575147099</v>
          </cell>
          <cell r="R113">
            <v>61.050013039900001</v>
          </cell>
          <cell r="S113">
            <v>93.898369199200005</v>
          </cell>
          <cell r="T113">
            <v>47.092201662657502</v>
          </cell>
          <cell r="U113">
            <v>5.1858557125000004</v>
          </cell>
          <cell r="V113">
            <v>15.1625861831425</v>
          </cell>
          <cell r="W113">
            <v>222.3890257974</v>
          </cell>
          <cell r="X113">
            <v>0</v>
          </cell>
          <cell r="Y113">
            <v>222.3890257974</v>
          </cell>
          <cell r="Z113">
            <v>44.854290730315</v>
          </cell>
          <cell r="AA113">
            <v>1.1619673854413499</v>
          </cell>
          <cell r="AB113">
            <v>44.728009130657398</v>
          </cell>
          <cell r="AC113">
            <v>45.889976516098749</v>
          </cell>
          <cell r="AD113">
            <v>317.492645032773</v>
          </cell>
          <cell r="AE113">
            <v>3.6637061400344901</v>
          </cell>
          <cell r="AF113">
            <v>0</v>
          </cell>
          <cell r="AG113">
            <v>321.15635117280698</v>
          </cell>
          <cell r="AH113">
            <v>321.15635117280698</v>
          </cell>
          <cell r="AI113">
            <v>64.183789238865998</v>
          </cell>
          <cell r="AJ113">
            <v>0</v>
          </cell>
          <cell r="AK113">
            <v>2.8042315378278002</v>
          </cell>
          <cell r="AL113">
            <v>0.69427690419700006</v>
          </cell>
          <cell r="AM113">
            <v>0</v>
          </cell>
          <cell r="AN113">
            <v>0</v>
          </cell>
          <cell r="AO113">
            <v>76.127541503073303</v>
          </cell>
          <cell r="AP113">
            <v>26.9678896010582</v>
          </cell>
          <cell r="AQ113">
            <v>170.77772878502199</v>
          </cell>
          <cell r="AR113">
            <v>0.61195832539553496</v>
          </cell>
          <cell r="AS113">
            <v>171.38968711041801</v>
          </cell>
          <cell r="AT113">
            <v>1.1780358112</v>
          </cell>
          <cell r="AU113">
            <v>193.44747823669999</v>
          </cell>
          <cell r="AV113">
            <v>0.63989668489999996</v>
          </cell>
          <cell r="AW113">
            <v>129.22143826760001</v>
          </cell>
          <cell r="AX113">
            <v>0</v>
          </cell>
          <cell r="AY113">
            <v>324.48684900040001</v>
          </cell>
          <cell r="AZ113">
            <v>0</v>
          </cell>
          <cell r="BA113">
            <v>324.48684900040001</v>
          </cell>
          <cell r="BB113">
            <v>0</v>
          </cell>
          <cell r="BC113">
            <v>0</v>
          </cell>
          <cell r="BD113">
            <v>0</v>
          </cell>
          <cell r="BE113">
            <v>0</v>
          </cell>
          <cell r="BF113">
            <v>495.87653611081799</v>
          </cell>
          <cell r="BG113">
            <v>3.93680476617594</v>
          </cell>
          <cell r="BH113">
            <v>0</v>
          </cell>
          <cell r="BI113">
            <v>499.813340876994</v>
          </cell>
          <cell r="BJ113">
            <v>499.813340876994</v>
          </cell>
          <cell r="BK113">
            <v>-6.14674401441433E-3</v>
          </cell>
          <cell r="BL113">
            <v>0</v>
          </cell>
          <cell r="BM113">
            <v>9.2871848277366106E-3</v>
          </cell>
          <cell r="BN113">
            <v>3.2840116930747598E-3</v>
          </cell>
          <cell r="BO113">
            <v>0</v>
          </cell>
          <cell r="BP113">
            <v>0</v>
          </cell>
          <cell r="BQ113">
            <v>9.5670496481814506</v>
          </cell>
          <cell r="BR113">
            <v>0</v>
          </cell>
          <cell r="BS113">
            <v>9.5734741006878501</v>
          </cell>
          <cell r="BT113">
            <v>2.2566792910464401E-2</v>
          </cell>
          <cell r="BU113">
            <v>9.5960408935983104</v>
          </cell>
          <cell r="BV113">
            <v>12.891542253900001</v>
          </cell>
          <cell r="BW113">
            <v>1.0216412817</v>
          </cell>
          <cell r="BX113">
            <v>0</v>
          </cell>
          <cell r="BY113">
            <v>0</v>
          </cell>
          <cell r="BZ113">
            <v>0</v>
          </cell>
          <cell r="CA113">
            <v>13.9131835356</v>
          </cell>
          <cell r="CB113">
            <v>0</v>
          </cell>
          <cell r="CC113">
            <v>13.9131835356</v>
          </cell>
          <cell r="CD113">
            <v>0</v>
          </cell>
          <cell r="CE113">
            <v>0</v>
          </cell>
          <cell r="CF113">
            <v>0</v>
          </cell>
          <cell r="CG113">
            <v>0</v>
          </cell>
          <cell r="CH113">
            <v>23.509224429198301</v>
          </cell>
          <cell r="CI113">
            <v>0.171768641762504</v>
          </cell>
          <cell r="CJ113">
            <v>0</v>
          </cell>
          <cell r="CK113">
            <v>23.680993070960799</v>
          </cell>
          <cell r="CL113">
            <v>23.680993070960799</v>
          </cell>
          <cell r="CM113">
            <v>-17.2219692621828</v>
          </cell>
          <cell r="CN113">
            <v>-8.4207825665152392</v>
          </cell>
          <cell r="CO113">
            <v>0.14167869223656199</v>
          </cell>
          <cell r="CP113">
            <v>1.02587752786393</v>
          </cell>
          <cell r="CQ113">
            <v>0</v>
          </cell>
          <cell r="CR113">
            <v>0</v>
          </cell>
          <cell r="CS113">
            <v>41.0954408128136</v>
          </cell>
          <cell r="CT113">
            <v>8.5095607873141894</v>
          </cell>
          <cell r="CU113">
            <v>25.129805991530201</v>
          </cell>
          <cell r="CV113">
            <v>7.1682753950886899E-2</v>
          </cell>
          <cell r="CW113">
            <v>25.2014887454811</v>
          </cell>
          <cell r="CX113">
            <v>0.21615195340000001</v>
          </cell>
          <cell r="CY113">
            <v>78.141335488400003</v>
          </cell>
          <cell r="CZ113">
            <v>0</v>
          </cell>
          <cell r="DA113">
            <v>9.1988416568000009</v>
          </cell>
          <cell r="DB113">
            <v>0</v>
          </cell>
          <cell r="DC113">
            <v>87.556329098600003</v>
          </cell>
          <cell r="DD113">
            <v>0</v>
          </cell>
          <cell r="DE113">
            <v>87.556329098600003</v>
          </cell>
          <cell r="DF113">
            <v>0</v>
          </cell>
          <cell r="DG113">
            <v>0</v>
          </cell>
          <cell r="DH113">
            <v>0</v>
          </cell>
          <cell r="DI113">
            <v>0</v>
          </cell>
          <cell r="DJ113">
            <v>112.757817844081</v>
          </cell>
          <cell r="DK113">
            <v>1.9757846078293899</v>
          </cell>
          <cell r="DL113">
            <v>0</v>
          </cell>
          <cell r="DM113">
            <v>114.733602451911</v>
          </cell>
          <cell r="DN113">
            <v>114.733602451911</v>
          </cell>
          <cell r="DO113">
            <v>-0.48927076741178099</v>
          </cell>
          <cell r="DP113">
            <v>-0.69926463053653198</v>
          </cell>
          <cell r="DQ113">
            <v>7.2622026373378806E-2</v>
          </cell>
          <cell r="DR113">
            <v>0.851998019965864</v>
          </cell>
          <cell r="DS113">
            <v>0</v>
          </cell>
          <cell r="DT113">
            <v>0</v>
          </cell>
          <cell r="DU113">
            <v>14.9924395849254</v>
          </cell>
          <cell r="DV113">
            <v>0.80417948162757102</v>
          </cell>
          <cell r="DW113">
            <v>15.532703714943899</v>
          </cell>
          <cell r="DX113">
            <v>3.8496293788439301E-2</v>
          </cell>
          <cell r="DY113">
            <v>15.571200008732299</v>
          </cell>
          <cell r="DZ113">
            <v>0</v>
          </cell>
          <cell r="EA113">
            <v>0.53957225959999999</v>
          </cell>
          <cell r="EB113">
            <v>0</v>
          </cell>
          <cell r="EC113">
            <v>0</v>
          </cell>
          <cell r="ED113">
            <v>0</v>
          </cell>
          <cell r="EE113">
            <v>0.53957225959999999</v>
          </cell>
          <cell r="EF113">
            <v>0</v>
          </cell>
          <cell r="EG113">
            <v>0.53957225959999999</v>
          </cell>
          <cell r="EH113">
            <v>0</v>
          </cell>
          <cell r="EI113">
            <v>0</v>
          </cell>
          <cell r="EJ113">
            <v>0</v>
          </cell>
          <cell r="EK113">
            <v>0</v>
          </cell>
          <cell r="EL113">
            <v>16.110772268332301</v>
          </cell>
          <cell r="EM113">
            <v>0.173294762096382</v>
          </cell>
          <cell r="EN113">
            <v>0</v>
          </cell>
          <cell r="EO113">
            <v>16.284067030428702</v>
          </cell>
          <cell r="EP113">
            <v>16.284067030428702</v>
          </cell>
          <cell r="EQ113">
            <v>78.004097642672406</v>
          </cell>
          <cell r="ER113">
            <v>0</v>
          </cell>
          <cell r="ES113">
            <v>5.5217607582472601</v>
          </cell>
          <cell r="ET113">
            <v>0.69427690419700006</v>
          </cell>
          <cell r="EU113">
            <v>74.899361544649594</v>
          </cell>
          <cell r="EV113">
            <v>0</v>
          </cell>
          <cell r="EW113">
            <v>122.2333176106396</v>
          </cell>
          <cell r="EX113">
            <v>26.9678896010582</v>
          </cell>
          <cell r="EY113">
            <v>308.32070406146397</v>
          </cell>
          <cell r="EZ113">
            <v>4.062578800425265</v>
          </cell>
          <cell r="FA113">
            <v>312.38328286188903</v>
          </cell>
          <cell r="FB113">
            <v>62.228048851099999</v>
          </cell>
          <cell r="FC113">
            <v>287.3458474359</v>
          </cell>
          <cell r="FD113">
            <v>47.732098347557503</v>
          </cell>
          <cell r="FE113">
            <v>134.40729398010001</v>
          </cell>
          <cell r="FF113">
            <v>15.1625861831425</v>
          </cell>
          <cell r="FG113">
            <v>546.87587479779995</v>
          </cell>
          <cell r="FH113">
            <v>0</v>
          </cell>
          <cell r="FI113">
            <v>546.87587479779995</v>
          </cell>
          <cell r="FJ113">
            <v>44.854290730315</v>
          </cell>
          <cell r="FK113">
            <v>1.1619673854413499</v>
          </cell>
          <cell r="FL113">
            <v>44.728009130657398</v>
          </cell>
          <cell r="FM113">
            <v>45.889976516098749</v>
          </cell>
          <cell r="FN113">
            <v>813.36918114359105</v>
          </cell>
          <cell r="FO113">
            <v>7.6005109062104301</v>
          </cell>
          <cell r="FP113">
            <v>0</v>
          </cell>
          <cell r="FQ113">
            <v>820.96969204980098</v>
          </cell>
          <cell r="FR113">
            <v>820.96969204980098</v>
          </cell>
          <cell r="FS113">
            <v>-17.717386773608997</v>
          </cell>
          <cell r="FT113">
            <v>-9.1200471970517718</v>
          </cell>
          <cell r="FU113">
            <v>0.2235879034376774</v>
          </cell>
          <cell r="FV113">
            <v>1.8811595595228687</v>
          </cell>
          <cell r="FW113">
            <v>0</v>
          </cell>
          <cell r="FX113">
            <v>0</v>
          </cell>
          <cell r="FY113">
            <v>65.654930045920452</v>
          </cell>
          <cell r="FZ113">
            <v>9.3137402689417605</v>
          </cell>
          <cell r="GA113">
            <v>50.235983807161951</v>
          </cell>
          <cell r="GB113">
            <v>0.13274584064979061</v>
          </cell>
          <cell r="GC113">
            <v>50.368729647811712</v>
          </cell>
          <cell r="GD113">
            <v>13.107694207300002</v>
          </cell>
          <cell r="GE113">
            <v>79.702549029700009</v>
          </cell>
          <cell r="GF113">
            <v>0</v>
          </cell>
          <cell r="GG113">
            <v>9.1988416568000009</v>
          </cell>
          <cell r="GH113">
            <v>0</v>
          </cell>
          <cell r="GI113">
            <v>102.00908489380001</v>
          </cell>
          <cell r="GJ113">
            <v>0</v>
          </cell>
          <cell r="GK113">
            <v>102.00908489380001</v>
          </cell>
          <cell r="GL113">
            <v>0</v>
          </cell>
          <cell r="GM113">
            <v>0</v>
          </cell>
          <cell r="GN113">
            <v>0</v>
          </cell>
          <cell r="GO113">
            <v>0</v>
          </cell>
          <cell r="GP113">
            <v>152.37781454161163</v>
          </cell>
          <cell r="GQ113">
            <v>2.3208480116882759</v>
          </cell>
          <cell r="GR113">
            <v>0</v>
          </cell>
          <cell r="GS113">
            <v>154.69866255330049</v>
          </cell>
          <cell r="GT113">
            <v>154.69866255330049</v>
          </cell>
          <cell r="GU113">
            <v>60.286710869063299</v>
          </cell>
          <cell r="GV113">
            <v>-9.12004719705177</v>
          </cell>
          <cell r="GW113">
            <v>5.7453486616849299</v>
          </cell>
          <cell r="GX113">
            <v>2.5754364637198699</v>
          </cell>
          <cell r="GY113">
            <v>74.899361544649594</v>
          </cell>
          <cell r="GZ113">
            <v>0</v>
          </cell>
          <cell r="HA113">
            <v>187.88824765656</v>
          </cell>
          <cell r="HB113">
            <v>36.281629870000003</v>
          </cell>
          <cell r="HC113">
            <v>358.556687868626</v>
          </cell>
          <cell r="HD113">
            <v>4.1953246410750502</v>
          </cell>
          <cell r="HE113">
            <v>362.75201250970099</v>
          </cell>
          <cell r="HF113">
            <v>75.335743058399999</v>
          </cell>
          <cell r="HG113">
            <v>367.04839646559998</v>
          </cell>
          <cell r="HH113">
            <v>47.732098347557503</v>
          </cell>
          <cell r="HI113">
            <v>143.60613563690001</v>
          </cell>
          <cell r="HJ113">
            <v>15.1625861831425</v>
          </cell>
          <cell r="HK113">
            <v>648.88495969159999</v>
          </cell>
          <cell r="HL113">
            <v>0</v>
          </cell>
          <cell r="HM113">
            <v>648.88495969159999</v>
          </cell>
          <cell r="HN113">
            <v>44.854290730315</v>
          </cell>
          <cell r="HO113">
            <v>1.1619673854413499</v>
          </cell>
          <cell r="HP113">
            <v>44.728009130657398</v>
          </cell>
          <cell r="HQ113">
            <v>45.889976516098749</v>
          </cell>
          <cell r="HR113">
            <v>965.74699568520202</v>
          </cell>
          <cell r="HS113">
            <v>9.9213589178987096</v>
          </cell>
          <cell r="HT113">
            <v>0</v>
          </cell>
          <cell r="HU113">
            <v>975.66835460310097</v>
          </cell>
          <cell r="HV113">
            <v>975.66835460310097</v>
          </cell>
          <cell r="HW113">
            <v>0.88273759616296299</v>
          </cell>
          <cell r="HX113">
            <v>25.5</v>
          </cell>
          <cell r="HY113">
            <v>1.7096697398</v>
          </cell>
          <cell r="HZ113">
            <v>9.1988416568000009</v>
          </cell>
          <cell r="IA113">
            <v>0</v>
          </cell>
          <cell r="IB113">
            <v>0</v>
          </cell>
          <cell r="IC113">
            <v>0</v>
          </cell>
          <cell r="ID113">
            <v>3.3469907100000001E-2</v>
          </cell>
          <cell r="IE113">
            <v>0.30122916360000002</v>
          </cell>
          <cell r="IF113">
            <v>0</v>
          </cell>
          <cell r="IG113">
            <v>11.954594844700001</v>
          </cell>
          <cell r="IH113">
            <v>3.1997709861999999</v>
          </cell>
          <cell r="II113">
            <v>0</v>
          </cell>
          <cell r="IJ113">
            <v>0</v>
          </cell>
          <cell r="IK113">
            <v>0</v>
          </cell>
          <cell r="IL113">
            <v>0</v>
          </cell>
          <cell r="IM113">
            <v>0</v>
          </cell>
          <cell r="IN113">
            <v>1.92291107E-2</v>
          </cell>
          <cell r="IO113">
            <v>0</v>
          </cell>
          <cell r="IP113">
            <v>1.4179666891</v>
          </cell>
          <cell r="IQ113">
            <v>7.2377646404</v>
          </cell>
          <cell r="IR113">
            <v>8.4354626858999993</v>
          </cell>
          <cell r="IS113">
            <v>0</v>
          </cell>
          <cell r="IT113">
            <v>0</v>
          </cell>
          <cell r="IU113">
            <v>0</v>
          </cell>
          <cell r="IV113">
            <v>2.7915726928</v>
          </cell>
          <cell r="IW113">
            <v>34.438883229399998</v>
          </cell>
          <cell r="IX113">
            <v>85.985675689499999</v>
          </cell>
          <cell r="IY113">
            <v>1.7594053108000001</v>
          </cell>
          <cell r="IZ113">
            <v>1.1096935018</v>
          </cell>
          <cell r="JA113">
            <v>0</v>
          </cell>
          <cell r="JB113">
            <v>16.390336411900002</v>
          </cell>
          <cell r="JC113">
            <v>7.6477410770000001</v>
          </cell>
          <cell r="JD113">
            <v>0</v>
          </cell>
          <cell r="JE113">
            <v>0</v>
          </cell>
          <cell r="JF113">
            <v>0</v>
          </cell>
          <cell r="JG113">
            <v>0</v>
          </cell>
          <cell r="JH113">
            <v>12.8695128305</v>
          </cell>
          <cell r="JI113">
            <v>0</v>
          </cell>
          <cell r="JJ113">
            <v>0</v>
          </cell>
          <cell r="JK113">
            <v>0</v>
          </cell>
          <cell r="JL113">
            <v>0</v>
          </cell>
          <cell r="JM113">
            <v>0</v>
          </cell>
          <cell r="JN113">
            <v>0</v>
          </cell>
          <cell r="JO113">
            <v>0</v>
          </cell>
          <cell r="JP113">
            <v>0</v>
          </cell>
          <cell r="JQ113">
            <v>0</v>
          </cell>
          <cell r="JR113" t="e">
            <v>#N/A</v>
          </cell>
          <cell r="JS113">
            <v>965.74699568520202</v>
          </cell>
          <cell r="JT113">
            <v>975.66835460310097</v>
          </cell>
          <cell r="JU113">
            <v>154.69866255330049</v>
          </cell>
          <cell r="JV113">
            <v>820.96969204980098</v>
          </cell>
          <cell r="JW113">
            <v>206.50082016799999</v>
          </cell>
          <cell r="JX113">
            <v>7.6477410770000001</v>
          </cell>
          <cell r="JY113">
            <v>0</v>
          </cell>
          <cell r="JZ113">
            <v>0</v>
          </cell>
          <cell r="KA113">
            <v>1.8273936299590601</v>
          </cell>
          <cell r="KB113">
            <v>0</v>
          </cell>
          <cell r="KC113">
            <v>0</v>
          </cell>
          <cell r="KD113">
            <v>1.8273936299590601</v>
          </cell>
          <cell r="KE113">
            <v>0</v>
          </cell>
          <cell r="KF113">
            <v>0</v>
          </cell>
          <cell r="KG113">
            <v>0</v>
          </cell>
          <cell r="KH113">
            <v>0</v>
          </cell>
          <cell r="KI113">
            <v>0.60809592837784499</v>
          </cell>
          <cell r="KJ113">
            <v>0.68662636841828895</v>
          </cell>
          <cell r="KK113">
            <v>2.0178815709818001</v>
          </cell>
          <cell r="KL113">
            <v>6.0719649440170897</v>
          </cell>
          <cell r="KM113">
            <v>6.7364461732520109</v>
          </cell>
          <cell r="KN113">
            <v>108.568650625372</v>
          </cell>
          <cell r="KO113">
            <v>34.438883229399998</v>
          </cell>
          <cell r="KP113">
            <v>0</v>
          </cell>
          <cell r="KQ113">
            <v>0</v>
          </cell>
          <cell r="KR113">
            <v>34.438883229399998</v>
          </cell>
          <cell r="KS113">
            <v>0</v>
          </cell>
          <cell r="KT113">
            <v>85.985675689499999</v>
          </cell>
          <cell r="KU113">
            <v>0</v>
          </cell>
          <cell r="KV113">
            <v>85.985675689499999</v>
          </cell>
          <cell r="KW113">
            <v>16.390336411900002</v>
          </cell>
          <cell r="KX113">
            <v>0</v>
          </cell>
          <cell r="KY113">
            <v>0</v>
          </cell>
          <cell r="KZ113">
            <v>16.390336411900002</v>
          </cell>
          <cell r="LA113">
            <v>34.438883229399998</v>
          </cell>
          <cell r="LB113">
            <v>0</v>
          </cell>
          <cell r="LC113">
            <v>0</v>
          </cell>
          <cell r="LD113">
            <v>34.438883229399998</v>
          </cell>
          <cell r="LE113">
            <v>0</v>
          </cell>
          <cell r="LF113">
            <v>85.985675689499999</v>
          </cell>
          <cell r="LG113">
            <v>0</v>
          </cell>
          <cell r="LH113">
            <v>85.985675689499999</v>
          </cell>
          <cell r="LI113">
            <v>16.390336411900002</v>
          </cell>
          <cell r="LJ113">
            <v>0</v>
          </cell>
          <cell r="LK113">
            <v>0</v>
          </cell>
          <cell r="LL113">
            <v>16.390336411900002</v>
          </cell>
          <cell r="LM113">
            <v>322.75818700771976</v>
          </cell>
          <cell r="LN113">
            <v>424.4210289213641</v>
          </cell>
          <cell r="LO113">
            <v>133.73248677522025</v>
          </cell>
          <cell r="LP113">
            <v>558.15351569658435</v>
          </cell>
          <cell r="LQ113">
            <v>747.17921592908385</v>
          </cell>
          <cell r="LR113">
            <v>880.91170270430416</v>
          </cell>
          <cell r="LS113">
            <v>6132.5410000000002</v>
          </cell>
          <cell r="LT113">
            <v>143256.760596801</v>
          </cell>
          <cell r="LU113">
            <v>69173.106835250903</v>
          </cell>
          <cell r="LV113">
            <v>40233.819000000003</v>
          </cell>
          <cell r="LW113">
            <v>503.1</v>
          </cell>
          <cell r="LX113">
            <v>957.72</v>
          </cell>
          <cell r="LY113">
            <v>5195.1000000000004</v>
          </cell>
          <cell r="LZ113">
            <v>943273.02</v>
          </cell>
          <cell r="MA113">
            <v>999357.96</v>
          </cell>
          <cell r="MB113">
            <v>999357.96</v>
          </cell>
          <cell r="MC113">
            <v>138482.22</v>
          </cell>
          <cell r="MD113">
            <v>729413.49</v>
          </cell>
          <cell r="ME113">
            <v>366</v>
          </cell>
          <cell r="MF113">
            <v>364</v>
          </cell>
          <cell r="MG113">
            <v>401.02</v>
          </cell>
          <cell r="MH113">
            <v>6132541</v>
          </cell>
          <cell r="MI113">
            <v>109406.92583525091</v>
          </cell>
          <cell r="MJ113">
            <v>999357.96</v>
          </cell>
          <cell r="MK113">
            <v>401.02</v>
          </cell>
          <cell r="ML113">
            <v>56.052584908880561</v>
          </cell>
          <cell r="MM113">
            <v>1.3093938935138572</v>
          </cell>
          <cell r="MN113">
            <v>0.66601961123119491</v>
          </cell>
          <cell r="MO113">
            <v>86.845329175143604</v>
          </cell>
          <cell r="MP113">
            <v>94.387902809119566</v>
          </cell>
          <cell r="MQ113" t="str">
            <v/>
          </cell>
          <cell r="MR113">
            <v>5.9355493913534377E-5</v>
          </cell>
          <cell r="MS113" t="str">
            <v>Business plans (£m)</v>
          </cell>
          <cell r="MT113" t="str">
            <v>PR19 (£m)</v>
          </cell>
        </row>
        <row r="114">
          <cell r="A114" t="str">
            <v>TMS23</v>
          </cell>
          <cell r="B114" t="str">
            <v>TMS</v>
          </cell>
          <cell r="C114" t="str">
            <v>2022-23</v>
          </cell>
          <cell r="D114" t="str">
            <v>TMS</v>
          </cell>
          <cell r="E114" t="str">
            <v>TMS23</v>
          </cell>
          <cell r="F114">
            <v>1</v>
          </cell>
          <cell r="G114">
            <v>13.732077672899701</v>
          </cell>
          <cell r="H114">
            <v>0</v>
          </cell>
          <cell r="I114">
            <v>2.7176798311953401</v>
          </cell>
          <cell r="J114">
            <v>0</v>
          </cell>
          <cell r="K114">
            <v>75.120062801848107</v>
          </cell>
          <cell r="L114">
            <v>0</v>
          </cell>
          <cell r="M114">
            <v>49.003737282988702</v>
          </cell>
          <cell r="N114">
            <v>0</v>
          </cell>
          <cell r="O114">
            <v>140.573557588932</v>
          </cell>
          <cell r="P114">
            <v>3.4654009259987801</v>
          </cell>
          <cell r="Q114">
            <v>144.03895851493101</v>
          </cell>
          <cell r="R114">
            <v>73.187620865300005</v>
          </cell>
          <cell r="S114">
            <v>78.495577425700006</v>
          </cell>
          <cell r="T114">
            <v>40.314603023206303</v>
          </cell>
          <cell r="U114">
            <v>8.5102100814000003</v>
          </cell>
          <cell r="V114">
            <v>13.5333595197937</v>
          </cell>
          <cell r="W114">
            <v>214.04137091539999</v>
          </cell>
          <cell r="X114">
            <v>0</v>
          </cell>
          <cell r="Y114">
            <v>214.04137091539999</v>
          </cell>
          <cell r="Z114">
            <v>37.032825254585397</v>
          </cell>
          <cell r="AA114">
            <v>1.07803454614226</v>
          </cell>
          <cell r="AB114">
            <v>34.660777618768897</v>
          </cell>
          <cell r="AC114">
            <v>35.73881216491116</v>
          </cell>
          <cell r="AD114">
            <v>322.34151726541899</v>
          </cell>
          <cell r="AE114">
            <v>3.6958439131926899</v>
          </cell>
          <cell r="AF114">
            <v>0</v>
          </cell>
          <cell r="AG114">
            <v>326.037361178612</v>
          </cell>
          <cell r="AH114">
            <v>326.037361178612</v>
          </cell>
          <cell r="AI114">
            <v>61.344562581342302</v>
          </cell>
          <cell r="AJ114">
            <v>0</v>
          </cell>
          <cell r="AK114">
            <v>2.8044582980219599</v>
          </cell>
          <cell r="AL114">
            <v>0.69430037702592595</v>
          </cell>
          <cell r="AM114">
            <v>0</v>
          </cell>
          <cell r="AN114">
            <v>0</v>
          </cell>
          <cell r="AO114">
            <v>70.742264038631205</v>
          </cell>
          <cell r="AP114">
            <v>26.967889600502598</v>
          </cell>
          <cell r="AQ114">
            <v>162.553474895524</v>
          </cell>
          <cell r="AR114">
            <v>0.65171195583544095</v>
          </cell>
          <cell r="AS114">
            <v>163.205186851359</v>
          </cell>
          <cell r="AT114">
            <v>0.68769883200000004</v>
          </cell>
          <cell r="AU114">
            <v>170.39175754019999</v>
          </cell>
          <cell r="AV114">
            <v>0</v>
          </cell>
          <cell r="AW114">
            <v>193.97838822849999</v>
          </cell>
          <cell r="AX114">
            <v>0</v>
          </cell>
          <cell r="AY114">
            <v>365.05784460069998</v>
          </cell>
          <cell r="AZ114">
            <v>0</v>
          </cell>
          <cell r="BA114">
            <v>365.05784460069998</v>
          </cell>
          <cell r="BB114">
            <v>0</v>
          </cell>
          <cell r="BC114">
            <v>0</v>
          </cell>
          <cell r="BD114">
            <v>0</v>
          </cell>
          <cell r="BE114">
            <v>0</v>
          </cell>
          <cell r="BF114">
            <v>528.26303145205895</v>
          </cell>
          <cell r="BG114">
            <v>3.9713381413178301</v>
          </cell>
          <cell r="BH114">
            <v>0</v>
          </cell>
          <cell r="BI114">
            <v>532.23436959337698</v>
          </cell>
          <cell r="BJ114">
            <v>532.23436959337698</v>
          </cell>
          <cell r="BK114">
            <v>4.2615221531910899E-2</v>
          </cell>
          <cell r="BL114">
            <v>0</v>
          </cell>
          <cell r="BM114">
            <v>9.28785120381663E-3</v>
          </cell>
          <cell r="BN114">
            <v>3.2840473612662101E-3</v>
          </cell>
          <cell r="BO114">
            <v>0</v>
          </cell>
          <cell r="BP114">
            <v>0</v>
          </cell>
          <cell r="BQ114">
            <v>9.6247949334949308</v>
          </cell>
          <cell r="BR114">
            <v>0</v>
          </cell>
          <cell r="BS114">
            <v>9.6799820535919192</v>
          </cell>
          <cell r="BT114">
            <v>2.40327619288557E-2</v>
          </cell>
          <cell r="BU114">
            <v>9.7040148155207806</v>
          </cell>
          <cell r="BV114">
            <v>2.1696526411999999</v>
          </cell>
          <cell r="BW114">
            <v>1.0316573340999999</v>
          </cell>
          <cell r="BX114">
            <v>0</v>
          </cell>
          <cell r="BY114">
            <v>0</v>
          </cell>
          <cell r="BZ114">
            <v>0</v>
          </cell>
          <cell r="CA114">
            <v>3.2013099753000001</v>
          </cell>
          <cell r="CB114">
            <v>0</v>
          </cell>
          <cell r="CC114">
            <v>3.2013099753000001</v>
          </cell>
          <cell r="CD114">
            <v>0</v>
          </cell>
          <cell r="CE114">
            <v>0</v>
          </cell>
          <cell r="CF114">
            <v>0</v>
          </cell>
          <cell r="CG114">
            <v>0</v>
          </cell>
          <cell r="CH114">
            <v>12.905324790820799</v>
          </cell>
          <cell r="CI114">
            <v>0.17327538423410499</v>
          </cell>
          <cell r="CJ114">
            <v>0</v>
          </cell>
          <cell r="CK114">
            <v>13.0786001750549</v>
          </cell>
          <cell r="CL114">
            <v>13.0786001750549</v>
          </cell>
          <cell r="CM114">
            <v>-18.027201277580001</v>
          </cell>
          <cell r="CN114">
            <v>-8.4659860946264605</v>
          </cell>
          <cell r="CO114">
            <v>0.141690233501375</v>
          </cell>
          <cell r="CP114">
            <v>1.02596048399087</v>
          </cell>
          <cell r="CQ114">
            <v>0</v>
          </cell>
          <cell r="CR114">
            <v>0</v>
          </cell>
          <cell r="CS114">
            <v>42.492264013302098</v>
          </cell>
          <cell r="CT114">
            <v>8.5095607877237001</v>
          </cell>
          <cell r="CU114">
            <v>25.676288146311499</v>
          </cell>
          <cell r="CV114">
            <v>7.63393614210712E-2</v>
          </cell>
          <cell r="CW114">
            <v>25.752627507732601</v>
          </cell>
          <cell r="CX114">
            <v>0.21827108210000001</v>
          </cell>
          <cell r="CY114">
            <v>88.674605304099998</v>
          </cell>
          <cell r="CZ114">
            <v>0</v>
          </cell>
          <cell r="DA114">
            <v>9.1988767810999992</v>
          </cell>
          <cell r="DB114">
            <v>0</v>
          </cell>
          <cell r="DC114">
            <v>98.091753167299998</v>
          </cell>
          <cell r="DD114">
            <v>0</v>
          </cell>
          <cell r="DE114">
            <v>98.091753167299998</v>
          </cell>
          <cell r="DF114">
            <v>0</v>
          </cell>
          <cell r="DG114">
            <v>0</v>
          </cell>
          <cell r="DH114">
            <v>0</v>
          </cell>
          <cell r="DI114">
            <v>0</v>
          </cell>
          <cell r="DJ114">
            <v>123.84438067503299</v>
          </cell>
          <cell r="DK114">
            <v>1.99311605175772</v>
          </cell>
          <cell r="DL114">
            <v>0</v>
          </cell>
          <cell r="DM114">
            <v>125.83749672678999</v>
          </cell>
          <cell r="DN114">
            <v>125.83749672678999</v>
          </cell>
          <cell r="DO114">
            <v>-0.47658187779314898</v>
          </cell>
          <cell r="DP114">
            <v>-0.69859894727088101</v>
          </cell>
          <cell r="DQ114">
            <v>7.2627898850233394E-2</v>
          </cell>
          <cell r="DR114">
            <v>0.85206691557374303</v>
          </cell>
          <cell r="DS114">
            <v>0</v>
          </cell>
          <cell r="DT114">
            <v>0</v>
          </cell>
          <cell r="DU114">
            <v>15.374942625265801</v>
          </cell>
          <cell r="DV114">
            <v>0.80417948177370502</v>
          </cell>
          <cell r="DW114">
            <v>15.928636096399501</v>
          </cell>
          <cell r="DX114">
            <v>4.0997064466871597E-2</v>
          </cell>
          <cell r="DY114">
            <v>15.9696331608663</v>
          </cell>
          <cell r="DZ114">
            <v>0</v>
          </cell>
          <cell r="EA114">
            <v>1.0434073000999999</v>
          </cell>
          <cell r="EB114">
            <v>0</v>
          </cell>
          <cell r="EC114">
            <v>0</v>
          </cell>
          <cell r="ED114">
            <v>0</v>
          </cell>
          <cell r="EE114">
            <v>1.0434073000999999</v>
          </cell>
          <cell r="EF114">
            <v>0</v>
          </cell>
          <cell r="EG114">
            <v>1.0434073000999999</v>
          </cell>
          <cell r="EH114">
            <v>0</v>
          </cell>
          <cell r="EI114">
            <v>0</v>
          </cell>
          <cell r="EJ114">
            <v>0</v>
          </cell>
          <cell r="EK114">
            <v>0</v>
          </cell>
          <cell r="EL114">
            <v>17.013040460966302</v>
          </cell>
          <cell r="EM114">
            <v>0.17481489158845501</v>
          </cell>
          <cell r="EN114">
            <v>0</v>
          </cell>
          <cell r="EO114">
            <v>17.187855352554799</v>
          </cell>
          <cell r="EP114">
            <v>17.187855352554799</v>
          </cell>
          <cell r="EQ114">
            <v>75.076640254242008</v>
          </cell>
          <cell r="ER114">
            <v>0</v>
          </cell>
          <cell r="ES114">
            <v>5.5221381292173</v>
          </cell>
          <cell r="ET114">
            <v>0.69430037702592595</v>
          </cell>
          <cell r="EU114">
            <v>75.120062801848107</v>
          </cell>
          <cell r="EV114">
            <v>0</v>
          </cell>
          <cell r="EW114">
            <v>119.7460013216199</v>
          </cell>
          <cell r="EX114">
            <v>26.967889600502598</v>
          </cell>
          <cell r="EY114">
            <v>303.12703248445598</v>
          </cell>
          <cell r="EZ114">
            <v>4.1171128818342213</v>
          </cell>
          <cell r="FA114">
            <v>307.24414536629001</v>
          </cell>
          <cell r="FB114">
            <v>73.8753196973</v>
          </cell>
          <cell r="FC114">
            <v>248.88733496589998</v>
          </cell>
          <cell r="FD114">
            <v>40.314603023206303</v>
          </cell>
          <cell r="FE114">
            <v>202.4885983099</v>
          </cell>
          <cell r="FF114">
            <v>13.5333595197937</v>
          </cell>
          <cell r="FG114">
            <v>579.0992155161</v>
          </cell>
          <cell r="FH114">
            <v>0</v>
          </cell>
          <cell r="FI114">
            <v>579.0992155161</v>
          </cell>
          <cell r="FJ114">
            <v>37.032825254585397</v>
          </cell>
          <cell r="FK114">
            <v>1.07803454614226</v>
          </cell>
          <cell r="FL114">
            <v>34.660777618768897</v>
          </cell>
          <cell r="FM114">
            <v>35.73881216491116</v>
          </cell>
          <cell r="FN114">
            <v>850.60454871747788</v>
          </cell>
          <cell r="FO114">
            <v>7.66718205451052</v>
          </cell>
          <cell r="FP114">
            <v>0</v>
          </cell>
          <cell r="FQ114">
            <v>858.27173077198904</v>
          </cell>
          <cell r="FR114">
            <v>858.27173077198904</v>
          </cell>
          <cell r="FS114">
            <v>-18.461167933841239</v>
          </cell>
          <cell r="FT114">
            <v>-9.1645850418973414</v>
          </cell>
          <cell r="FU114">
            <v>0.22360598355542505</v>
          </cell>
          <cell r="FV114">
            <v>1.8813114469258794</v>
          </cell>
          <cell r="FW114">
            <v>0</v>
          </cell>
          <cell r="FX114">
            <v>0</v>
          </cell>
          <cell r="FY114">
            <v>67.492001572062833</v>
          </cell>
          <cell r="FZ114">
            <v>9.313740269497405</v>
          </cell>
          <cell r="GA114">
            <v>51.284906296302921</v>
          </cell>
          <cell r="GB114">
            <v>0.1413691878167985</v>
          </cell>
          <cell r="GC114">
            <v>51.426275484119685</v>
          </cell>
          <cell r="GD114">
            <v>2.3879237233000001</v>
          </cell>
          <cell r="GE114">
            <v>90.749669938300002</v>
          </cell>
          <cell r="GF114">
            <v>0</v>
          </cell>
          <cell r="GG114">
            <v>9.1988767810999992</v>
          </cell>
          <cell r="GH114">
            <v>0</v>
          </cell>
          <cell r="GI114">
            <v>102.3364704427</v>
          </cell>
          <cell r="GJ114">
            <v>0</v>
          </cell>
          <cell r="GK114">
            <v>102.3364704427</v>
          </cell>
          <cell r="GL114">
            <v>0</v>
          </cell>
          <cell r="GM114">
            <v>0</v>
          </cell>
          <cell r="GN114">
            <v>0</v>
          </cell>
          <cell r="GO114">
            <v>0</v>
          </cell>
          <cell r="GP114">
            <v>153.76274592682009</v>
          </cell>
          <cell r="GQ114">
            <v>2.3412063275802799</v>
          </cell>
          <cell r="GR114">
            <v>0</v>
          </cell>
          <cell r="GS114">
            <v>156.1039522543997</v>
          </cell>
          <cell r="GT114">
            <v>156.1039522543997</v>
          </cell>
          <cell r="GU114">
            <v>56.615472320400798</v>
          </cell>
          <cell r="GV114">
            <v>-9.1645850418973396</v>
          </cell>
          <cell r="GW114">
            <v>5.7457441127727202</v>
          </cell>
          <cell r="GX114">
            <v>2.5756118239518</v>
          </cell>
          <cell r="GY114">
            <v>75.120062801848107</v>
          </cell>
          <cell r="GZ114">
            <v>0</v>
          </cell>
          <cell r="HA114">
            <v>187.23800289368299</v>
          </cell>
          <cell r="HB114">
            <v>36.281629870000003</v>
          </cell>
          <cell r="HC114">
            <v>354.41193878075899</v>
          </cell>
          <cell r="HD114">
            <v>4.2584820696510199</v>
          </cell>
          <cell r="HE114">
            <v>358.67042085040998</v>
          </cell>
          <cell r="HF114">
            <v>76.263243420600006</v>
          </cell>
          <cell r="HG114">
            <v>339.63700490420001</v>
          </cell>
          <cell r="HH114">
            <v>40.314603023206303</v>
          </cell>
          <cell r="HI114">
            <v>211.68747509100001</v>
          </cell>
          <cell r="HJ114">
            <v>13.5333595197937</v>
          </cell>
          <cell r="HK114">
            <v>681.43568595880004</v>
          </cell>
          <cell r="HL114">
            <v>0</v>
          </cell>
          <cell r="HM114">
            <v>681.43568595880004</v>
          </cell>
          <cell r="HN114">
            <v>37.032825254585397</v>
          </cell>
          <cell r="HO114">
            <v>1.07803454614226</v>
          </cell>
          <cell r="HP114">
            <v>34.660777618768897</v>
          </cell>
          <cell r="HQ114">
            <v>35.73881216491116</v>
          </cell>
          <cell r="HR114">
            <v>1004.3672946443</v>
          </cell>
          <cell r="HS114">
            <v>10.0083883820908</v>
          </cell>
          <cell r="HT114">
            <v>0</v>
          </cell>
          <cell r="HU114">
            <v>1014.37568302639</v>
          </cell>
          <cell r="HV114">
            <v>1014.37568302639</v>
          </cell>
          <cell r="HW114">
            <v>0.78449675666176899</v>
          </cell>
          <cell r="HX114">
            <v>17</v>
          </cell>
          <cell r="HY114">
            <v>2.1580389290999999</v>
          </cell>
          <cell r="HZ114">
            <v>9.1988767810999992</v>
          </cell>
          <cell r="IA114">
            <v>0</v>
          </cell>
          <cell r="IB114">
            <v>0</v>
          </cell>
          <cell r="IC114">
            <v>0</v>
          </cell>
          <cell r="ID114">
            <v>0.1950766236</v>
          </cell>
          <cell r="IE114">
            <v>1.7556896125000001</v>
          </cell>
          <cell r="IF114">
            <v>0</v>
          </cell>
          <cell r="IG114">
            <v>23.0366612742</v>
          </cell>
          <cell r="IH114">
            <v>9.1533671189000003</v>
          </cell>
          <cell r="II114">
            <v>0</v>
          </cell>
          <cell r="IJ114">
            <v>1.4375593634999999</v>
          </cell>
          <cell r="IK114">
            <v>0</v>
          </cell>
          <cell r="IL114">
            <v>0</v>
          </cell>
          <cell r="IM114">
            <v>0</v>
          </cell>
          <cell r="IN114">
            <v>2.0544087499999999E-2</v>
          </cell>
          <cell r="IO114">
            <v>0</v>
          </cell>
          <cell r="IP114">
            <v>9.0495342343999994</v>
          </cell>
          <cell r="IQ114">
            <v>30.278363413499999</v>
          </cell>
          <cell r="IR114">
            <v>13.7151360528</v>
          </cell>
          <cell r="IS114">
            <v>0</v>
          </cell>
          <cell r="IT114">
            <v>0</v>
          </cell>
          <cell r="IU114">
            <v>0</v>
          </cell>
          <cell r="IV114">
            <v>2.3778054892</v>
          </cell>
          <cell r="IW114">
            <v>20.28197982</v>
          </cell>
          <cell r="IX114">
            <v>96.214749403400006</v>
          </cell>
          <cell r="IY114">
            <v>6.2486432427</v>
          </cell>
          <cell r="IZ114">
            <v>1.1205728079999999</v>
          </cell>
          <cell r="JA114">
            <v>0</v>
          </cell>
          <cell r="JB114">
            <v>12.210886479899999</v>
          </cell>
          <cell r="JC114">
            <v>11.627590657900001</v>
          </cell>
          <cell r="JD114">
            <v>0</v>
          </cell>
          <cell r="JE114">
            <v>0</v>
          </cell>
          <cell r="JF114">
            <v>0</v>
          </cell>
          <cell r="JG114">
            <v>0</v>
          </cell>
          <cell r="JH114">
            <v>15.4543622418</v>
          </cell>
          <cell r="JI114">
            <v>0</v>
          </cell>
          <cell r="JJ114">
            <v>0</v>
          </cell>
          <cell r="JK114">
            <v>0</v>
          </cell>
          <cell r="JL114">
            <v>0</v>
          </cell>
          <cell r="JM114">
            <v>0</v>
          </cell>
          <cell r="JN114">
            <v>0</v>
          </cell>
          <cell r="JO114">
            <v>0</v>
          </cell>
          <cell r="JP114">
            <v>0</v>
          </cell>
          <cell r="JQ114">
            <v>0</v>
          </cell>
          <cell r="JR114" t="e">
            <v>#N/A</v>
          </cell>
          <cell r="JS114">
            <v>1004.3672946443</v>
          </cell>
          <cell r="JT114">
            <v>1014.37568302639</v>
          </cell>
          <cell r="JU114">
            <v>156.1039522543997</v>
          </cell>
          <cell r="JV114">
            <v>858.27173077198904</v>
          </cell>
          <cell r="JW114">
            <v>265.535437634</v>
          </cell>
          <cell r="JX114">
            <v>11.627590657900001</v>
          </cell>
          <cell r="JY114">
            <v>0</v>
          </cell>
          <cell r="JZ114">
            <v>0</v>
          </cell>
          <cell r="KA114">
            <v>1.83612463404932</v>
          </cell>
          <cell r="KB114">
            <v>0</v>
          </cell>
          <cell r="KC114">
            <v>0</v>
          </cell>
          <cell r="KD114">
            <v>1.83612463404932</v>
          </cell>
          <cell r="KE114">
            <v>0</v>
          </cell>
          <cell r="KF114">
            <v>0</v>
          </cell>
          <cell r="KG114">
            <v>0.02</v>
          </cell>
          <cell r="KH114">
            <v>0.02</v>
          </cell>
          <cell r="KI114">
            <v>0.57331989822448304</v>
          </cell>
          <cell r="KJ114">
            <v>0.64735930843993195</v>
          </cell>
          <cell r="KK114">
            <v>1.902482162626</v>
          </cell>
          <cell r="KL114">
            <v>5.72471901433856</v>
          </cell>
          <cell r="KM114">
            <v>6.3511996285621999</v>
          </cell>
          <cell r="KN114">
            <v>102.359783748184</v>
          </cell>
          <cell r="KO114">
            <v>20.28197982</v>
          </cell>
          <cell r="KP114">
            <v>0</v>
          </cell>
          <cell r="KQ114">
            <v>0</v>
          </cell>
          <cell r="KR114">
            <v>20.28197982</v>
          </cell>
          <cell r="KS114">
            <v>0</v>
          </cell>
          <cell r="KT114">
            <v>96.214749403400006</v>
          </cell>
          <cell r="KU114">
            <v>0</v>
          </cell>
          <cell r="KV114">
            <v>96.214749403400006</v>
          </cell>
          <cell r="KW114">
            <v>12.210886479899999</v>
          </cell>
          <cell r="KX114">
            <v>0</v>
          </cell>
          <cell r="KY114">
            <v>0</v>
          </cell>
          <cell r="KZ114">
            <v>12.210886479899999</v>
          </cell>
          <cell r="LA114">
            <v>20.28197982</v>
          </cell>
          <cell r="LB114">
            <v>0</v>
          </cell>
          <cell r="LC114">
            <v>0</v>
          </cell>
          <cell r="LD114">
            <v>20.28197982</v>
          </cell>
          <cell r="LE114">
            <v>0</v>
          </cell>
          <cell r="LF114">
            <v>96.214749403400006</v>
          </cell>
          <cell r="LG114">
            <v>0</v>
          </cell>
          <cell r="LH114">
            <v>96.214749403400006</v>
          </cell>
          <cell r="LI114">
            <v>12.210886479899999</v>
          </cell>
          <cell r="LJ114">
            <v>0</v>
          </cell>
          <cell r="LK114">
            <v>0</v>
          </cell>
          <cell r="LL114">
            <v>12.210886479899999</v>
          </cell>
          <cell r="LM114">
            <v>316.75659144702075</v>
          </cell>
          <cell r="LN114">
            <v>402.87979107062137</v>
          </cell>
          <cell r="LO114">
            <v>135.08875968840556</v>
          </cell>
          <cell r="LP114">
            <v>537.96855075902693</v>
          </cell>
          <cell r="LQ114">
            <v>719.63638251764212</v>
          </cell>
          <cell r="LR114">
            <v>854.72514220604762</v>
          </cell>
          <cell r="LS114">
            <v>6196.241</v>
          </cell>
          <cell r="LT114">
            <v>143966.021890462</v>
          </cell>
          <cell r="LU114">
            <v>69223.8233404559</v>
          </cell>
          <cell r="LV114">
            <v>40252.214999999997</v>
          </cell>
          <cell r="LW114">
            <v>511.56</v>
          </cell>
          <cell r="LX114">
            <v>962.58</v>
          </cell>
          <cell r="LY114">
            <v>5220.66</v>
          </cell>
          <cell r="LZ114">
            <v>949146.9</v>
          </cell>
          <cell r="MA114">
            <v>1005515.1</v>
          </cell>
          <cell r="MB114">
            <v>1005515.1</v>
          </cell>
          <cell r="MC114">
            <v>139350.6</v>
          </cell>
          <cell r="MD114">
            <v>733860.27</v>
          </cell>
          <cell r="ME114">
            <v>368</v>
          </cell>
          <cell r="MF114">
            <v>366</v>
          </cell>
          <cell r="MG114">
            <v>403.15</v>
          </cell>
          <cell r="MH114">
            <v>6196241</v>
          </cell>
          <cell r="MI114">
            <v>109476.0383404559</v>
          </cell>
          <cell r="MJ114">
            <v>1005515.1</v>
          </cell>
          <cell r="MK114">
            <v>403.15</v>
          </cell>
          <cell r="ML114">
            <v>56.599061255126131</v>
          </cell>
          <cell r="MM114">
            <v>1.3150459595801856</v>
          </cell>
          <cell r="MN114">
            <v>0.66580800228658921</v>
          </cell>
          <cell r="MO114">
            <v>86.842143892220008</v>
          </cell>
          <cell r="MP114">
            <v>94.39409711500106</v>
          </cell>
          <cell r="MQ114" t="str">
            <v/>
          </cell>
          <cell r="MR114">
            <v>5.9068070464011969E-5</v>
          </cell>
          <cell r="MS114" t="str">
            <v>Business plans (£m)</v>
          </cell>
          <cell r="MT114" t="str">
            <v>PR19 (£m)</v>
          </cell>
        </row>
        <row r="115">
          <cell r="A115" t="str">
            <v>TMS24</v>
          </cell>
          <cell r="B115" t="str">
            <v>TMS</v>
          </cell>
          <cell r="C115" t="str">
            <v>2023-24</v>
          </cell>
          <cell r="D115" t="str">
            <v>TMS</v>
          </cell>
          <cell r="E115" t="str">
            <v>TMS24</v>
          </cell>
          <cell r="F115">
            <v>1</v>
          </cell>
          <cell r="G115">
            <v>13.670438302059001</v>
          </cell>
          <cell r="H115">
            <v>0</v>
          </cell>
          <cell r="I115">
            <v>2.7177652932268499</v>
          </cell>
          <cell r="J115">
            <v>0</v>
          </cell>
          <cell r="K115">
            <v>75.405469602337703</v>
          </cell>
          <cell r="L115">
            <v>0</v>
          </cell>
          <cell r="M115">
            <v>45.4347419427381</v>
          </cell>
          <cell r="N115">
            <v>0</v>
          </cell>
          <cell r="O115">
            <v>137.22841514036199</v>
          </cell>
          <cell r="P115">
            <v>3.43372934315525</v>
          </cell>
          <cell r="Q115">
            <v>140.66214448351701</v>
          </cell>
          <cell r="R115">
            <v>68.752877487999996</v>
          </cell>
          <cell r="S115">
            <v>63.611018628799997</v>
          </cell>
          <cell r="T115">
            <v>36.223359733325601</v>
          </cell>
          <cell r="U115">
            <v>13.4202939131</v>
          </cell>
          <cell r="V115">
            <v>11.8818298279744</v>
          </cell>
          <cell r="W115">
            <v>193.8893795912</v>
          </cell>
          <cell r="X115">
            <v>0</v>
          </cell>
          <cell r="Y115">
            <v>193.8893795912</v>
          </cell>
          <cell r="Z115">
            <v>32.451116876730403</v>
          </cell>
          <cell r="AA115">
            <v>1.0886035122809099</v>
          </cell>
          <cell r="AB115">
            <v>31.451521663946</v>
          </cell>
          <cell r="AC115">
            <v>32.540125176226908</v>
          </cell>
          <cell r="AD115">
            <v>302.01139889848997</v>
          </cell>
          <cell r="AE115">
            <v>3.7279816863508901</v>
          </cell>
          <cell r="AF115">
            <v>0</v>
          </cell>
          <cell r="AG115">
            <v>305.739380584841</v>
          </cell>
          <cell r="AH115">
            <v>305.739380584841</v>
          </cell>
          <cell r="AI115">
            <v>64.678892736865393</v>
          </cell>
          <cell r="AJ115">
            <v>0</v>
          </cell>
          <cell r="AK115">
            <v>2.8045869700027399</v>
          </cell>
          <cell r="AL115">
            <v>0.69431369636269902</v>
          </cell>
          <cell r="AM115">
            <v>0</v>
          </cell>
          <cell r="AN115">
            <v>0</v>
          </cell>
          <cell r="AO115">
            <v>69.4994447946885</v>
          </cell>
          <cell r="AP115">
            <v>26.967889596038599</v>
          </cell>
          <cell r="AQ115">
            <v>164.64512779395801</v>
          </cell>
          <cell r="AR115">
            <v>0.67544586521416605</v>
          </cell>
          <cell r="AS115">
            <v>165.320573659172</v>
          </cell>
          <cell r="AT115">
            <v>0</v>
          </cell>
          <cell r="AU115">
            <v>147.28271689569999</v>
          </cell>
          <cell r="AV115">
            <v>0</v>
          </cell>
          <cell r="AW115">
            <v>214.89025311309999</v>
          </cell>
          <cell r="AX115">
            <v>0</v>
          </cell>
          <cell r="AY115">
            <v>362.17297000880001</v>
          </cell>
          <cell r="AZ115">
            <v>0</v>
          </cell>
          <cell r="BA115">
            <v>362.17297000880001</v>
          </cell>
          <cell r="BB115">
            <v>0</v>
          </cell>
          <cell r="BC115">
            <v>0</v>
          </cell>
          <cell r="BD115">
            <v>0</v>
          </cell>
          <cell r="BE115">
            <v>0</v>
          </cell>
          <cell r="BF115">
            <v>527.49354366797195</v>
          </cell>
          <cell r="BG115">
            <v>4.0058715164597301</v>
          </cell>
          <cell r="BH115">
            <v>0</v>
          </cell>
          <cell r="BI115">
            <v>531.499415184432</v>
          </cell>
          <cell r="BJ115">
            <v>531.499415184432</v>
          </cell>
          <cell r="BK115">
            <v>8.1693348257671203E-2</v>
          </cell>
          <cell r="BL115">
            <v>0</v>
          </cell>
          <cell r="BM115">
            <v>9.2882773297948192E-3</v>
          </cell>
          <cell r="BN115">
            <v>3.2844737994499498E-3</v>
          </cell>
          <cell r="BO115">
            <v>0</v>
          </cell>
          <cell r="BP115">
            <v>0</v>
          </cell>
          <cell r="BQ115">
            <v>9.4166860538191006</v>
          </cell>
          <cell r="BR115">
            <v>0</v>
          </cell>
          <cell r="BS115">
            <v>9.5109521532060199</v>
          </cell>
          <cell r="BT115">
            <v>2.4907982014405201E-2</v>
          </cell>
          <cell r="BU115">
            <v>9.5358601352204193</v>
          </cell>
          <cell r="BV115">
            <v>0</v>
          </cell>
          <cell r="BW115">
            <v>0.26044291279999998</v>
          </cell>
          <cell r="BX115">
            <v>0</v>
          </cell>
          <cell r="BY115">
            <v>0</v>
          </cell>
          <cell r="BZ115">
            <v>0</v>
          </cell>
          <cell r="CA115">
            <v>0.26044291279999998</v>
          </cell>
          <cell r="CB115">
            <v>0</v>
          </cell>
          <cell r="CC115">
            <v>0.26044291279999998</v>
          </cell>
          <cell r="CD115">
            <v>0</v>
          </cell>
          <cell r="CE115">
            <v>0</v>
          </cell>
          <cell r="CF115">
            <v>0</v>
          </cell>
          <cell r="CG115">
            <v>0</v>
          </cell>
          <cell r="CH115">
            <v>9.7963030480204196</v>
          </cell>
          <cell r="CI115">
            <v>0.174782126705706</v>
          </cell>
          <cell r="CJ115">
            <v>0</v>
          </cell>
          <cell r="CK115">
            <v>9.9710851747261309</v>
          </cell>
          <cell r="CL115">
            <v>9.9710851747261309</v>
          </cell>
          <cell r="CM115">
            <v>-19.806078284442201</v>
          </cell>
          <cell r="CN115">
            <v>-8.4383269416265296</v>
          </cell>
          <cell r="CO115">
            <v>0.14169673443479699</v>
          </cell>
          <cell r="CP115">
            <v>1.02600755631417</v>
          </cell>
          <cell r="CQ115">
            <v>0</v>
          </cell>
          <cell r="CR115">
            <v>0</v>
          </cell>
          <cell r="CS115">
            <v>41.830756275269501</v>
          </cell>
          <cell r="CT115">
            <v>8.5095607924072603</v>
          </cell>
          <cell r="CU115">
            <v>23.263616132357001</v>
          </cell>
          <cell r="CV115">
            <v>7.91194722810519E-2</v>
          </cell>
          <cell r="CW115">
            <v>23.342735604638101</v>
          </cell>
          <cell r="CX115">
            <v>0.22041100089999999</v>
          </cell>
          <cell r="CY115">
            <v>74.412207162800001</v>
          </cell>
          <cell r="CZ115">
            <v>0</v>
          </cell>
          <cell r="DA115">
            <v>9.1988623651000001</v>
          </cell>
          <cell r="DB115">
            <v>0</v>
          </cell>
          <cell r="DC115">
            <v>83.8314805288</v>
          </cell>
          <cell r="DD115">
            <v>0</v>
          </cell>
          <cell r="DE115">
            <v>83.8314805288</v>
          </cell>
          <cell r="DF115">
            <v>0</v>
          </cell>
          <cell r="DG115">
            <v>0</v>
          </cell>
          <cell r="DH115">
            <v>0</v>
          </cell>
          <cell r="DI115">
            <v>0</v>
          </cell>
          <cell r="DJ115">
            <v>107.17421613343799</v>
          </cell>
          <cell r="DK115">
            <v>2.0104474956860501</v>
          </cell>
          <cell r="DL115">
            <v>0</v>
          </cell>
          <cell r="DM115">
            <v>109.184663629124</v>
          </cell>
          <cell r="DN115">
            <v>109.184663629124</v>
          </cell>
          <cell r="DO115">
            <v>-0.46402574202674601</v>
          </cell>
          <cell r="DP115">
            <v>-0.69795909298555603</v>
          </cell>
          <cell r="DQ115">
            <v>7.2631231107165906E-2</v>
          </cell>
          <cell r="DR115">
            <v>0.85210600944718995</v>
          </cell>
          <cell r="DS115">
            <v>0</v>
          </cell>
          <cell r="DT115">
            <v>0</v>
          </cell>
          <cell r="DU115">
            <v>15.1462247320072</v>
          </cell>
          <cell r="DV115">
            <v>0.804179481554125</v>
          </cell>
          <cell r="DW115">
            <v>15.713156619103399</v>
          </cell>
          <cell r="DX115">
            <v>4.2490086965750101E-2</v>
          </cell>
          <cell r="DY115">
            <v>15.7556467060692</v>
          </cell>
          <cell r="DZ115">
            <v>0</v>
          </cell>
          <cell r="EA115">
            <v>0.64909605429999995</v>
          </cell>
          <cell r="EB115">
            <v>0</v>
          </cell>
          <cell r="EC115">
            <v>0</v>
          </cell>
          <cell r="ED115">
            <v>0</v>
          </cell>
          <cell r="EE115">
            <v>0.64909605429999995</v>
          </cell>
          <cell r="EF115">
            <v>0</v>
          </cell>
          <cell r="EG115">
            <v>0.64909605429999995</v>
          </cell>
          <cell r="EH115">
            <v>0</v>
          </cell>
          <cell r="EI115">
            <v>0</v>
          </cell>
          <cell r="EJ115">
            <v>0</v>
          </cell>
          <cell r="EK115">
            <v>0</v>
          </cell>
          <cell r="EL115">
            <v>16.404742760369199</v>
          </cell>
          <cell r="EM115">
            <v>0.17633502108052801</v>
          </cell>
          <cell r="EN115">
            <v>0</v>
          </cell>
          <cell r="EO115">
            <v>16.5810777814497</v>
          </cell>
          <cell r="EP115">
            <v>16.5810777814497</v>
          </cell>
          <cell r="EQ115">
            <v>78.34933103892439</v>
          </cell>
          <cell r="ER115">
            <v>0</v>
          </cell>
          <cell r="ES115">
            <v>5.5223522632295898</v>
          </cell>
          <cell r="ET115">
            <v>0.69431369636269902</v>
          </cell>
          <cell r="EU115">
            <v>75.405469602337703</v>
          </cell>
          <cell r="EV115">
            <v>0</v>
          </cell>
          <cell r="EW115">
            <v>114.9341867374266</v>
          </cell>
          <cell r="EX115">
            <v>26.967889596038599</v>
          </cell>
          <cell r="EY115">
            <v>301.87354293431997</v>
          </cell>
          <cell r="EZ115">
            <v>4.1091752083694164</v>
          </cell>
          <cell r="FA115">
            <v>305.98271814268901</v>
          </cell>
          <cell r="FB115">
            <v>68.752877487999996</v>
          </cell>
          <cell r="FC115">
            <v>210.89373552449999</v>
          </cell>
          <cell r="FD115">
            <v>36.223359733325601</v>
          </cell>
          <cell r="FE115">
            <v>228.3105470262</v>
          </cell>
          <cell r="FF115">
            <v>11.8818298279744</v>
          </cell>
          <cell r="FG115">
            <v>556.06234960000006</v>
          </cell>
          <cell r="FH115">
            <v>0</v>
          </cell>
          <cell r="FI115">
            <v>556.06234960000006</v>
          </cell>
          <cell r="FJ115">
            <v>32.451116876730403</v>
          </cell>
          <cell r="FK115">
            <v>1.0886035122809099</v>
          </cell>
          <cell r="FL115">
            <v>31.451521663946</v>
          </cell>
          <cell r="FM115">
            <v>32.540125176226908</v>
          </cell>
          <cell r="FN115">
            <v>829.50494256646198</v>
          </cell>
          <cell r="FO115">
            <v>7.7338532028106197</v>
          </cell>
          <cell r="FP115">
            <v>0</v>
          </cell>
          <cell r="FQ115">
            <v>837.238795769273</v>
          </cell>
          <cell r="FR115">
            <v>837.238795769273</v>
          </cell>
          <cell r="FS115">
            <v>-20.188410678211273</v>
          </cell>
          <cell r="FT115">
            <v>-9.1362860346120858</v>
          </cell>
          <cell r="FU115">
            <v>0.22361624287175771</v>
          </cell>
          <cell r="FV115">
            <v>1.8813980395608099</v>
          </cell>
          <cell r="FW115">
            <v>0</v>
          </cell>
          <cell r="FX115">
            <v>0</v>
          </cell>
          <cell r="FY115">
            <v>66.393667061095798</v>
          </cell>
          <cell r="FZ115">
            <v>9.3137402739613862</v>
          </cell>
          <cell r="GA115">
            <v>48.487724904666422</v>
          </cell>
          <cell r="GB115">
            <v>0.1465175412612072</v>
          </cell>
          <cell r="GC115">
            <v>48.634242445927718</v>
          </cell>
          <cell r="GD115">
            <v>0.22041100089999999</v>
          </cell>
          <cell r="GE115">
            <v>75.321746129900006</v>
          </cell>
          <cell r="GF115">
            <v>0</v>
          </cell>
          <cell r="GG115">
            <v>9.1988623651000001</v>
          </cell>
          <cell r="GH115">
            <v>0</v>
          </cell>
          <cell r="GI115">
            <v>84.741019495900005</v>
          </cell>
          <cell r="GJ115">
            <v>0</v>
          </cell>
          <cell r="GK115">
            <v>84.741019495900005</v>
          </cell>
          <cell r="GL115">
            <v>0</v>
          </cell>
          <cell r="GM115">
            <v>0</v>
          </cell>
          <cell r="GN115">
            <v>0</v>
          </cell>
          <cell r="GO115">
            <v>0</v>
          </cell>
          <cell r="GP115">
            <v>133.3752619418276</v>
          </cell>
          <cell r="GQ115">
            <v>2.3615646434722839</v>
          </cell>
          <cell r="GR115">
            <v>0</v>
          </cell>
          <cell r="GS115">
            <v>135.73682658529984</v>
          </cell>
          <cell r="GT115">
            <v>135.73682658529984</v>
          </cell>
          <cell r="GU115">
            <v>58.160920360713099</v>
          </cell>
          <cell r="GV115">
            <v>-9.1362860346120893</v>
          </cell>
          <cell r="GW115">
            <v>5.7459685061013497</v>
          </cell>
          <cell r="GX115">
            <v>2.5757117359235</v>
          </cell>
          <cell r="GY115">
            <v>75.405469602337703</v>
          </cell>
          <cell r="GZ115">
            <v>0</v>
          </cell>
          <cell r="HA115">
            <v>181.327853798522</v>
          </cell>
          <cell r="HB115">
            <v>36.281629870000003</v>
          </cell>
          <cell r="HC115">
            <v>350.36126783898601</v>
          </cell>
          <cell r="HD115">
            <v>4.2556927496306196</v>
          </cell>
          <cell r="HE115">
            <v>354.61696058861702</v>
          </cell>
          <cell r="HF115">
            <v>68.973288488899996</v>
          </cell>
          <cell r="HG115">
            <v>286.21548165439998</v>
          </cell>
          <cell r="HH115">
            <v>36.223359733325601</v>
          </cell>
          <cell r="HI115">
            <v>237.50940939130001</v>
          </cell>
          <cell r="HJ115">
            <v>11.8818298279744</v>
          </cell>
          <cell r="HK115">
            <v>640.80336909590005</v>
          </cell>
          <cell r="HL115">
            <v>0</v>
          </cell>
          <cell r="HM115">
            <v>640.80336909590005</v>
          </cell>
          <cell r="HN115">
            <v>32.451116876730403</v>
          </cell>
          <cell r="HO115">
            <v>1.0886035122809099</v>
          </cell>
          <cell r="HP115">
            <v>31.451521663946</v>
          </cell>
          <cell r="HQ115">
            <v>32.540125176226908</v>
          </cell>
          <cell r="HR115">
            <v>962.88020450829003</v>
          </cell>
          <cell r="HS115">
            <v>10.095417846282899</v>
          </cell>
          <cell r="HT115">
            <v>0</v>
          </cell>
          <cell r="HU115">
            <v>972.97562235457303</v>
          </cell>
          <cell r="HV115">
            <v>972.97562235457303</v>
          </cell>
          <cell r="HW115">
            <v>0.80244995213173698</v>
          </cell>
          <cell r="HX115">
            <v>13</v>
          </cell>
          <cell r="HY115">
            <v>2.1791962347</v>
          </cell>
          <cell r="HZ115">
            <v>9.1988623651000001</v>
          </cell>
          <cell r="IA115">
            <v>0</v>
          </cell>
          <cell r="IB115">
            <v>2.5155863289</v>
          </cell>
          <cell r="IC115">
            <v>0</v>
          </cell>
          <cell r="ID115">
            <v>0.2359869775</v>
          </cell>
          <cell r="IE115">
            <v>2.1238827974999999</v>
          </cell>
          <cell r="IF115">
            <v>0</v>
          </cell>
          <cell r="IG115">
            <v>24.234915874999999</v>
          </cell>
          <cell r="IH115">
            <v>11.3623086436</v>
          </cell>
          <cell r="II115">
            <v>0</v>
          </cell>
          <cell r="IJ115">
            <v>4.8388437451000001</v>
          </cell>
          <cell r="IK115">
            <v>0</v>
          </cell>
          <cell r="IL115">
            <v>0</v>
          </cell>
          <cell r="IM115">
            <v>0</v>
          </cell>
          <cell r="IN115">
            <v>0</v>
          </cell>
          <cell r="IO115">
            <v>0</v>
          </cell>
          <cell r="IP115">
            <v>12.043736748100001</v>
          </cell>
          <cell r="IQ115">
            <v>42.658141652899999</v>
          </cell>
          <cell r="IR115">
            <v>17.937922728099998</v>
          </cell>
          <cell r="IS115">
            <v>0</v>
          </cell>
          <cell r="IT115">
            <v>0</v>
          </cell>
          <cell r="IU115">
            <v>0</v>
          </cell>
          <cell r="IV115">
            <v>2.5622516173999998</v>
          </cell>
          <cell r="IW115">
            <v>20.575966796599999</v>
          </cell>
          <cell r="IX115">
            <v>88.298182847099994</v>
          </cell>
          <cell r="IY115">
            <v>10.012809843399999</v>
          </cell>
          <cell r="IZ115">
            <v>1.1315588474</v>
          </cell>
          <cell r="JA115">
            <v>0</v>
          </cell>
          <cell r="JB115">
            <v>11.258648211800001</v>
          </cell>
          <cell r="JC115">
            <v>7.4561258051000001</v>
          </cell>
          <cell r="JD115">
            <v>0</v>
          </cell>
          <cell r="JE115">
            <v>0</v>
          </cell>
          <cell r="JF115">
            <v>0</v>
          </cell>
          <cell r="JG115">
            <v>0</v>
          </cell>
          <cell r="JH115">
            <v>14.989670887300001</v>
          </cell>
          <cell r="JI115">
            <v>0</v>
          </cell>
          <cell r="JJ115">
            <v>0</v>
          </cell>
          <cell r="JK115">
            <v>0</v>
          </cell>
          <cell r="JL115">
            <v>0</v>
          </cell>
          <cell r="JM115">
            <v>0</v>
          </cell>
          <cell r="JN115">
            <v>0</v>
          </cell>
          <cell r="JO115">
            <v>0</v>
          </cell>
          <cell r="JP115">
            <v>0</v>
          </cell>
          <cell r="JQ115">
            <v>0</v>
          </cell>
          <cell r="JR115" t="e">
            <v>#N/A</v>
          </cell>
          <cell r="JS115">
            <v>962.88020450829003</v>
          </cell>
          <cell r="JT115">
            <v>972.97562235457303</v>
          </cell>
          <cell r="JU115">
            <v>135.73682658529984</v>
          </cell>
          <cell r="JV115">
            <v>837.238795769273</v>
          </cell>
          <cell r="JW115">
            <v>285.61459895259998</v>
          </cell>
          <cell r="JX115">
            <v>7.4561258051000001</v>
          </cell>
          <cell r="JY115">
            <v>0</v>
          </cell>
          <cell r="JZ115">
            <v>0</v>
          </cell>
          <cell r="KA115">
            <v>1.8460427421034999</v>
          </cell>
          <cell r="KB115">
            <v>0</v>
          </cell>
          <cell r="KC115">
            <v>0</v>
          </cell>
          <cell r="KD115">
            <v>1.8460427421034999</v>
          </cell>
          <cell r="KE115">
            <v>0</v>
          </cell>
          <cell r="KF115">
            <v>0</v>
          </cell>
          <cell r="KG115">
            <v>0.155</v>
          </cell>
          <cell r="KH115">
            <v>0.155</v>
          </cell>
          <cell r="KI115">
            <v>0.58216439468626502</v>
          </cell>
          <cell r="KJ115">
            <v>0.65734599672814498</v>
          </cell>
          <cell r="KK115">
            <v>1.9318313912295402</v>
          </cell>
          <cell r="KL115">
            <v>5.8130331601126901</v>
          </cell>
          <cell r="KM115">
            <v>6.4491783710004906</v>
          </cell>
          <cell r="KN115">
            <v>103.93886856277599</v>
          </cell>
          <cell r="KO115">
            <v>20.575966796599999</v>
          </cell>
          <cell r="KP115">
            <v>0</v>
          </cell>
          <cell r="KQ115">
            <v>0</v>
          </cell>
          <cell r="KR115">
            <v>20.575966796599999</v>
          </cell>
          <cell r="KS115">
            <v>0</v>
          </cell>
          <cell r="KT115">
            <v>88.298182847099994</v>
          </cell>
          <cell r="KU115">
            <v>0</v>
          </cell>
          <cell r="KV115">
            <v>88.298182847099994</v>
          </cell>
          <cell r="KW115">
            <v>11.258648211800001</v>
          </cell>
          <cell r="KX115">
            <v>0</v>
          </cell>
          <cell r="KY115">
            <v>0</v>
          </cell>
          <cell r="KZ115">
            <v>11.258648211800001</v>
          </cell>
          <cell r="LA115">
            <v>20.575966796599999</v>
          </cell>
          <cell r="LB115">
            <v>0</v>
          </cell>
          <cell r="LC115">
            <v>0</v>
          </cell>
          <cell r="LD115">
            <v>20.575966796599999</v>
          </cell>
          <cell r="LE115">
            <v>0</v>
          </cell>
          <cell r="LF115">
            <v>88.298182847099994</v>
          </cell>
          <cell r="LG115">
            <v>0</v>
          </cell>
          <cell r="LH115">
            <v>88.298182847099994</v>
          </cell>
          <cell r="LI115">
            <v>11.258648211800001</v>
          </cell>
          <cell r="LJ115">
            <v>0</v>
          </cell>
          <cell r="LK115">
            <v>0</v>
          </cell>
          <cell r="LL115">
            <v>11.258648211800001</v>
          </cell>
          <cell r="LM115">
            <v>293.23455937642638</v>
          </cell>
          <cell r="LN115">
            <v>373.25813794071934</v>
          </cell>
          <cell r="LO115">
            <v>114.56114176150501</v>
          </cell>
          <cell r="LP115">
            <v>487.81927970222432</v>
          </cell>
          <cell r="LQ115">
            <v>666.49269731714571</v>
          </cell>
          <cell r="LR115">
            <v>781.05383907865075</v>
          </cell>
          <cell r="LS115">
            <v>6260.3239999999996</v>
          </cell>
          <cell r="LT115">
            <v>144675.28318412299</v>
          </cell>
          <cell r="LU115">
            <v>69274.195579589796</v>
          </cell>
          <cell r="LV115">
            <v>40270.610999999997</v>
          </cell>
          <cell r="LW115">
            <v>519.24</v>
          </cell>
          <cell r="LX115">
            <v>967.14</v>
          </cell>
          <cell r="LY115">
            <v>5244.9</v>
          </cell>
          <cell r="LZ115">
            <v>954483.9</v>
          </cell>
          <cell r="MA115">
            <v>1011118.38</v>
          </cell>
          <cell r="MB115">
            <v>1011118.38</v>
          </cell>
          <cell r="MC115">
            <v>140085.6</v>
          </cell>
          <cell r="MD115">
            <v>737918.85</v>
          </cell>
          <cell r="ME115">
            <v>370</v>
          </cell>
          <cell r="MF115">
            <v>368</v>
          </cell>
          <cell r="MG115">
            <v>405.29</v>
          </cell>
          <cell r="MH115">
            <v>6260324</v>
          </cell>
          <cell r="MI115">
            <v>109544.80657958979</v>
          </cell>
          <cell r="MJ115">
            <v>1011118.38</v>
          </cell>
          <cell r="MK115">
            <v>405.29</v>
          </cell>
          <cell r="ML115">
            <v>57.148523927983398</v>
          </cell>
          <cell r="MM115">
            <v>1.3206950443516385</v>
          </cell>
          <cell r="MN115">
            <v>0.66572620309799924</v>
          </cell>
          <cell r="MO115">
            <v>86.834980687424547</v>
          </cell>
          <cell r="MP115">
            <v>94.398827959195046</v>
          </cell>
          <cell r="MQ115" t="str">
            <v/>
          </cell>
          <cell r="MR115">
            <v>5.8782900054374185E-5</v>
          </cell>
          <cell r="MS115" t="str">
            <v>Business plans (£m)</v>
          </cell>
          <cell r="MT115" t="str">
            <v>PR19 (£m)</v>
          </cell>
        </row>
        <row r="116">
          <cell r="A116" t="str">
            <v>TMS25</v>
          </cell>
          <cell r="B116" t="str">
            <v>TMS</v>
          </cell>
          <cell r="C116" t="str">
            <v>2024-25</v>
          </cell>
          <cell r="D116" t="str">
            <v>TMS</v>
          </cell>
          <cell r="E116" t="str">
            <v>TMS25</v>
          </cell>
          <cell r="F116">
            <v>1</v>
          </cell>
          <cell r="G116">
            <v>14.1736556668519</v>
          </cell>
          <cell r="H116">
            <v>0</v>
          </cell>
          <cell r="I116">
            <v>2.7176138917562702</v>
          </cell>
          <cell r="J116">
            <v>0</v>
          </cell>
          <cell r="K116">
            <v>75.688701461457498</v>
          </cell>
          <cell r="L116">
            <v>0</v>
          </cell>
          <cell r="M116">
            <v>43.7681957661867</v>
          </cell>
          <cell r="N116">
            <v>0</v>
          </cell>
          <cell r="O116">
            <v>136.34816678625199</v>
          </cell>
          <cell r="P116">
            <v>3.3912134406355898</v>
          </cell>
          <cell r="Q116">
            <v>139.73938022688799</v>
          </cell>
          <cell r="R116">
            <v>55.895460351899899</v>
          </cell>
          <cell r="S116">
            <v>51.238082896400002</v>
          </cell>
          <cell r="T116">
            <v>37.342201600512503</v>
          </cell>
          <cell r="U116">
            <v>5.8067110840999998</v>
          </cell>
          <cell r="V116">
            <v>11.4768775808875</v>
          </cell>
          <cell r="W116">
            <v>161.75933351379999</v>
          </cell>
          <cell r="X116">
            <v>0</v>
          </cell>
          <cell r="Y116">
            <v>161.75933351379999</v>
          </cell>
          <cell r="Z116">
            <v>26.753788527826401</v>
          </cell>
          <cell r="AA116">
            <v>1.0992760957346499</v>
          </cell>
          <cell r="AB116">
            <v>26.391356781026001</v>
          </cell>
          <cell r="AC116">
            <v>27.49063287676065</v>
          </cell>
          <cell r="AD116">
            <v>274.00808086392698</v>
          </cell>
          <cell r="AE116">
            <v>3.7440505729299902</v>
          </cell>
          <cell r="AF116">
            <v>0</v>
          </cell>
          <cell r="AG116">
            <v>277.75213143685698</v>
          </cell>
          <cell r="AH116">
            <v>277.75213143685698</v>
          </cell>
          <cell r="AI116">
            <v>65.123789392927506</v>
          </cell>
          <cell r="AJ116">
            <v>0</v>
          </cell>
          <cell r="AK116">
            <v>2.80435901933543</v>
          </cell>
          <cell r="AL116">
            <v>0.69429010030327099</v>
          </cell>
          <cell r="AM116">
            <v>0</v>
          </cell>
          <cell r="AN116">
            <v>0</v>
          </cell>
          <cell r="AO116">
            <v>71.230732221782404</v>
          </cell>
          <cell r="AP116">
            <v>26.967889599788698</v>
          </cell>
          <cell r="AQ116">
            <v>166.821060334137</v>
          </cell>
          <cell r="AR116">
            <v>0.69757669531349797</v>
          </cell>
          <cell r="AS116">
            <v>167.51863702945101</v>
          </cell>
          <cell r="AT116">
            <v>0</v>
          </cell>
          <cell r="AU116">
            <v>130.5131639427</v>
          </cell>
          <cell r="AV116">
            <v>0</v>
          </cell>
          <cell r="AW116">
            <v>173.46927524060001</v>
          </cell>
          <cell r="AX116">
            <v>0</v>
          </cell>
          <cell r="AY116">
            <v>303.98243918330002</v>
          </cell>
          <cell r="AZ116">
            <v>0</v>
          </cell>
          <cell r="BA116">
            <v>303.98243918330002</v>
          </cell>
          <cell r="BB116">
            <v>0</v>
          </cell>
          <cell r="BC116">
            <v>0</v>
          </cell>
          <cell r="BD116">
            <v>0</v>
          </cell>
          <cell r="BE116">
            <v>0</v>
          </cell>
          <cell r="BF116">
            <v>471.501076212751</v>
          </cell>
          <cell r="BG116">
            <v>4.0231382040306798</v>
          </cell>
          <cell r="BH116">
            <v>0</v>
          </cell>
          <cell r="BI116">
            <v>475.52421441678098</v>
          </cell>
          <cell r="BJ116">
            <v>475.52421441678098</v>
          </cell>
          <cell r="BK116">
            <v>8.5030094544249396E-2</v>
          </cell>
          <cell r="BL116">
            <v>0</v>
          </cell>
          <cell r="BM116">
            <v>9.2875224380425999E-3</v>
          </cell>
          <cell r="BN116">
            <v>3.2837183544798501E-3</v>
          </cell>
          <cell r="BO116">
            <v>0</v>
          </cell>
          <cell r="BP116">
            <v>0</v>
          </cell>
          <cell r="BQ116">
            <v>9.4008858144907403</v>
          </cell>
          <cell r="BR116">
            <v>0</v>
          </cell>
          <cell r="BS116">
            <v>9.4984871498275201</v>
          </cell>
          <cell r="BT116">
            <v>2.5724086378155001E-2</v>
          </cell>
          <cell r="BU116">
            <v>9.5242112362056695</v>
          </cell>
          <cell r="BV116">
            <v>0</v>
          </cell>
          <cell r="BW116">
            <v>0</v>
          </cell>
          <cell r="BX116">
            <v>0</v>
          </cell>
          <cell r="BY116">
            <v>0</v>
          </cell>
          <cell r="BZ116">
            <v>0</v>
          </cell>
          <cell r="CA116">
            <v>0</v>
          </cell>
          <cell r="CB116">
            <v>0</v>
          </cell>
          <cell r="CC116">
            <v>0</v>
          </cell>
          <cell r="CD116">
            <v>0</v>
          </cell>
          <cell r="CE116">
            <v>0</v>
          </cell>
          <cell r="CF116">
            <v>0</v>
          </cell>
          <cell r="CG116">
            <v>0</v>
          </cell>
          <cell r="CH116">
            <v>9.5242112362056695</v>
          </cell>
          <cell r="CI116">
            <v>0.175535497941506</v>
          </cell>
          <cell r="CJ116">
            <v>0</v>
          </cell>
          <cell r="CK116">
            <v>9.6997467341471797</v>
          </cell>
          <cell r="CL116">
            <v>9.6997467341471797</v>
          </cell>
          <cell r="CM116">
            <v>-21.414599735831999</v>
          </cell>
          <cell r="CN116">
            <v>-8.3002794443578605</v>
          </cell>
          <cell r="CO116">
            <v>0.14168521759650299</v>
          </cell>
          <cell r="CP116">
            <v>1.0259241646741</v>
          </cell>
          <cell r="CQ116">
            <v>0</v>
          </cell>
          <cell r="CR116">
            <v>0</v>
          </cell>
          <cell r="CS116">
            <v>42.338051144960502</v>
          </cell>
          <cell r="CT116">
            <v>8.5095607887142499</v>
          </cell>
          <cell r="CU116">
            <v>22.3003421357555</v>
          </cell>
          <cell r="CV116">
            <v>8.1711803789433601E-2</v>
          </cell>
          <cell r="CW116">
            <v>22.3820539395449</v>
          </cell>
          <cell r="CX116">
            <v>0.22257188680000001</v>
          </cell>
          <cell r="CY116">
            <v>51.721033334799998</v>
          </cell>
          <cell r="CZ116">
            <v>0</v>
          </cell>
          <cell r="DA116">
            <v>9.1989122468000009</v>
          </cell>
          <cell r="DB116">
            <v>0</v>
          </cell>
          <cell r="DC116">
            <v>61.142517468400001</v>
          </cell>
          <cell r="DD116">
            <v>0</v>
          </cell>
          <cell r="DE116">
            <v>61.142517468400001</v>
          </cell>
          <cell r="DF116">
            <v>0</v>
          </cell>
          <cell r="DG116">
            <v>0</v>
          </cell>
          <cell r="DH116">
            <v>0</v>
          </cell>
          <cell r="DI116">
            <v>0</v>
          </cell>
          <cell r="DJ116">
            <v>83.524571407944904</v>
          </cell>
          <cell r="DK116">
            <v>2.0191132176502098</v>
          </cell>
          <cell r="DL116">
            <v>0</v>
          </cell>
          <cell r="DM116">
            <v>85.543684625595205</v>
          </cell>
          <cell r="DN116">
            <v>85.543684625595205</v>
          </cell>
          <cell r="DO116">
            <v>-0.44965365580368699</v>
          </cell>
          <cell r="DP116">
            <v>-0.69674087599483103</v>
          </cell>
          <cell r="DQ116">
            <v>7.2625327800270603E-2</v>
          </cell>
          <cell r="DR116">
            <v>0.85203675214279895</v>
          </cell>
          <cell r="DS116">
            <v>0</v>
          </cell>
          <cell r="DT116">
            <v>0</v>
          </cell>
          <cell r="DU116">
            <v>15.1943483266915</v>
          </cell>
          <cell r="DV116">
            <v>0.80417948149698504</v>
          </cell>
          <cell r="DW116">
            <v>15.7767953563331</v>
          </cell>
          <cell r="DX116">
            <v>4.3882264998029101E-2</v>
          </cell>
          <cell r="DY116">
            <v>15.8206776213311</v>
          </cell>
          <cell r="DZ116">
            <v>0</v>
          </cell>
          <cell r="EA116">
            <v>0.40518727830000001</v>
          </cell>
          <cell r="EB116">
            <v>0</v>
          </cell>
          <cell r="EC116">
            <v>0</v>
          </cell>
          <cell r="ED116">
            <v>0</v>
          </cell>
          <cell r="EE116">
            <v>0.40518727830000001</v>
          </cell>
          <cell r="EF116">
            <v>0</v>
          </cell>
          <cell r="EG116">
            <v>0.40518727830000001</v>
          </cell>
          <cell r="EH116">
            <v>0</v>
          </cell>
          <cell r="EI116">
            <v>0</v>
          </cell>
          <cell r="EJ116">
            <v>0</v>
          </cell>
          <cell r="EK116">
            <v>0</v>
          </cell>
          <cell r="EL116">
            <v>16.225864899631102</v>
          </cell>
          <cell r="EM116">
            <v>0.177095085826566</v>
          </cell>
          <cell r="EN116">
            <v>0</v>
          </cell>
          <cell r="EO116">
            <v>16.402959985457699</v>
          </cell>
          <cell r="EP116">
            <v>16.402959985457699</v>
          </cell>
          <cell r="EQ116">
            <v>79.297445059779406</v>
          </cell>
          <cell r="ER116">
            <v>0</v>
          </cell>
          <cell r="ES116">
            <v>5.5219729110916997</v>
          </cell>
          <cell r="ET116">
            <v>0.69429010030327099</v>
          </cell>
          <cell r="EU116">
            <v>75.688701461457498</v>
          </cell>
          <cell r="EV116">
            <v>0</v>
          </cell>
          <cell r="EW116">
            <v>114.9989279879691</v>
          </cell>
          <cell r="EX116">
            <v>26.967889599788698</v>
          </cell>
          <cell r="EY116">
            <v>303.169227120389</v>
          </cell>
          <cell r="EZ116">
            <v>4.0887901359490879</v>
          </cell>
          <cell r="FA116">
            <v>307.25801725633903</v>
          </cell>
          <cell r="FB116">
            <v>55.895460351899899</v>
          </cell>
          <cell r="FC116">
            <v>181.75124683910002</v>
          </cell>
          <cell r="FD116">
            <v>37.342201600512503</v>
          </cell>
          <cell r="FE116">
            <v>179.2759863247</v>
          </cell>
          <cell r="FF116">
            <v>11.4768775808875</v>
          </cell>
          <cell r="FG116">
            <v>465.74177269710003</v>
          </cell>
          <cell r="FH116">
            <v>0</v>
          </cell>
          <cell r="FI116">
            <v>465.74177269710003</v>
          </cell>
          <cell r="FJ116">
            <v>26.753788527826401</v>
          </cell>
          <cell r="FK116">
            <v>1.0992760957346499</v>
          </cell>
          <cell r="FL116">
            <v>26.391356781026001</v>
          </cell>
          <cell r="FM116">
            <v>27.49063287676065</v>
          </cell>
          <cell r="FN116">
            <v>745.50915707667798</v>
          </cell>
          <cell r="FO116">
            <v>7.76718877696067</v>
          </cell>
          <cell r="FP116">
            <v>0</v>
          </cell>
          <cell r="FQ116">
            <v>753.27634585363796</v>
          </cell>
          <cell r="FR116">
            <v>753.27634585363796</v>
          </cell>
          <cell r="FS116">
            <v>-21.779223297091438</v>
          </cell>
          <cell r="FT116">
            <v>-8.9970203203526911</v>
          </cell>
          <cell r="FU116">
            <v>0.22359806783481617</v>
          </cell>
          <cell r="FV116">
            <v>1.8812446351713787</v>
          </cell>
          <cell r="FW116">
            <v>0</v>
          </cell>
          <cell r="FX116">
            <v>0</v>
          </cell>
          <cell r="FY116">
            <v>66.933285286142748</v>
          </cell>
          <cell r="FZ116">
            <v>9.3137402702112357</v>
          </cell>
          <cell r="GA116">
            <v>47.575624641916122</v>
          </cell>
          <cell r="GB116">
            <v>0.1513181551656177</v>
          </cell>
          <cell r="GC116">
            <v>47.726942797081669</v>
          </cell>
          <cell r="GD116">
            <v>0.22257188680000001</v>
          </cell>
          <cell r="GE116">
            <v>52.126220613099996</v>
          </cell>
          <cell r="GF116">
            <v>0</v>
          </cell>
          <cell r="GG116">
            <v>9.1989122468000009</v>
          </cell>
          <cell r="GH116">
            <v>0</v>
          </cell>
          <cell r="GI116">
            <v>61.547704746699999</v>
          </cell>
          <cell r="GJ116">
            <v>0</v>
          </cell>
          <cell r="GK116">
            <v>61.547704746699999</v>
          </cell>
          <cell r="GL116">
            <v>0</v>
          </cell>
          <cell r="GM116">
            <v>0</v>
          </cell>
          <cell r="GN116">
            <v>0</v>
          </cell>
          <cell r="GO116">
            <v>0</v>
          </cell>
          <cell r="GP116">
            <v>109.27464754378168</v>
          </cell>
          <cell r="GQ116">
            <v>2.3717438014182814</v>
          </cell>
          <cell r="GR116">
            <v>0</v>
          </cell>
          <cell r="GS116">
            <v>111.64639134520009</v>
          </cell>
          <cell r="GT116">
            <v>111.64639134520009</v>
          </cell>
          <cell r="GU116">
            <v>57.518221762688</v>
          </cell>
          <cell r="GV116">
            <v>-8.9970203203526893</v>
          </cell>
          <cell r="GW116">
            <v>5.7455709789265201</v>
          </cell>
          <cell r="GX116">
            <v>2.5755347354746498</v>
          </cell>
          <cell r="GY116">
            <v>75.688701461457498</v>
          </cell>
          <cell r="GZ116">
            <v>0</v>
          </cell>
          <cell r="HA116">
            <v>181.932213274112</v>
          </cell>
          <cell r="HB116">
            <v>36.281629870000003</v>
          </cell>
          <cell r="HC116">
            <v>350.74485176230598</v>
          </cell>
          <cell r="HD116">
            <v>4.2401082911147103</v>
          </cell>
          <cell r="HE116">
            <v>354.98496005342002</v>
          </cell>
          <cell r="HF116">
            <v>56.118032238699897</v>
          </cell>
          <cell r="HG116">
            <v>233.87746745219999</v>
          </cell>
          <cell r="HH116">
            <v>37.342201600512503</v>
          </cell>
          <cell r="HI116">
            <v>188.47489857150001</v>
          </cell>
          <cell r="HJ116">
            <v>11.4768775808875</v>
          </cell>
          <cell r="HK116">
            <v>527.28947744380002</v>
          </cell>
          <cell r="HL116">
            <v>0</v>
          </cell>
          <cell r="HM116">
            <v>527.28947744380002</v>
          </cell>
          <cell r="HN116">
            <v>26.753788527826401</v>
          </cell>
          <cell r="HO116">
            <v>1.0992760957346499</v>
          </cell>
          <cell r="HP116">
            <v>26.391356781026001</v>
          </cell>
          <cell r="HQ116">
            <v>27.49063287676065</v>
          </cell>
          <cell r="HR116">
            <v>854.78380462046005</v>
          </cell>
          <cell r="HS116">
            <v>10.138932578378901</v>
          </cell>
          <cell r="HT116">
            <v>0</v>
          </cell>
          <cell r="HU116">
            <v>864.92273719883895</v>
          </cell>
          <cell r="HV116">
            <v>864.92273719883895</v>
          </cell>
          <cell r="HW116">
            <v>0.78412096369558104</v>
          </cell>
          <cell r="HX116">
            <v>8</v>
          </cell>
          <cell r="HY116">
            <v>1.7604486735</v>
          </cell>
          <cell r="HZ116">
            <v>9.1989122468000009</v>
          </cell>
          <cell r="IA116">
            <v>0</v>
          </cell>
          <cell r="IB116">
            <v>2.5402488686</v>
          </cell>
          <cell r="IC116">
            <v>0</v>
          </cell>
          <cell r="ID116">
            <v>0.1049259536</v>
          </cell>
          <cell r="IE116">
            <v>1.0552077296</v>
          </cell>
          <cell r="IF116">
            <v>0</v>
          </cell>
          <cell r="IG116">
            <v>20.4340445544</v>
          </cell>
          <cell r="IH116">
            <v>6.9573726008000003</v>
          </cell>
          <cell r="II116">
            <v>0</v>
          </cell>
          <cell r="IJ116">
            <v>3.4203982769999999</v>
          </cell>
          <cell r="IK116">
            <v>0</v>
          </cell>
          <cell r="IL116">
            <v>0</v>
          </cell>
          <cell r="IM116">
            <v>0</v>
          </cell>
          <cell r="IN116">
            <v>0</v>
          </cell>
          <cell r="IO116">
            <v>0</v>
          </cell>
          <cell r="IP116">
            <v>9.5574074016000008</v>
          </cell>
          <cell r="IQ116">
            <v>35.829274445099998</v>
          </cell>
          <cell r="IR116">
            <v>16.820008573399999</v>
          </cell>
          <cell r="IS116">
            <v>0</v>
          </cell>
          <cell r="IT116">
            <v>0</v>
          </cell>
          <cell r="IU116">
            <v>0</v>
          </cell>
          <cell r="IV116">
            <v>1.0065538746</v>
          </cell>
          <cell r="IW116">
            <v>21.3895736662</v>
          </cell>
          <cell r="IX116">
            <v>70.473666014000003</v>
          </cell>
          <cell r="IY116">
            <v>2.3269977668999999</v>
          </cell>
          <cell r="IZ116">
            <v>1.1426525298000001</v>
          </cell>
          <cell r="JA116">
            <v>0</v>
          </cell>
          <cell r="JB116">
            <v>12.0827649291</v>
          </cell>
          <cell r="JC116">
            <v>7.0708369396000004</v>
          </cell>
          <cell r="JD116">
            <v>0</v>
          </cell>
          <cell r="JE116">
            <v>0</v>
          </cell>
          <cell r="JF116">
            <v>0</v>
          </cell>
          <cell r="JG116">
            <v>0</v>
          </cell>
          <cell r="JH116">
            <v>14.122682708299999</v>
          </cell>
          <cell r="JI116">
            <v>0</v>
          </cell>
          <cell r="JJ116">
            <v>0</v>
          </cell>
          <cell r="JK116">
            <v>0</v>
          </cell>
          <cell r="JL116">
            <v>0</v>
          </cell>
          <cell r="JM116">
            <v>0</v>
          </cell>
          <cell r="JN116">
            <v>0</v>
          </cell>
          <cell r="JO116">
            <v>0</v>
          </cell>
          <cell r="JP116">
            <v>0</v>
          </cell>
          <cell r="JQ116">
            <v>0</v>
          </cell>
          <cell r="JR116" t="e">
            <v>#N/A</v>
          </cell>
          <cell r="JS116">
            <v>854.78380462046005</v>
          </cell>
          <cell r="JT116">
            <v>864.92273719883895</v>
          </cell>
          <cell r="JU116">
            <v>111.64639134520009</v>
          </cell>
          <cell r="JV116">
            <v>753.27634585363796</v>
          </cell>
          <cell r="JW116">
            <v>237.29397775289999</v>
          </cell>
          <cell r="JX116">
            <v>7.0708369396000004</v>
          </cell>
          <cell r="JY116">
            <v>0</v>
          </cell>
          <cell r="JZ116">
            <v>0</v>
          </cell>
          <cell r="KA116">
            <v>1.8557602940779401</v>
          </cell>
          <cell r="KB116">
            <v>0</v>
          </cell>
          <cell r="KC116">
            <v>0</v>
          </cell>
          <cell r="KD116">
            <v>1.8557602940779401</v>
          </cell>
          <cell r="KE116">
            <v>0</v>
          </cell>
          <cell r="KF116">
            <v>0</v>
          </cell>
          <cell r="KG116">
            <v>0.14000000000000001</v>
          </cell>
          <cell r="KH116">
            <v>0.14000000000000001</v>
          </cell>
          <cell r="KI116">
            <v>0.59136526524794297</v>
          </cell>
          <cell r="KJ116">
            <v>0.66773508181362695</v>
          </cell>
          <cell r="KK116">
            <v>1.9623631976057601</v>
          </cell>
          <cell r="KL116">
            <v>5.9049057757606596</v>
          </cell>
          <cell r="KM116">
            <v>6.5511050019699599</v>
          </cell>
          <cell r="KN116">
            <v>105.581579942418</v>
          </cell>
          <cell r="KO116">
            <v>21.3895736662</v>
          </cell>
          <cell r="KP116">
            <v>0</v>
          </cell>
          <cell r="KQ116">
            <v>0</v>
          </cell>
          <cell r="KR116">
            <v>21.3895736662</v>
          </cell>
          <cell r="KS116">
            <v>0</v>
          </cell>
          <cell r="KT116">
            <v>70.473666014000003</v>
          </cell>
          <cell r="KU116">
            <v>0</v>
          </cell>
          <cell r="KV116">
            <v>70.473666014000003</v>
          </cell>
          <cell r="KW116">
            <v>12.0827649291</v>
          </cell>
          <cell r="KX116">
            <v>0</v>
          </cell>
          <cell r="KY116">
            <v>0</v>
          </cell>
          <cell r="KZ116">
            <v>12.0827649291</v>
          </cell>
          <cell r="LA116">
            <v>21.3895736662</v>
          </cell>
          <cell r="LB116">
            <v>0</v>
          </cell>
          <cell r="LC116">
            <v>0</v>
          </cell>
          <cell r="LD116">
            <v>21.3895736662</v>
          </cell>
          <cell r="LE116">
            <v>0</v>
          </cell>
          <cell r="LF116">
            <v>70.473666014000003</v>
          </cell>
          <cell r="LG116">
            <v>0</v>
          </cell>
          <cell r="LH116">
            <v>70.473666014000003</v>
          </cell>
          <cell r="LI116">
            <v>12.0827649291</v>
          </cell>
          <cell r="LJ116">
            <v>0</v>
          </cell>
          <cell r="LK116">
            <v>0</v>
          </cell>
          <cell r="LL116">
            <v>12.0827649291</v>
          </cell>
          <cell r="LM116">
            <v>273.3850043116787</v>
          </cell>
          <cell r="LN116">
            <v>340.8400006910486</v>
          </cell>
          <cell r="LO116">
            <v>90.470676871604795</v>
          </cell>
          <cell r="LP116">
            <v>431.31067756265338</v>
          </cell>
          <cell r="LQ116">
            <v>614.22500500272736</v>
          </cell>
          <cell r="LR116">
            <v>704.69568187433219</v>
          </cell>
          <cell r="LS116">
            <v>6321.6880000000001</v>
          </cell>
          <cell r="LT116">
            <v>145384.544477783</v>
          </cell>
          <cell r="LU116">
            <v>69322.416384093303</v>
          </cell>
          <cell r="LV116">
            <v>40289.006999999998</v>
          </cell>
          <cell r="LW116">
            <v>512.58000000000004</v>
          </cell>
          <cell r="LX116">
            <v>985.74</v>
          </cell>
          <cell r="LY116">
            <v>5267.94</v>
          </cell>
          <cell r="LZ116">
            <v>959657.34</v>
          </cell>
          <cell r="MA116">
            <v>1016542.5</v>
          </cell>
          <cell r="MB116">
            <v>1016542.5</v>
          </cell>
          <cell r="MC116">
            <v>166731.48000000001</v>
          </cell>
          <cell r="MD116">
            <v>716785.17</v>
          </cell>
          <cell r="ME116">
            <v>372</v>
          </cell>
          <cell r="MF116">
            <v>370</v>
          </cell>
          <cell r="MG116">
            <v>407.42</v>
          </cell>
          <cell r="MH116">
            <v>6321688</v>
          </cell>
          <cell r="MI116">
            <v>109611.4233840933</v>
          </cell>
          <cell r="MJ116">
            <v>1016542.5</v>
          </cell>
          <cell r="MK116">
            <v>407.42</v>
          </cell>
          <cell r="ML116">
            <v>57.673623832508291</v>
          </cell>
          <cell r="MM116">
            <v>1.3263630741144181</v>
          </cell>
          <cell r="MN116">
            <v>0.66561506282324645</v>
          </cell>
          <cell r="MO116">
            <v>86.913891942540516</v>
          </cell>
          <cell r="MP116">
            <v>94.404054921461707</v>
          </cell>
          <cell r="MQ116" t="str">
            <v/>
          </cell>
          <cell r="MR116">
            <v>5.852867145610476E-5</v>
          </cell>
          <cell r="MS116" t="str">
            <v>Business plans (£m)</v>
          </cell>
          <cell r="MT116" t="str">
            <v>PR19 (£m)</v>
          </cell>
        </row>
        <row r="117">
          <cell r="A117" t="str">
            <v>WSH12</v>
          </cell>
          <cell r="B117" t="str">
            <v>WSH</v>
          </cell>
          <cell r="C117" t="str">
            <v>2011-12</v>
          </cell>
          <cell r="D117" t="str">
            <v>WSH</v>
          </cell>
          <cell r="E117" t="str">
            <v>WSH12</v>
          </cell>
          <cell r="F117">
            <v>1.1050631792877967</v>
          </cell>
          <cell r="G117">
            <v>2.6267351771670926</v>
          </cell>
          <cell r="H117">
            <v>0</v>
          </cell>
          <cell r="I117">
            <v>1.8984985420164349</v>
          </cell>
          <cell r="J117">
            <v>0</v>
          </cell>
          <cell r="K117">
            <v>35.85487991517185</v>
          </cell>
          <cell r="L117">
            <v>0</v>
          </cell>
          <cell r="M117">
            <v>21.555362375187762</v>
          </cell>
          <cell r="N117">
            <v>9.9455686135901708E-2</v>
          </cell>
          <cell r="O117">
            <v>62.034931695679049</v>
          </cell>
          <cell r="P117">
            <v>0</v>
          </cell>
          <cell r="Q117">
            <v>62.034931695679049</v>
          </cell>
          <cell r="R117">
            <v>0</v>
          </cell>
          <cell r="S117">
            <v>9.976510382610229</v>
          </cell>
          <cell r="T117">
            <v>10.000821772554561</v>
          </cell>
          <cell r="U117">
            <v>0.97245559777326118</v>
          </cell>
          <cell r="V117">
            <v>6.6381145179817951</v>
          </cell>
          <cell r="W117">
            <v>27.587902270919844</v>
          </cell>
          <cell r="X117">
            <v>0</v>
          </cell>
          <cell r="Y117">
            <v>27.587902270919844</v>
          </cell>
          <cell r="Z117">
            <v>5.9485550941062098</v>
          </cell>
          <cell r="AA117">
            <v>0</v>
          </cell>
          <cell r="AB117">
            <v>0</v>
          </cell>
          <cell r="AC117">
            <v>5.9485550941062098</v>
          </cell>
          <cell r="AD117">
            <v>83.674278872492678</v>
          </cell>
          <cell r="AE117">
            <v>0.24642908898117868</v>
          </cell>
          <cell r="AF117">
            <v>0</v>
          </cell>
          <cell r="AG117">
            <v>83.920707961473852</v>
          </cell>
          <cell r="AH117">
            <v>83.920707961473852</v>
          </cell>
          <cell r="AI117">
            <v>17.469943801360778</v>
          </cell>
          <cell r="AJ117">
            <v>-0.37351135459927531</v>
          </cell>
          <cell r="AK117">
            <v>3.8555654325351227</v>
          </cell>
          <cell r="AL117">
            <v>0</v>
          </cell>
          <cell r="AM117">
            <v>0</v>
          </cell>
          <cell r="AN117">
            <v>0</v>
          </cell>
          <cell r="AO117">
            <v>30.550576654590429</v>
          </cell>
          <cell r="AP117">
            <v>11.44513934788371</v>
          </cell>
          <cell r="AQ117">
            <v>62.947713881770767</v>
          </cell>
          <cell r="AR117">
            <v>3.3151895378633902E-3</v>
          </cell>
          <cell r="AS117">
            <v>62.951029071308632</v>
          </cell>
          <cell r="AT117">
            <v>0</v>
          </cell>
          <cell r="AU117">
            <v>40.824349032429069</v>
          </cell>
          <cell r="AV117">
            <v>0</v>
          </cell>
          <cell r="AW117">
            <v>15.183568083414327</v>
          </cell>
          <cell r="AX117">
            <v>0</v>
          </cell>
          <cell r="AY117">
            <v>56.007917115843405</v>
          </cell>
          <cell r="AZ117">
            <v>0</v>
          </cell>
          <cell r="BA117">
            <v>56.007917115843405</v>
          </cell>
          <cell r="BB117">
            <v>0.44313033489440651</v>
          </cell>
          <cell r="BC117">
            <v>0</v>
          </cell>
          <cell r="BD117">
            <v>0</v>
          </cell>
          <cell r="BE117">
            <v>0.44313033489440651</v>
          </cell>
          <cell r="BF117">
            <v>118.51581585225763</v>
          </cell>
          <cell r="BG117">
            <v>0.62436069629760504</v>
          </cell>
          <cell r="BH117">
            <v>0</v>
          </cell>
          <cell r="BI117">
            <v>119.14017654855523</v>
          </cell>
          <cell r="BJ117">
            <v>119.14017654855523</v>
          </cell>
          <cell r="BK117">
            <v>0</v>
          </cell>
          <cell r="BL117">
            <v>0</v>
          </cell>
          <cell r="BM117">
            <v>0</v>
          </cell>
          <cell r="BN117">
            <v>0</v>
          </cell>
          <cell r="BO117">
            <v>0</v>
          </cell>
          <cell r="BP117">
            <v>0</v>
          </cell>
          <cell r="BQ117">
            <v>3.7008565874348314</v>
          </cell>
          <cell r="BR117">
            <v>0</v>
          </cell>
          <cell r="BS117">
            <v>3.7008565874348314</v>
          </cell>
          <cell r="BT117">
            <v>0</v>
          </cell>
          <cell r="BU117">
            <v>3.7008565874348314</v>
          </cell>
          <cell r="BV117">
            <v>0</v>
          </cell>
          <cell r="BW117">
            <v>0</v>
          </cell>
          <cell r="BX117">
            <v>0</v>
          </cell>
          <cell r="BY117">
            <v>0</v>
          </cell>
          <cell r="BZ117">
            <v>0</v>
          </cell>
          <cell r="CA117">
            <v>0</v>
          </cell>
          <cell r="CB117">
            <v>0</v>
          </cell>
          <cell r="CC117">
            <v>0</v>
          </cell>
          <cell r="CD117">
            <v>0</v>
          </cell>
          <cell r="CE117">
            <v>0</v>
          </cell>
          <cell r="CF117">
            <v>0</v>
          </cell>
          <cell r="CG117">
            <v>0</v>
          </cell>
          <cell r="CH117">
            <v>3.7008565874348314</v>
          </cell>
          <cell r="CI117">
            <v>1.7681010868604748E-2</v>
          </cell>
          <cell r="CJ117">
            <v>0</v>
          </cell>
          <cell r="CK117">
            <v>3.7185375983034361</v>
          </cell>
          <cell r="CL117">
            <v>3.7185375983034361</v>
          </cell>
          <cell r="CM117">
            <v>0.45970628258372342</v>
          </cell>
          <cell r="CN117">
            <v>-2.3703605195723241</v>
          </cell>
          <cell r="CO117">
            <v>0</v>
          </cell>
          <cell r="CP117">
            <v>0</v>
          </cell>
          <cell r="CQ117">
            <v>0</v>
          </cell>
          <cell r="CR117">
            <v>0</v>
          </cell>
          <cell r="CS117">
            <v>5.9098778828311369</v>
          </cell>
          <cell r="CT117">
            <v>0.81001131041795504</v>
          </cell>
          <cell r="CU117">
            <v>4.8092349562604797</v>
          </cell>
          <cell r="CV117">
            <v>0</v>
          </cell>
          <cell r="CW117">
            <v>4.8092349562604797</v>
          </cell>
          <cell r="CX117">
            <v>0</v>
          </cell>
          <cell r="CY117">
            <v>16.718500839445078</v>
          </cell>
          <cell r="CZ117">
            <v>0</v>
          </cell>
          <cell r="DA117">
            <v>1.1326897587699916</v>
          </cell>
          <cell r="DB117">
            <v>0</v>
          </cell>
          <cell r="DC117">
            <v>17.851190598215069</v>
          </cell>
          <cell r="DD117">
            <v>0</v>
          </cell>
          <cell r="DE117">
            <v>17.851190598215069</v>
          </cell>
          <cell r="DF117">
            <v>0</v>
          </cell>
          <cell r="DG117">
            <v>0</v>
          </cell>
          <cell r="DH117">
            <v>0</v>
          </cell>
          <cell r="DI117">
            <v>0</v>
          </cell>
          <cell r="DJ117">
            <v>22.660425554475559</v>
          </cell>
          <cell r="DK117">
            <v>1.7681010868604748E-2</v>
          </cell>
          <cell r="DL117">
            <v>0</v>
          </cell>
          <cell r="DM117">
            <v>22.678106565344162</v>
          </cell>
          <cell r="DN117">
            <v>22.678106565344162</v>
          </cell>
          <cell r="DO117">
            <v>0</v>
          </cell>
          <cell r="DP117">
            <v>0</v>
          </cell>
          <cell r="DQ117">
            <v>0</v>
          </cell>
          <cell r="DR117">
            <v>0</v>
          </cell>
          <cell r="DS117">
            <v>0</v>
          </cell>
          <cell r="DT117">
            <v>0</v>
          </cell>
          <cell r="DU117">
            <v>3.4732135725015447</v>
          </cell>
          <cell r="DV117">
            <v>2.2101263585755935E-3</v>
          </cell>
          <cell r="DW117">
            <v>3.4754236988601095</v>
          </cell>
          <cell r="DX117">
            <v>0</v>
          </cell>
          <cell r="DY117">
            <v>3.4754236988601095</v>
          </cell>
          <cell r="DZ117">
            <v>0</v>
          </cell>
          <cell r="EA117">
            <v>0.14365821330741357</v>
          </cell>
          <cell r="EB117">
            <v>0</v>
          </cell>
          <cell r="EC117">
            <v>0</v>
          </cell>
          <cell r="ED117">
            <v>0</v>
          </cell>
          <cell r="EE117">
            <v>0.14365821330741357</v>
          </cell>
          <cell r="EF117">
            <v>0</v>
          </cell>
          <cell r="EG117">
            <v>0.14365821330741357</v>
          </cell>
          <cell r="EH117">
            <v>0</v>
          </cell>
          <cell r="EI117">
            <v>0</v>
          </cell>
          <cell r="EJ117">
            <v>0</v>
          </cell>
          <cell r="EK117">
            <v>0</v>
          </cell>
          <cell r="EL117">
            <v>3.6190819121675233</v>
          </cell>
          <cell r="EM117">
            <v>5.5253158964389841E-3</v>
          </cell>
          <cell r="EN117">
            <v>0</v>
          </cell>
          <cell r="EO117">
            <v>3.6246072280639621</v>
          </cell>
          <cell r="EP117">
            <v>3.6246072280639621</v>
          </cell>
          <cell r="EQ117">
            <v>20.096678978527873</v>
          </cell>
          <cell r="ER117">
            <v>-0.37351135459927531</v>
          </cell>
          <cell r="ES117">
            <v>5.7540639745515572</v>
          </cell>
          <cell r="ET117">
            <v>0</v>
          </cell>
          <cell r="EU117">
            <v>35.85487991517185</v>
          </cell>
          <cell r="EV117">
            <v>0</v>
          </cell>
          <cell r="EW117">
            <v>52.105939029778192</v>
          </cell>
          <cell r="EX117">
            <v>11.544595034019611</v>
          </cell>
          <cell r="EY117">
            <v>124.9826455774498</v>
          </cell>
          <cell r="EZ117">
            <v>3.3151895378633902E-3</v>
          </cell>
          <cell r="FA117">
            <v>124.98596076698769</v>
          </cell>
          <cell r="FB117">
            <v>0</v>
          </cell>
          <cell r="FC117">
            <v>50.800859415039298</v>
          </cell>
          <cell r="FD117">
            <v>10.000821772554561</v>
          </cell>
          <cell r="FE117">
            <v>16.156023681187591</v>
          </cell>
          <cell r="FF117">
            <v>6.6381145179817951</v>
          </cell>
          <cell r="FG117">
            <v>83.595819386763239</v>
          </cell>
          <cell r="FH117">
            <v>0</v>
          </cell>
          <cell r="FI117">
            <v>83.595819386763239</v>
          </cell>
          <cell r="FJ117">
            <v>6.3916854290006162</v>
          </cell>
          <cell r="FK117">
            <v>0</v>
          </cell>
          <cell r="FL117">
            <v>0</v>
          </cell>
          <cell r="FM117">
            <v>6.3916854290006162</v>
          </cell>
          <cell r="FN117">
            <v>202.19009472475028</v>
          </cell>
          <cell r="FO117">
            <v>0.8707897852787837</v>
          </cell>
          <cell r="FP117">
            <v>0</v>
          </cell>
          <cell r="FQ117">
            <v>203.0608845100291</v>
          </cell>
          <cell r="FR117">
            <v>203.0608845100291</v>
          </cell>
          <cell r="FS117">
            <v>0.45970628258372342</v>
          </cell>
          <cell r="FT117">
            <v>-2.3703605195723241</v>
          </cell>
          <cell r="FU117">
            <v>0</v>
          </cell>
          <cell r="FV117">
            <v>0</v>
          </cell>
          <cell r="FW117">
            <v>0</v>
          </cell>
          <cell r="FX117">
            <v>0</v>
          </cell>
          <cell r="FY117">
            <v>13.083948042767513</v>
          </cell>
          <cell r="FZ117">
            <v>0.81222143677653058</v>
          </cell>
          <cell r="GA117">
            <v>11.985515242555421</v>
          </cell>
          <cell r="GB117">
            <v>0</v>
          </cell>
          <cell r="GC117">
            <v>11.985515242555421</v>
          </cell>
          <cell r="GD117">
            <v>0</v>
          </cell>
          <cell r="GE117">
            <v>16.862159052752492</v>
          </cell>
          <cell r="GF117">
            <v>0</v>
          </cell>
          <cell r="GG117">
            <v>1.1326897587699916</v>
          </cell>
          <cell r="GH117">
            <v>0</v>
          </cell>
          <cell r="GI117">
            <v>17.994848811522481</v>
          </cell>
          <cell r="GJ117">
            <v>0</v>
          </cell>
          <cell r="GK117">
            <v>17.994848811522481</v>
          </cell>
          <cell r="GL117">
            <v>0</v>
          </cell>
          <cell r="GM117">
            <v>0</v>
          </cell>
          <cell r="GN117">
            <v>0</v>
          </cell>
          <cell r="GO117">
            <v>0</v>
          </cell>
          <cell r="GP117">
            <v>29.980364054077917</v>
          </cell>
          <cell r="GQ117">
            <v>4.0887337633648477E-2</v>
          </cell>
          <cell r="GR117">
            <v>0</v>
          </cell>
          <cell r="GS117">
            <v>30.021251391711562</v>
          </cell>
          <cell r="GT117">
            <v>30.021251391711562</v>
          </cell>
          <cell r="GU117">
            <v>20.556385261111597</v>
          </cell>
          <cell r="GV117">
            <v>-2.7438718741715995</v>
          </cell>
          <cell r="GW117">
            <v>5.7540639745515572</v>
          </cell>
          <cell r="GX117">
            <v>0</v>
          </cell>
          <cell r="GY117">
            <v>35.85487991517185</v>
          </cell>
          <cell r="GZ117">
            <v>0</v>
          </cell>
          <cell r="HA117">
            <v>65.189887072545702</v>
          </cell>
          <cell r="HB117">
            <v>12.356816470796144</v>
          </cell>
          <cell r="HC117">
            <v>136.96816082000524</v>
          </cell>
          <cell r="HD117">
            <v>3.3151895378633902E-3</v>
          </cell>
          <cell r="HE117">
            <v>136.97147600954312</v>
          </cell>
          <cell r="HF117">
            <v>0</v>
          </cell>
          <cell r="HG117">
            <v>67.663018467791787</v>
          </cell>
          <cell r="HH117">
            <v>10.000821772554561</v>
          </cell>
          <cell r="HI117">
            <v>17.288713439957579</v>
          </cell>
          <cell r="HJ117">
            <v>6.6381145179817951</v>
          </cell>
          <cell r="HK117">
            <v>101.59066819828563</v>
          </cell>
          <cell r="HL117">
            <v>0</v>
          </cell>
          <cell r="HM117">
            <v>101.59066819828563</v>
          </cell>
          <cell r="HN117">
            <v>6.3916854290006162</v>
          </cell>
          <cell r="HO117">
            <v>0</v>
          </cell>
          <cell r="HP117">
            <v>0</v>
          </cell>
          <cell r="HQ117">
            <v>6.3916854290006162</v>
          </cell>
          <cell r="HR117">
            <v>232.17045877882825</v>
          </cell>
          <cell r="HS117">
            <v>0.9116771229124323</v>
          </cell>
          <cell r="HT117">
            <v>0</v>
          </cell>
          <cell r="HU117">
            <v>233.08213590174066</v>
          </cell>
          <cell r="HV117">
            <v>233.08213590174066</v>
          </cell>
          <cell r="HW117">
            <v>5.1937969426526447E-2</v>
          </cell>
          <cell r="HX117">
            <v>0.11271644428735526</v>
          </cell>
          <cell r="HY117">
            <v>0.17902023504462308</v>
          </cell>
          <cell r="HZ117">
            <v>0.39782274454360683</v>
          </cell>
          <cell r="IA117">
            <v>0.7348670142263849</v>
          </cell>
          <cell r="IB117">
            <v>1.2155694972165763E-2</v>
          </cell>
          <cell r="IC117" t="e">
            <v>#N/A</v>
          </cell>
          <cell r="ID117">
            <v>0</v>
          </cell>
          <cell r="IE117">
            <v>0</v>
          </cell>
          <cell r="IF117">
            <v>0</v>
          </cell>
          <cell r="IG117" t="e">
            <v>#N/A</v>
          </cell>
          <cell r="IH117" t="e">
            <v>#N/A</v>
          </cell>
          <cell r="II117">
            <v>0.35030502783423156</v>
          </cell>
          <cell r="IJ117">
            <v>0.13923796059026239</v>
          </cell>
          <cell r="IK117" t="e">
            <v>#N/A</v>
          </cell>
          <cell r="IL117" t="e">
            <v>#N/A</v>
          </cell>
          <cell r="IM117">
            <v>0.6995049924891753</v>
          </cell>
          <cell r="IN117">
            <v>5.6358222143677632E-2</v>
          </cell>
          <cell r="IO117">
            <v>0</v>
          </cell>
          <cell r="IP117">
            <v>3.5406224264381008</v>
          </cell>
          <cell r="IQ117">
            <v>1.1625264646107623</v>
          </cell>
          <cell r="IR117">
            <v>1.6531745162145439</v>
          </cell>
          <cell r="IS117">
            <v>1.7703112132190504</v>
          </cell>
          <cell r="IT117">
            <v>0</v>
          </cell>
          <cell r="IU117">
            <v>0.35030502783423156</v>
          </cell>
          <cell r="IV117">
            <v>1.5890808518158517</v>
          </cell>
          <cell r="IW117">
            <v>1.9769580277458683</v>
          </cell>
          <cell r="IX117">
            <v>2.7958098435981253</v>
          </cell>
          <cell r="IY117">
            <v>0</v>
          </cell>
          <cell r="IZ117">
            <v>4.4202527171511869E-3</v>
          </cell>
          <cell r="JA117" t="e">
            <v>#N/A</v>
          </cell>
          <cell r="JB117">
            <v>11.111410267738796</v>
          </cell>
          <cell r="JC117">
            <v>0</v>
          </cell>
          <cell r="JD117">
            <v>0.53153538923743027</v>
          </cell>
          <cell r="JE117">
            <v>3.3328705487319952</v>
          </cell>
          <cell r="JF117">
            <v>1.5393530087479008</v>
          </cell>
          <cell r="JG117">
            <v>0</v>
          </cell>
          <cell r="JH117">
            <v>0</v>
          </cell>
          <cell r="JI117">
            <v>0</v>
          </cell>
          <cell r="JJ117">
            <v>0</v>
          </cell>
          <cell r="JK117">
            <v>0</v>
          </cell>
          <cell r="JL117">
            <v>0</v>
          </cell>
          <cell r="JM117">
            <v>0</v>
          </cell>
          <cell r="JN117">
            <v>0</v>
          </cell>
          <cell r="JO117">
            <v>0</v>
          </cell>
          <cell r="JP117">
            <v>0</v>
          </cell>
          <cell r="JQ117">
            <v>0</v>
          </cell>
          <cell r="JR117">
            <v>0</v>
          </cell>
          <cell r="JS117">
            <v>232.17045877882825</v>
          </cell>
          <cell r="JT117">
            <v>233.08213590174066</v>
          </cell>
          <cell r="JU117">
            <v>30.021251391711562</v>
          </cell>
          <cell r="JV117">
            <v>203.0608845100291</v>
          </cell>
          <cell r="JW117">
            <v>33.927649730493826</v>
          </cell>
          <cell r="JX117">
            <v>0</v>
          </cell>
          <cell r="JY117">
            <v>0</v>
          </cell>
          <cell r="JZ117">
            <v>0</v>
          </cell>
          <cell r="KA117">
            <v>0</v>
          </cell>
          <cell r="KB117">
            <v>0</v>
          </cell>
          <cell r="KC117">
            <v>0</v>
          </cell>
          <cell r="KD117">
            <v>0</v>
          </cell>
          <cell r="KE117">
            <v>0</v>
          </cell>
          <cell r="KF117">
            <v>0</v>
          </cell>
          <cell r="KG117">
            <v>0</v>
          </cell>
          <cell r="KH117">
            <v>0</v>
          </cell>
          <cell r="KI117">
            <v>3.7660553150128111</v>
          </cell>
          <cell r="KJ117">
            <v>1.8907630997614202</v>
          </cell>
          <cell r="KK117">
            <v>3.9450755500574344</v>
          </cell>
          <cell r="KL117">
            <v>4.7031488910488637</v>
          </cell>
          <cell r="KM117">
            <v>6.0004930635327369</v>
          </cell>
          <cell r="KN117">
            <v>17.372698241583453</v>
          </cell>
          <cell r="KO117">
            <v>1.9769580277458683</v>
          </cell>
          <cell r="KP117">
            <v>0</v>
          </cell>
          <cell r="KQ117">
            <v>0</v>
          </cell>
          <cell r="KR117">
            <v>1.9769580277458683</v>
          </cell>
          <cell r="KS117">
            <v>0</v>
          </cell>
          <cell r="KT117">
            <v>2.7958098435981253</v>
          </cell>
          <cell r="KU117">
            <v>0</v>
          </cell>
          <cell r="KV117">
            <v>2.7958098435981253</v>
          </cell>
          <cell r="KW117">
            <v>11.111410267738796</v>
          </cell>
          <cell r="KX117">
            <v>0</v>
          </cell>
          <cell r="KY117">
            <v>0</v>
          </cell>
          <cell r="KZ117">
            <v>11.111410267738796</v>
          </cell>
          <cell r="LA117">
            <v>4.3397661312104239</v>
          </cell>
          <cell r="LB117">
            <v>0</v>
          </cell>
          <cell r="LC117">
            <v>0</v>
          </cell>
          <cell r="LD117">
            <v>4.3397661312104239</v>
          </cell>
          <cell r="LE117">
            <v>4.5801780482307855E-3</v>
          </cell>
          <cell r="LF117">
            <v>4.2229737845587705</v>
          </cell>
          <cell r="LG117">
            <v>0</v>
          </cell>
          <cell r="LH117">
            <v>4.2275539626070007</v>
          </cell>
          <cell r="LI117">
            <v>9.6555442432494765</v>
          </cell>
          <cell r="LJ117">
            <v>0</v>
          </cell>
          <cell r="LK117">
            <v>0</v>
          </cell>
          <cell r="LL117">
            <v>9.6555442432494765</v>
          </cell>
          <cell r="LM117">
            <v>85.74722253094761</v>
          </cell>
          <cell r="LN117">
            <v>96.5498973508749</v>
          </cell>
          <cell r="LO117">
            <v>28.035452858531407</v>
          </cell>
          <cell r="LP117">
            <v>124.5853502094063</v>
          </cell>
          <cell r="LQ117">
            <v>182.29711988182251</v>
          </cell>
          <cell r="LR117">
            <v>210.33257274035392</v>
          </cell>
          <cell r="LS117">
            <v>1401.62399999999</v>
          </cell>
          <cell r="LT117">
            <v>50797</v>
          </cell>
          <cell r="LU117">
            <v>18593.599999999999</v>
          </cell>
          <cell r="LV117">
            <v>17175</v>
          </cell>
          <cell r="LW117">
            <v>2594</v>
          </cell>
          <cell r="LX117">
            <v>2811</v>
          </cell>
          <cell r="LY117">
            <v>9480</v>
          </cell>
          <cell r="LZ117">
            <v>170415</v>
          </cell>
          <cell r="MA117">
            <v>233765</v>
          </cell>
          <cell r="MB117">
            <v>233766</v>
          </cell>
          <cell r="MC117">
            <v>0</v>
          </cell>
          <cell r="MD117">
            <v>3420</v>
          </cell>
          <cell r="ME117">
            <v>836</v>
          </cell>
          <cell r="MF117">
            <v>836</v>
          </cell>
          <cell r="MG117">
            <v>62.5</v>
          </cell>
          <cell r="MH117">
            <v>1401623.99999999</v>
          </cell>
          <cell r="MI117">
            <v>35768.6</v>
          </cell>
          <cell r="MJ117">
            <v>233766</v>
          </cell>
          <cell r="MK117">
            <v>62.5</v>
          </cell>
          <cell r="ML117">
            <v>39.185878116560055</v>
          </cell>
          <cell r="MM117">
            <v>1.4201562264108745</v>
          </cell>
          <cell r="MN117">
            <v>6.3674785897008119</v>
          </cell>
          <cell r="MO117">
            <v>1.4630014630014629</v>
          </cell>
          <cell r="MP117">
            <v>72.899822899822894</v>
          </cell>
          <cell r="MQ117">
            <v>561.82693698951221</v>
          </cell>
          <cell r="MR117">
            <v>5.9645097401300631E-4</v>
          </cell>
          <cell r="MS117" t="str">
            <v>N/A</v>
          </cell>
          <cell r="MT117" t="str">
            <v>PR09 (£m)</v>
          </cell>
        </row>
        <row r="118">
          <cell r="A118" t="str">
            <v>WSH13</v>
          </cell>
          <cell r="B118" t="str">
            <v>WSH</v>
          </cell>
          <cell r="C118" t="str">
            <v>2012-13</v>
          </cell>
          <cell r="D118" t="str">
            <v>WSH</v>
          </cell>
          <cell r="E118" t="str">
            <v>WSH13</v>
          </cell>
          <cell r="F118">
            <v>1.0790336496980155</v>
          </cell>
          <cell r="G118">
            <v>3.3298978429680757</v>
          </cell>
          <cell r="H118">
            <v>0</v>
          </cell>
          <cell r="I118">
            <v>1.8624120793787748</v>
          </cell>
          <cell r="J118">
            <v>0</v>
          </cell>
          <cell r="K118">
            <v>43.770999999999994</v>
          </cell>
          <cell r="L118">
            <v>0</v>
          </cell>
          <cell r="M118">
            <v>25.874147886108712</v>
          </cell>
          <cell r="N118">
            <v>0.10466626402070751</v>
          </cell>
          <cell r="O118">
            <v>74.942124072476162</v>
          </cell>
          <cell r="P118">
            <v>0</v>
          </cell>
          <cell r="Q118">
            <v>74.942124072476162</v>
          </cell>
          <cell r="R118">
            <v>5.3692714408973252</v>
          </cell>
          <cell r="S118">
            <v>16.785447454702329</v>
          </cell>
          <cell r="T118">
            <v>11.760387748058671</v>
          </cell>
          <cell r="U118">
            <v>6.1310691975841243</v>
          </cell>
          <cell r="V118">
            <v>8.1866283002588442</v>
          </cell>
          <cell r="W118">
            <v>48.232804141501298</v>
          </cell>
          <cell r="X118">
            <v>0</v>
          </cell>
          <cell r="Y118">
            <v>48.232804141501298</v>
          </cell>
          <cell r="Z118">
            <v>5.8926027610008633</v>
          </cell>
          <cell r="AA118">
            <v>0</v>
          </cell>
          <cell r="AB118">
            <v>0</v>
          </cell>
          <cell r="AC118">
            <v>5.8926027610008633</v>
          </cell>
          <cell r="AD118">
            <v>117.28232545297669</v>
          </cell>
          <cell r="AE118">
            <v>0</v>
          </cell>
          <cell r="AF118">
            <v>0</v>
          </cell>
          <cell r="AG118">
            <v>117.28232545297669</v>
          </cell>
          <cell r="AH118">
            <v>117.28232545297669</v>
          </cell>
          <cell r="AI118">
            <v>20.203826056945644</v>
          </cell>
          <cell r="AJ118">
            <v>0.36471337359792927</v>
          </cell>
          <cell r="AK118">
            <v>3.6687144089732526</v>
          </cell>
          <cell r="AL118">
            <v>0</v>
          </cell>
          <cell r="AM118">
            <v>0</v>
          </cell>
          <cell r="AN118">
            <v>0</v>
          </cell>
          <cell r="AO118">
            <v>30.030585504745471</v>
          </cell>
          <cell r="AP118">
            <v>11.176630543572045</v>
          </cell>
          <cell r="AQ118">
            <v>65.444469887834231</v>
          </cell>
          <cell r="AR118">
            <v>0</v>
          </cell>
          <cell r="AS118">
            <v>65.444469887834231</v>
          </cell>
          <cell r="AT118">
            <v>0</v>
          </cell>
          <cell r="AU118">
            <v>67.974803796376193</v>
          </cell>
          <cell r="AV118">
            <v>0</v>
          </cell>
          <cell r="AW118">
            <v>26.367266264020707</v>
          </cell>
          <cell r="AX118">
            <v>0</v>
          </cell>
          <cell r="AY118">
            <v>94.342070060396892</v>
          </cell>
          <cell r="AZ118">
            <v>0</v>
          </cell>
          <cell r="BA118">
            <v>94.342070060396892</v>
          </cell>
          <cell r="BB118">
            <v>2.2530222605694563</v>
          </cell>
          <cell r="BC118">
            <v>0</v>
          </cell>
          <cell r="BD118">
            <v>0</v>
          </cell>
          <cell r="BE118">
            <v>2.2530222605694563</v>
          </cell>
          <cell r="BF118">
            <v>157.53351768766177</v>
          </cell>
          <cell r="BG118">
            <v>0</v>
          </cell>
          <cell r="BH118">
            <v>0</v>
          </cell>
          <cell r="BI118">
            <v>157.53351768766177</v>
          </cell>
          <cell r="BJ118">
            <v>157.53351768766177</v>
          </cell>
          <cell r="BK118">
            <v>0</v>
          </cell>
          <cell r="BL118">
            <v>0</v>
          </cell>
          <cell r="BM118">
            <v>0</v>
          </cell>
          <cell r="BN118">
            <v>0</v>
          </cell>
          <cell r="BO118">
            <v>0</v>
          </cell>
          <cell r="BP118">
            <v>0</v>
          </cell>
          <cell r="BQ118">
            <v>5.6250024158757546</v>
          </cell>
          <cell r="BR118">
            <v>0</v>
          </cell>
          <cell r="BS118">
            <v>5.6250024158757546</v>
          </cell>
          <cell r="BT118">
            <v>0</v>
          </cell>
          <cell r="BU118">
            <v>5.6250024158757546</v>
          </cell>
          <cell r="BV118">
            <v>0</v>
          </cell>
          <cell r="BW118">
            <v>0</v>
          </cell>
          <cell r="BX118">
            <v>0</v>
          </cell>
          <cell r="BY118">
            <v>0</v>
          </cell>
          <cell r="BZ118">
            <v>0</v>
          </cell>
          <cell r="CA118">
            <v>0</v>
          </cell>
          <cell r="CB118">
            <v>0</v>
          </cell>
          <cell r="CC118">
            <v>0</v>
          </cell>
          <cell r="CD118">
            <v>0</v>
          </cell>
          <cell r="CE118">
            <v>0</v>
          </cell>
          <cell r="CF118">
            <v>0</v>
          </cell>
          <cell r="CG118">
            <v>0</v>
          </cell>
          <cell r="CH118">
            <v>5.6250024158757546</v>
          </cell>
          <cell r="CI118">
            <v>0</v>
          </cell>
          <cell r="CJ118">
            <v>0</v>
          </cell>
          <cell r="CK118">
            <v>5.6250024158757546</v>
          </cell>
          <cell r="CL118">
            <v>5.6250024158757546</v>
          </cell>
          <cell r="CM118">
            <v>0.75640258843830888</v>
          </cell>
          <cell r="CN118">
            <v>-2.2627335634167385</v>
          </cell>
          <cell r="CO118">
            <v>0</v>
          </cell>
          <cell r="CP118">
            <v>0</v>
          </cell>
          <cell r="CQ118">
            <v>0</v>
          </cell>
          <cell r="CR118">
            <v>0</v>
          </cell>
          <cell r="CS118">
            <v>6.2346564279551329</v>
          </cell>
          <cell r="CT118">
            <v>0.7758251941328731</v>
          </cell>
          <cell r="CU118">
            <v>5.5041506471095776</v>
          </cell>
          <cell r="CV118">
            <v>0</v>
          </cell>
          <cell r="CW118">
            <v>5.5041506471095776</v>
          </cell>
          <cell r="CX118">
            <v>0</v>
          </cell>
          <cell r="CY118">
            <v>5.6821911993097496</v>
          </cell>
          <cell r="CZ118">
            <v>0</v>
          </cell>
          <cell r="DA118">
            <v>0.73158481449525459</v>
          </cell>
          <cell r="DB118">
            <v>0</v>
          </cell>
          <cell r="DC118">
            <v>6.4137760138050046</v>
          </cell>
          <cell r="DD118">
            <v>0</v>
          </cell>
          <cell r="DE118">
            <v>6.4137760138050046</v>
          </cell>
          <cell r="DF118">
            <v>0</v>
          </cell>
          <cell r="DG118">
            <v>0</v>
          </cell>
          <cell r="DH118">
            <v>0</v>
          </cell>
          <cell r="DI118">
            <v>0</v>
          </cell>
          <cell r="DJ118">
            <v>11.917926660914581</v>
          </cell>
          <cell r="DK118">
            <v>0</v>
          </cell>
          <cell r="DL118">
            <v>0</v>
          </cell>
          <cell r="DM118">
            <v>11.917926660914581</v>
          </cell>
          <cell r="DN118">
            <v>11.917926660914581</v>
          </cell>
          <cell r="DO118">
            <v>0</v>
          </cell>
          <cell r="DP118">
            <v>0</v>
          </cell>
          <cell r="DQ118">
            <v>0</v>
          </cell>
          <cell r="DR118">
            <v>0</v>
          </cell>
          <cell r="DS118">
            <v>0</v>
          </cell>
          <cell r="DT118">
            <v>0</v>
          </cell>
          <cell r="DU118">
            <v>4.0960117342536666</v>
          </cell>
          <cell r="DV118">
            <v>3.2371009490940465E-3</v>
          </cell>
          <cell r="DW118">
            <v>4.0992488352027605</v>
          </cell>
          <cell r="DX118">
            <v>0</v>
          </cell>
          <cell r="DY118">
            <v>4.0992488352027605</v>
          </cell>
          <cell r="DZ118">
            <v>0</v>
          </cell>
          <cell r="EA118">
            <v>0.19854219154443487</v>
          </cell>
          <cell r="EB118">
            <v>0</v>
          </cell>
          <cell r="EC118">
            <v>0</v>
          </cell>
          <cell r="ED118">
            <v>0</v>
          </cell>
          <cell r="EE118">
            <v>0.19854219154443487</v>
          </cell>
          <cell r="EF118">
            <v>0</v>
          </cell>
          <cell r="EG118">
            <v>0.19854219154443487</v>
          </cell>
          <cell r="EH118">
            <v>0</v>
          </cell>
          <cell r="EI118">
            <v>0</v>
          </cell>
          <cell r="EJ118">
            <v>0</v>
          </cell>
          <cell r="EK118">
            <v>0</v>
          </cell>
          <cell r="EL118">
            <v>4.2977910267471957</v>
          </cell>
          <cell r="EM118">
            <v>0</v>
          </cell>
          <cell r="EN118">
            <v>0</v>
          </cell>
          <cell r="EO118">
            <v>4.2977910267471957</v>
          </cell>
          <cell r="EP118">
            <v>4.2977910267471957</v>
          </cell>
          <cell r="EQ118">
            <v>23.533723899913717</v>
          </cell>
          <cell r="ER118">
            <v>0.36471337359792927</v>
          </cell>
          <cell r="ES118">
            <v>5.5311264883520268</v>
          </cell>
          <cell r="ET118">
            <v>0</v>
          </cell>
          <cell r="EU118">
            <v>43.770999999999994</v>
          </cell>
          <cell r="EV118">
            <v>0</v>
          </cell>
          <cell r="EW118">
            <v>55.904733390854183</v>
          </cell>
          <cell r="EX118">
            <v>11.281296807592753</v>
          </cell>
          <cell r="EY118">
            <v>140.38659396031042</v>
          </cell>
          <cell r="EZ118">
            <v>0</v>
          </cell>
          <cell r="FA118">
            <v>140.38659396031042</v>
          </cell>
          <cell r="FB118">
            <v>5.3692714408973252</v>
          </cell>
          <cell r="FC118">
            <v>84.760251251078529</v>
          </cell>
          <cell r="FD118">
            <v>11.760387748058671</v>
          </cell>
          <cell r="FE118">
            <v>32.498335461604832</v>
          </cell>
          <cell r="FF118">
            <v>8.1866283002588442</v>
          </cell>
          <cell r="FG118">
            <v>142.57487420189818</v>
          </cell>
          <cell r="FH118">
            <v>0</v>
          </cell>
          <cell r="FI118">
            <v>142.57487420189818</v>
          </cell>
          <cell r="FJ118">
            <v>8.1456250215703196</v>
          </cell>
          <cell r="FK118">
            <v>0</v>
          </cell>
          <cell r="FL118">
            <v>0</v>
          </cell>
          <cell r="FM118">
            <v>8.1456250215703196</v>
          </cell>
          <cell r="FN118">
            <v>274.81584314063849</v>
          </cell>
          <cell r="FO118">
            <v>0</v>
          </cell>
          <cell r="FP118">
            <v>0</v>
          </cell>
          <cell r="FQ118">
            <v>274.81584314063849</v>
          </cell>
          <cell r="FR118">
            <v>274.81584314063849</v>
          </cell>
          <cell r="FS118">
            <v>0.75640258843830888</v>
          </cell>
          <cell r="FT118">
            <v>-2.2627335634167385</v>
          </cell>
          <cell r="FU118">
            <v>0</v>
          </cell>
          <cell r="FV118">
            <v>0</v>
          </cell>
          <cell r="FW118">
            <v>0</v>
          </cell>
          <cell r="FX118">
            <v>0</v>
          </cell>
          <cell r="FY118">
            <v>15.955670578084554</v>
          </cell>
          <cell r="FZ118">
            <v>0.77906229508196723</v>
          </cell>
          <cell r="GA118">
            <v>15.228401898188093</v>
          </cell>
          <cell r="GB118">
            <v>0</v>
          </cell>
          <cell r="GC118">
            <v>15.228401898188093</v>
          </cell>
          <cell r="GD118">
            <v>0</v>
          </cell>
          <cell r="GE118">
            <v>5.8807333908541848</v>
          </cell>
          <cell r="GF118">
            <v>0</v>
          </cell>
          <cell r="GG118">
            <v>0.73158481449525459</v>
          </cell>
          <cell r="GH118">
            <v>0</v>
          </cell>
          <cell r="GI118">
            <v>6.6123182053494389</v>
          </cell>
          <cell r="GJ118">
            <v>0</v>
          </cell>
          <cell r="GK118">
            <v>6.6123182053494389</v>
          </cell>
          <cell r="GL118">
            <v>0</v>
          </cell>
          <cell r="GM118">
            <v>0</v>
          </cell>
          <cell r="GN118">
            <v>0</v>
          </cell>
          <cell r="GO118">
            <v>0</v>
          </cell>
          <cell r="GP118">
            <v>21.840720103537532</v>
          </cell>
          <cell r="GQ118">
            <v>0</v>
          </cell>
          <cell r="GR118">
            <v>0</v>
          </cell>
          <cell r="GS118">
            <v>21.840720103537532</v>
          </cell>
          <cell r="GT118">
            <v>21.840720103537532</v>
          </cell>
          <cell r="GU118">
            <v>24.290126488352026</v>
          </cell>
          <cell r="GV118">
            <v>-1.8980201898188092</v>
          </cell>
          <cell r="GW118">
            <v>5.5311264883520161</v>
          </cell>
          <cell r="GX118">
            <v>0</v>
          </cell>
          <cell r="GY118">
            <v>43.770999999999994</v>
          </cell>
          <cell r="GZ118">
            <v>0</v>
          </cell>
          <cell r="HA118">
            <v>71.860403968938726</v>
          </cell>
          <cell r="HB118">
            <v>12.060359102674719</v>
          </cell>
          <cell r="HC118">
            <v>155.61499585849873</v>
          </cell>
          <cell r="HD118">
            <v>0</v>
          </cell>
          <cell r="HE118">
            <v>155.61499585849873</v>
          </cell>
          <cell r="HF118">
            <v>5.3692714408973252</v>
          </cell>
          <cell r="HG118">
            <v>90.64098464193269</v>
          </cell>
          <cell r="HH118">
            <v>11.760387748058671</v>
          </cell>
          <cell r="HI118">
            <v>33.229920276100088</v>
          </cell>
          <cell r="HJ118">
            <v>8.1866283002588442</v>
          </cell>
          <cell r="HK118">
            <v>149.18719240724761</v>
          </cell>
          <cell r="HL118">
            <v>0</v>
          </cell>
          <cell r="HM118">
            <v>149.18719240724761</v>
          </cell>
          <cell r="HN118">
            <v>8.1456250215703196</v>
          </cell>
          <cell r="HO118">
            <v>0</v>
          </cell>
          <cell r="HP118">
            <v>0</v>
          </cell>
          <cell r="HQ118">
            <v>8.1456250215703196</v>
          </cell>
          <cell r="HR118">
            <v>296.65656324417603</v>
          </cell>
          <cell r="HS118">
            <v>0</v>
          </cell>
          <cell r="HT118">
            <v>0</v>
          </cell>
          <cell r="HU118">
            <v>296.65656324417603</v>
          </cell>
          <cell r="HV118">
            <v>296.65656324417603</v>
          </cell>
          <cell r="HW118">
            <v>0.23738740293356342</v>
          </cell>
          <cell r="HX118">
            <v>3.5608110440034514E-2</v>
          </cell>
          <cell r="HY118">
            <v>1.9357863675582399</v>
          </cell>
          <cell r="HZ118">
            <v>0</v>
          </cell>
          <cell r="IA118">
            <v>0.10574529767040552</v>
          </cell>
          <cell r="IB118">
            <v>4.3161345987920621E-3</v>
          </cell>
          <cell r="IC118" t="e">
            <v>#N/A</v>
          </cell>
          <cell r="ID118">
            <v>0.51146194995685934</v>
          </cell>
          <cell r="IE118">
            <v>0</v>
          </cell>
          <cell r="IF118">
            <v>0</v>
          </cell>
          <cell r="IG118" t="e">
            <v>#N/A</v>
          </cell>
          <cell r="IH118" t="e">
            <v>#N/A</v>
          </cell>
          <cell r="II118">
            <v>5.2031002588438309</v>
          </cell>
          <cell r="IJ118">
            <v>0.20070025884383089</v>
          </cell>
          <cell r="IK118" t="e">
            <v>#N/A</v>
          </cell>
          <cell r="IL118" t="e">
            <v>#N/A</v>
          </cell>
          <cell r="IM118">
            <v>3.4712512510785158</v>
          </cell>
          <cell r="IN118">
            <v>0.74453321829163066</v>
          </cell>
          <cell r="IO118">
            <v>0</v>
          </cell>
          <cell r="IP118">
            <v>1.3628194995685934</v>
          </cell>
          <cell r="IQ118">
            <v>1.8753604831751509</v>
          </cell>
          <cell r="IR118">
            <v>2.4537225194132875</v>
          </cell>
          <cell r="IS118">
            <v>1.7674571182053493</v>
          </cell>
          <cell r="IT118">
            <v>0</v>
          </cell>
          <cell r="IU118">
            <v>1.9142056945642796</v>
          </cell>
          <cell r="IV118">
            <v>2.5400452113891285</v>
          </cell>
          <cell r="IW118">
            <v>2.3371868852459015</v>
          </cell>
          <cell r="IX118">
            <v>7.169099568593615</v>
          </cell>
          <cell r="IY118">
            <v>0</v>
          </cell>
          <cell r="IZ118">
            <v>0.97113028472821394</v>
          </cell>
          <cell r="JA118" t="e">
            <v>#N/A</v>
          </cell>
          <cell r="JB118">
            <v>14.988856427955133</v>
          </cell>
          <cell r="JC118">
            <v>0</v>
          </cell>
          <cell r="JD118">
            <v>0.87941242450388257</v>
          </cell>
          <cell r="JE118">
            <v>0.5006716134598781</v>
          </cell>
          <cell r="JF118">
            <v>2.2400738567730802</v>
          </cell>
          <cell r="JG118">
            <v>0</v>
          </cell>
          <cell r="JH118">
            <v>0</v>
          </cell>
          <cell r="JI118">
            <v>0</v>
          </cell>
          <cell r="JJ118">
            <v>0</v>
          </cell>
          <cell r="JK118">
            <v>0</v>
          </cell>
          <cell r="JL118">
            <v>0</v>
          </cell>
          <cell r="JM118">
            <v>0</v>
          </cell>
          <cell r="JN118">
            <v>0</v>
          </cell>
          <cell r="JO118">
            <v>0</v>
          </cell>
          <cell r="JP118">
            <v>0</v>
          </cell>
          <cell r="JQ118">
            <v>0</v>
          </cell>
          <cell r="JR118">
            <v>0</v>
          </cell>
          <cell r="JS118">
            <v>296.65656324417603</v>
          </cell>
          <cell r="JT118">
            <v>296.65656324417603</v>
          </cell>
          <cell r="JU118">
            <v>21.840720103537532</v>
          </cell>
          <cell r="JV118">
            <v>274.81584314063849</v>
          </cell>
          <cell r="JW118">
            <v>53.176936324417596</v>
          </cell>
          <cell r="JX118">
            <v>0</v>
          </cell>
          <cell r="JY118">
            <v>0</v>
          </cell>
          <cell r="JZ118">
            <v>0</v>
          </cell>
          <cell r="KA118">
            <v>0</v>
          </cell>
          <cell r="KB118">
            <v>0</v>
          </cell>
          <cell r="KC118">
            <v>0</v>
          </cell>
          <cell r="KD118">
            <v>0</v>
          </cell>
          <cell r="KE118">
            <v>0</v>
          </cell>
          <cell r="KF118">
            <v>0</v>
          </cell>
          <cell r="KG118">
            <v>1.5214374460742017E-4</v>
          </cell>
          <cell r="KH118">
            <v>1.5214374460742017E-4</v>
          </cell>
          <cell r="KI118">
            <v>3.6590031061259705</v>
          </cell>
          <cell r="KJ118">
            <v>2.4148773080241588</v>
          </cell>
          <cell r="KK118">
            <v>4.5923672131147546</v>
          </cell>
          <cell r="KL118">
            <v>5.2084954270923207</v>
          </cell>
          <cell r="KM118">
            <v>7.4129611734253666</v>
          </cell>
          <cell r="KN118">
            <v>19.054655220017256</v>
          </cell>
          <cell r="KO118">
            <v>2.3371868852459015</v>
          </cell>
          <cell r="KP118">
            <v>0</v>
          </cell>
          <cell r="KQ118">
            <v>0</v>
          </cell>
          <cell r="KR118">
            <v>2.3371868852459015</v>
          </cell>
          <cell r="KS118">
            <v>0</v>
          </cell>
          <cell r="KT118">
            <v>7.169099568593615</v>
          </cell>
          <cell r="KU118">
            <v>0</v>
          </cell>
          <cell r="KV118">
            <v>7.169099568593615</v>
          </cell>
          <cell r="KW118">
            <v>14.988856427955133</v>
          </cell>
          <cell r="KX118">
            <v>0</v>
          </cell>
          <cell r="KY118">
            <v>0</v>
          </cell>
          <cell r="KZ118">
            <v>14.988856427955133</v>
          </cell>
          <cell r="LA118">
            <v>4.3397661312104239</v>
          </cell>
          <cell r="LB118">
            <v>0</v>
          </cell>
          <cell r="LC118">
            <v>0</v>
          </cell>
          <cell r="LD118">
            <v>4.3397661312104239</v>
          </cell>
          <cell r="LE118">
            <v>4.5801780482307855E-3</v>
          </cell>
          <cell r="LF118">
            <v>4.2229737845587705</v>
          </cell>
          <cell r="LG118">
            <v>0</v>
          </cell>
          <cell r="LH118">
            <v>4.2275539626070007</v>
          </cell>
          <cell r="LI118">
            <v>9.6555442432494765</v>
          </cell>
          <cell r="LJ118">
            <v>0</v>
          </cell>
          <cell r="LK118">
            <v>0</v>
          </cell>
          <cell r="LL118">
            <v>9.6555442432494765</v>
          </cell>
          <cell r="LM118">
            <v>110.71907174318973</v>
          </cell>
          <cell r="LN118">
            <v>126.46561692519727</v>
          </cell>
          <cell r="LO118">
            <v>20.329920850215704</v>
          </cell>
          <cell r="LP118">
            <v>146.79553777541298</v>
          </cell>
          <cell r="LQ118">
            <v>237.184688668387</v>
          </cell>
          <cell r="LR118">
            <v>257.5146095186027</v>
          </cell>
          <cell r="LS118">
            <v>1405.8629999999901</v>
          </cell>
          <cell r="LT118">
            <v>56052</v>
          </cell>
          <cell r="LU118">
            <v>18665.2</v>
          </cell>
          <cell r="LV118">
            <v>17175</v>
          </cell>
          <cell r="LW118">
            <v>3131</v>
          </cell>
          <cell r="LX118">
            <v>3035</v>
          </cell>
          <cell r="LY118">
            <v>10113</v>
          </cell>
          <cell r="LZ118">
            <v>162498</v>
          </cell>
          <cell r="MA118">
            <v>229479.6286345</v>
          </cell>
          <cell r="MB118">
            <v>229481</v>
          </cell>
          <cell r="MC118">
            <v>0</v>
          </cell>
          <cell r="MD118">
            <v>3421.8226338999998</v>
          </cell>
          <cell r="ME118">
            <v>838</v>
          </cell>
          <cell r="MF118">
            <v>838</v>
          </cell>
          <cell r="MG118">
            <v>59</v>
          </cell>
          <cell r="MH118">
            <v>1405862.99999999</v>
          </cell>
          <cell r="MI118">
            <v>35840.199999999997</v>
          </cell>
          <cell r="MJ118">
            <v>229481</v>
          </cell>
          <cell r="MK118">
            <v>59</v>
          </cell>
          <cell r="ML118">
            <v>39.225869275282783</v>
          </cell>
          <cell r="MM118">
            <v>1.5639421655013088</v>
          </cell>
          <cell r="MN118">
            <v>7.0938334764098121</v>
          </cell>
          <cell r="MO118">
            <v>1.491113701744371</v>
          </cell>
          <cell r="MP118">
            <v>70.811091114297042</v>
          </cell>
          <cell r="MQ118">
            <v>566.04930699626811</v>
          </cell>
          <cell r="MR118">
            <v>5.9607515099266851E-4</v>
          </cell>
          <cell r="MS118" t="str">
            <v>N/A</v>
          </cell>
          <cell r="MT118" t="str">
            <v>PR09 (£m)</v>
          </cell>
        </row>
        <row r="119">
          <cell r="A119" t="str">
            <v>WSH14</v>
          </cell>
          <cell r="B119" t="str">
            <v>WSH</v>
          </cell>
          <cell r="C119" t="str">
            <v>2013-14</v>
          </cell>
          <cell r="D119" t="str">
            <v>WSH</v>
          </cell>
          <cell r="E119" t="str">
            <v>WSH14</v>
          </cell>
          <cell r="F119">
            <v>1.0569641649763351</v>
          </cell>
          <cell r="G119">
            <v>4.4455912778904656</v>
          </cell>
          <cell r="H119">
            <v>0</v>
          </cell>
          <cell r="I119">
            <v>1.8687126436781605</v>
          </cell>
          <cell r="J119">
            <v>0</v>
          </cell>
          <cell r="K119">
            <v>36.884878465179163</v>
          </cell>
          <cell r="L119">
            <v>0</v>
          </cell>
          <cell r="M119">
            <v>22.217386747802561</v>
          </cell>
          <cell r="N119">
            <v>7.1873563218390793E-2</v>
          </cell>
          <cell r="O119">
            <v>65.488442697768633</v>
          </cell>
          <cell r="P119">
            <v>0</v>
          </cell>
          <cell r="Q119">
            <v>65.488442697768633</v>
          </cell>
          <cell r="R119">
            <v>9.6722790736984425</v>
          </cell>
          <cell r="S119">
            <v>18.679727687626766</v>
          </cell>
          <cell r="T119">
            <v>10.825426977687625</v>
          </cell>
          <cell r="U119">
            <v>1.9025354969574031</v>
          </cell>
          <cell r="V119">
            <v>9.5232471264367788</v>
          </cell>
          <cell r="W119">
            <v>50.603216362407018</v>
          </cell>
          <cell r="X119">
            <v>0</v>
          </cell>
          <cell r="Y119">
            <v>50.603216362407018</v>
          </cell>
          <cell r="Z119">
            <v>6.8026213657876919</v>
          </cell>
          <cell r="AA119">
            <v>0</v>
          </cell>
          <cell r="AB119">
            <v>0</v>
          </cell>
          <cell r="AC119">
            <v>6.8026213657876919</v>
          </cell>
          <cell r="AD119">
            <v>109.28903769438702</v>
          </cell>
          <cell r="AE119">
            <v>0.11837998647734953</v>
          </cell>
          <cell r="AF119">
            <v>0</v>
          </cell>
          <cell r="AG119">
            <v>109.40741768086436</v>
          </cell>
          <cell r="AH119">
            <v>109.40741768086436</v>
          </cell>
          <cell r="AI119">
            <v>20.390952670723458</v>
          </cell>
          <cell r="AJ119">
            <v>-0.25684229208924941</v>
          </cell>
          <cell r="AK119">
            <v>3.5968490534144681</v>
          </cell>
          <cell r="AL119">
            <v>0</v>
          </cell>
          <cell r="AM119">
            <v>0</v>
          </cell>
          <cell r="AN119">
            <v>0</v>
          </cell>
          <cell r="AO119">
            <v>28.775849391480723</v>
          </cell>
          <cell r="AP119">
            <v>10.992427315753885</v>
          </cell>
          <cell r="AQ119">
            <v>63.499236139283276</v>
          </cell>
          <cell r="AR119">
            <v>0</v>
          </cell>
          <cell r="AS119">
            <v>63.499236139283276</v>
          </cell>
          <cell r="AT119">
            <v>0</v>
          </cell>
          <cell r="AU119">
            <v>63.878686274509782</v>
          </cell>
          <cell r="AV119">
            <v>0</v>
          </cell>
          <cell r="AW119">
            <v>24.422213995943199</v>
          </cell>
          <cell r="AX119">
            <v>0</v>
          </cell>
          <cell r="AY119">
            <v>88.300900270452985</v>
          </cell>
          <cell r="AZ119">
            <v>0</v>
          </cell>
          <cell r="BA119">
            <v>88.300900270452985</v>
          </cell>
          <cell r="BB119">
            <v>0.40798816768086532</v>
          </cell>
          <cell r="BC119">
            <v>0</v>
          </cell>
          <cell r="BD119">
            <v>0</v>
          </cell>
          <cell r="BE119">
            <v>0.40798816768086532</v>
          </cell>
          <cell r="BF119">
            <v>151.39214824205541</v>
          </cell>
          <cell r="BG119">
            <v>0.29806389452332643</v>
          </cell>
          <cell r="BH119">
            <v>0</v>
          </cell>
          <cell r="BI119">
            <v>151.69021213657871</v>
          </cell>
          <cell r="BJ119">
            <v>151.69021213657871</v>
          </cell>
          <cell r="BK119">
            <v>0</v>
          </cell>
          <cell r="BL119">
            <v>0</v>
          </cell>
          <cell r="BM119">
            <v>0</v>
          </cell>
          <cell r="BN119">
            <v>0</v>
          </cell>
          <cell r="BO119">
            <v>0</v>
          </cell>
          <cell r="BP119">
            <v>0</v>
          </cell>
          <cell r="BQ119">
            <v>5.9105436105476654</v>
          </cell>
          <cell r="BR119">
            <v>0</v>
          </cell>
          <cell r="BS119">
            <v>5.9105436105476654</v>
          </cell>
          <cell r="BT119">
            <v>0</v>
          </cell>
          <cell r="BU119">
            <v>5.9105436105476654</v>
          </cell>
          <cell r="BV119">
            <v>0</v>
          </cell>
          <cell r="BW119">
            <v>0</v>
          </cell>
          <cell r="BX119">
            <v>0</v>
          </cell>
          <cell r="BY119">
            <v>0</v>
          </cell>
          <cell r="BZ119">
            <v>0</v>
          </cell>
          <cell r="CA119">
            <v>0</v>
          </cell>
          <cell r="CB119">
            <v>0</v>
          </cell>
          <cell r="CC119">
            <v>0</v>
          </cell>
          <cell r="CD119">
            <v>0</v>
          </cell>
          <cell r="CE119">
            <v>0</v>
          </cell>
          <cell r="CF119">
            <v>0</v>
          </cell>
          <cell r="CG119">
            <v>0</v>
          </cell>
          <cell r="CH119">
            <v>5.9105436105476654</v>
          </cell>
          <cell r="CI119">
            <v>8.4557133198106798E-3</v>
          </cell>
          <cell r="CJ119">
            <v>0</v>
          </cell>
          <cell r="CK119">
            <v>5.9189993238674763</v>
          </cell>
          <cell r="CL119">
            <v>5.9189993238674763</v>
          </cell>
          <cell r="CM119">
            <v>0.19448140635564565</v>
          </cell>
          <cell r="CN119">
            <v>-1.7080540906017576</v>
          </cell>
          <cell r="CO119">
            <v>0</v>
          </cell>
          <cell r="CP119">
            <v>0</v>
          </cell>
          <cell r="CQ119">
            <v>0</v>
          </cell>
          <cell r="CR119">
            <v>0</v>
          </cell>
          <cell r="CS119">
            <v>5.6991507775523988</v>
          </cell>
          <cell r="CT119">
            <v>0.77792562542258259</v>
          </cell>
          <cell r="CU119">
            <v>4.9635037187288695</v>
          </cell>
          <cell r="CV119">
            <v>0</v>
          </cell>
          <cell r="CW119">
            <v>4.9635037187288695</v>
          </cell>
          <cell r="CX119">
            <v>0</v>
          </cell>
          <cell r="CY119">
            <v>3.1497532116294784</v>
          </cell>
          <cell r="CZ119">
            <v>0</v>
          </cell>
          <cell r="DA119">
            <v>9.7240703177822824E-2</v>
          </cell>
          <cell r="DB119">
            <v>0</v>
          </cell>
          <cell r="DC119">
            <v>3.2469939148073013</v>
          </cell>
          <cell r="DD119">
            <v>0</v>
          </cell>
          <cell r="DE119">
            <v>3.2469939148073013</v>
          </cell>
          <cell r="DF119">
            <v>1.056964164976335E-2</v>
          </cell>
          <cell r="DG119">
            <v>0</v>
          </cell>
          <cell r="DH119">
            <v>0</v>
          </cell>
          <cell r="DI119">
            <v>1.056964164976335E-2</v>
          </cell>
          <cell r="DJ119">
            <v>8.1999279918864065</v>
          </cell>
          <cell r="DK119">
            <v>8.4557133198106798E-3</v>
          </cell>
          <cell r="DL119">
            <v>0</v>
          </cell>
          <cell r="DM119">
            <v>8.2083837052062183</v>
          </cell>
          <cell r="DN119">
            <v>8.2083837052062183</v>
          </cell>
          <cell r="DO119">
            <v>0</v>
          </cell>
          <cell r="DP119">
            <v>0</v>
          </cell>
          <cell r="DQ119">
            <v>0</v>
          </cell>
          <cell r="DR119">
            <v>0</v>
          </cell>
          <cell r="DS119">
            <v>0</v>
          </cell>
          <cell r="DT119">
            <v>0</v>
          </cell>
          <cell r="DU119">
            <v>4.0090650777552392</v>
          </cell>
          <cell r="DV119">
            <v>3.1708924949290051E-3</v>
          </cell>
          <cell r="DW119">
            <v>4.0122359702501678</v>
          </cell>
          <cell r="DX119">
            <v>0</v>
          </cell>
          <cell r="DY119">
            <v>4.0122359702501678</v>
          </cell>
          <cell r="DZ119">
            <v>0</v>
          </cell>
          <cell r="EA119">
            <v>0.20082319134550367</v>
          </cell>
          <cell r="EB119">
            <v>0</v>
          </cell>
          <cell r="EC119">
            <v>0</v>
          </cell>
          <cell r="ED119">
            <v>0</v>
          </cell>
          <cell r="EE119">
            <v>0.20082319134550367</v>
          </cell>
          <cell r="EF119">
            <v>0</v>
          </cell>
          <cell r="EG119">
            <v>0.20082319134550367</v>
          </cell>
          <cell r="EH119">
            <v>0</v>
          </cell>
          <cell r="EI119">
            <v>0</v>
          </cell>
          <cell r="EJ119">
            <v>0</v>
          </cell>
          <cell r="EK119">
            <v>0</v>
          </cell>
          <cell r="EL119">
            <v>4.2130591615956714</v>
          </cell>
          <cell r="EM119">
            <v>3.1708924949290051E-3</v>
          </cell>
          <cell r="EN119">
            <v>0</v>
          </cell>
          <cell r="EO119">
            <v>4.2162300540906008</v>
          </cell>
          <cell r="EP119">
            <v>4.2162300540906008</v>
          </cell>
          <cell r="EQ119">
            <v>24.836543948613922</v>
          </cell>
          <cell r="ER119">
            <v>-0.25684229208924941</v>
          </cell>
          <cell r="ES119">
            <v>5.4655616970926291</v>
          </cell>
          <cell r="ET119">
            <v>0</v>
          </cell>
          <cell r="EU119">
            <v>36.884878465179163</v>
          </cell>
          <cell r="EV119">
            <v>0</v>
          </cell>
          <cell r="EW119">
            <v>50.99323613928329</v>
          </cell>
          <cell r="EX119">
            <v>11.064300878972276</v>
          </cell>
          <cell r="EY119">
            <v>128.9876788370519</v>
          </cell>
          <cell r="EZ119">
            <v>0</v>
          </cell>
          <cell r="FA119">
            <v>128.9876788370519</v>
          </cell>
          <cell r="FB119">
            <v>9.6722790736984425</v>
          </cell>
          <cell r="FC119">
            <v>82.558413962136555</v>
          </cell>
          <cell r="FD119">
            <v>10.825426977687625</v>
          </cell>
          <cell r="FE119">
            <v>26.324749492900605</v>
          </cell>
          <cell r="FF119">
            <v>9.5232471264367788</v>
          </cell>
          <cell r="FG119">
            <v>138.90411663286</v>
          </cell>
          <cell r="FH119">
            <v>0</v>
          </cell>
          <cell r="FI119">
            <v>138.90411663286</v>
          </cell>
          <cell r="FJ119">
            <v>7.210609533468558</v>
          </cell>
          <cell r="FK119">
            <v>0</v>
          </cell>
          <cell r="FL119">
            <v>0</v>
          </cell>
          <cell r="FM119">
            <v>7.210609533468558</v>
          </cell>
          <cell r="FN119">
            <v>260.68118593644243</v>
          </cell>
          <cell r="FO119">
            <v>0.41644388100067598</v>
          </cell>
          <cell r="FP119">
            <v>0</v>
          </cell>
          <cell r="FQ119">
            <v>261.09762981744308</v>
          </cell>
          <cell r="FR119">
            <v>261.09762981744308</v>
          </cell>
          <cell r="FS119">
            <v>0.19448140635564565</v>
          </cell>
          <cell r="FT119">
            <v>-1.7080540906017576</v>
          </cell>
          <cell r="FU119">
            <v>0</v>
          </cell>
          <cell r="FV119">
            <v>0</v>
          </cell>
          <cell r="FW119">
            <v>0</v>
          </cell>
          <cell r="FX119">
            <v>0</v>
          </cell>
          <cell r="FY119">
            <v>15.618759465855304</v>
          </cell>
          <cell r="FZ119">
            <v>0.78109651791751156</v>
          </cell>
          <cell r="GA119">
            <v>14.886283299526703</v>
          </cell>
          <cell r="GB119">
            <v>0</v>
          </cell>
          <cell r="GC119">
            <v>14.886283299526703</v>
          </cell>
          <cell r="GD119">
            <v>0</v>
          </cell>
          <cell r="GE119">
            <v>3.350576402974982</v>
          </cell>
          <cell r="GF119">
            <v>0</v>
          </cell>
          <cell r="GG119">
            <v>9.7240703177822824E-2</v>
          </cell>
          <cell r="GH119">
            <v>0</v>
          </cell>
          <cell r="GI119">
            <v>3.4478171061528049</v>
          </cell>
          <cell r="GJ119">
            <v>0</v>
          </cell>
          <cell r="GK119">
            <v>3.4478171061528049</v>
          </cell>
          <cell r="GL119">
            <v>1.056964164976335E-2</v>
          </cell>
          <cell r="GM119">
            <v>0</v>
          </cell>
          <cell r="GN119">
            <v>0</v>
          </cell>
          <cell r="GO119">
            <v>1.056964164976335E-2</v>
          </cell>
          <cell r="GP119">
            <v>18.323530764029744</v>
          </cell>
          <cell r="GQ119">
            <v>2.0082319134550365E-2</v>
          </cell>
          <cell r="GR119">
            <v>0</v>
          </cell>
          <cell r="GS119">
            <v>18.343613083164296</v>
          </cell>
          <cell r="GT119">
            <v>18.343613083164296</v>
          </cell>
          <cell r="GU119">
            <v>25.031025354969564</v>
          </cell>
          <cell r="GV119">
            <v>-1.9648963826910069</v>
          </cell>
          <cell r="GW119">
            <v>5.4655616970926291</v>
          </cell>
          <cell r="GX119">
            <v>0</v>
          </cell>
          <cell r="GY119">
            <v>36.884878465179163</v>
          </cell>
          <cell r="GZ119">
            <v>0</v>
          </cell>
          <cell r="HA119">
            <v>66.611995605138588</v>
          </cell>
          <cell r="HB119">
            <v>11.845397396889787</v>
          </cell>
          <cell r="HC119">
            <v>143.87396213657874</v>
          </cell>
          <cell r="HD119">
            <v>0</v>
          </cell>
          <cell r="HE119">
            <v>143.87396213657874</v>
          </cell>
          <cell r="HF119">
            <v>9.6722790736984425</v>
          </cell>
          <cell r="HG119">
            <v>85.908990365111535</v>
          </cell>
          <cell r="HH119">
            <v>10.825426977687625</v>
          </cell>
          <cell r="HI119">
            <v>26.421990196078426</v>
          </cell>
          <cell r="HJ119">
            <v>9.5232471264367788</v>
          </cell>
          <cell r="HK119">
            <v>142.35193373901282</v>
          </cell>
          <cell r="HL119">
            <v>0</v>
          </cell>
          <cell r="HM119">
            <v>142.35193373901282</v>
          </cell>
          <cell r="HN119">
            <v>7.221179175118321</v>
          </cell>
          <cell r="HO119">
            <v>0</v>
          </cell>
          <cell r="HP119">
            <v>0</v>
          </cell>
          <cell r="HQ119">
            <v>7.221179175118321</v>
          </cell>
          <cell r="HR119">
            <v>279.00471670047216</v>
          </cell>
          <cell r="HS119">
            <v>0.43652620013522636</v>
          </cell>
          <cell r="HT119">
            <v>0</v>
          </cell>
          <cell r="HU119">
            <v>279.44124290060842</v>
          </cell>
          <cell r="HV119">
            <v>279.44124290060842</v>
          </cell>
          <cell r="HW119">
            <v>1.4723510818120347</v>
          </cell>
          <cell r="HX119">
            <v>7.3987491548343455E-3</v>
          </cell>
          <cell r="HY119">
            <v>0.75572937795807948</v>
          </cell>
          <cell r="HZ119">
            <v>0</v>
          </cell>
          <cell r="IA119">
            <v>1.2683569979716021E-2</v>
          </cell>
          <cell r="IB119">
            <v>0</v>
          </cell>
          <cell r="IC119" t="e">
            <v>#N/A</v>
          </cell>
          <cell r="ID119">
            <v>0.75255848546315052</v>
          </cell>
          <cell r="IE119">
            <v>0</v>
          </cell>
          <cell r="IF119">
            <v>0</v>
          </cell>
          <cell r="IG119" t="e">
            <v>#N/A</v>
          </cell>
          <cell r="IH119" t="e">
            <v>#N/A</v>
          </cell>
          <cell r="II119">
            <v>2.9447021636240587</v>
          </cell>
          <cell r="IJ119">
            <v>0.20399408384043266</v>
          </cell>
          <cell r="IK119" t="e">
            <v>#N/A</v>
          </cell>
          <cell r="IL119" t="e">
            <v>#N/A</v>
          </cell>
          <cell r="IM119">
            <v>1.5748766058147392</v>
          </cell>
          <cell r="IN119">
            <v>0.65848867478025674</v>
          </cell>
          <cell r="IO119">
            <v>0</v>
          </cell>
          <cell r="IP119">
            <v>2.0420547667342794</v>
          </cell>
          <cell r="IQ119">
            <v>3.8283242055442854</v>
          </cell>
          <cell r="IR119">
            <v>1.170059330628803</v>
          </cell>
          <cell r="IS119">
            <v>1.3793382352941173</v>
          </cell>
          <cell r="IT119">
            <v>0</v>
          </cell>
          <cell r="IU119">
            <v>6.061689486139282</v>
          </cell>
          <cell r="IV119">
            <v>1.1087554090601754</v>
          </cell>
          <cell r="IW119">
            <v>2.9172210953346847</v>
          </cell>
          <cell r="IX119">
            <v>3.9033686612576055</v>
          </cell>
          <cell r="IY119">
            <v>0</v>
          </cell>
          <cell r="IZ119">
            <v>1.3159203853955372</v>
          </cell>
          <cell r="JA119" t="e">
            <v>#N/A</v>
          </cell>
          <cell r="JB119">
            <v>11.631890635564568</v>
          </cell>
          <cell r="JC119">
            <v>0</v>
          </cell>
          <cell r="JD119">
            <v>-0.35831085192697654</v>
          </cell>
          <cell r="JE119">
            <v>2.7121700473292756</v>
          </cell>
          <cell r="JF119">
            <v>2.1551499323867471</v>
          </cell>
          <cell r="JG119">
            <v>0</v>
          </cell>
          <cell r="JH119">
            <v>0</v>
          </cell>
          <cell r="JI119">
            <v>0</v>
          </cell>
          <cell r="JJ119">
            <v>0</v>
          </cell>
          <cell r="JK119">
            <v>0</v>
          </cell>
          <cell r="JL119">
            <v>0</v>
          </cell>
          <cell r="JM119">
            <v>0</v>
          </cell>
          <cell r="JN119">
            <v>0</v>
          </cell>
          <cell r="JO119">
            <v>0</v>
          </cell>
          <cell r="JP119">
            <v>0</v>
          </cell>
          <cell r="JQ119">
            <v>0</v>
          </cell>
          <cell r="JR119">
            <v>0</v>
          </cell>
          <cell r="JS119">
            <v>279.00471670047216</v>
          </cell>
          <cell r="JT119">
            <v>279.44124290060842</v>
          </cell>
          <cell r="JU119">
            <v>18.343613083164296</v>
          </cell>
          <cell r="JV119">
            <v>261.09762981744308</v>
          </cell>
          <cell r="JW119">
            <v>46.770664300202824</v>
          </cell>
          <cell r="JX119">
            <v>0</v>
          </cell>
          <cell r="JY119">
            <v>0</v>
          </cell>
          <cell r="JZ119">
            <v>0</v>
          </cell>
          <cell r="KA119">
            <v>1.0041159567275183E-3</v>
          </cell>
          <cell r="KB119">
            <v>0</v>
          </cell>
          <cell r="KC119">
            <v>0</v>
          </cell>
          <cell r="KD119">
            <v>1.0041159567275183E-3</v>
          </cell>
          <cell r="KE119">
            <v>0</v>
          </cell>
          <cell r="KF119">
            <v>0</v>
          </cell>
          <cell r="KG119">
            <v>1.0070754563894521E-2</v>
          </cell>
          <cell r="KH119">
            <v>1.0070754563894521E-2</v>
          </cell>
          <cell r="KI119">
            <v>3.485867816091953</v>
          </cell>
          <cell r="KJ119">
            <v>2.1879158215010133</v>
          </cell>
          <cell r="KK119">
            <v>3.9699574036511147</v>
          </cell>
          <cell r="KL119">
            <v>5.270023326572006</v>
          </cell>
          <cell r="KM119">
            <v>6.7857099391480711</v>
          </cell>
          <cell r="KN119">
            <v>18.027580797836372</v>
          </cell>
          <cell r="KO119">
            <v>2.9172210953346847</v>
          </cell>
          <cell r="KP119">
            <v>0</v>
          </cell>
          <cell r="KQ119">
            <v>0</v>
          </cell>
          <cell r="KR119">
            <v>2.9172210953346847</v>
          </cell>
          <cell r="KS119">
            <v>4.1221602434077069E-2</v>
          </cell>
          <cell r="KT119">
            <v>3.862147058823528</v>
          </cell>
          <cell r="KU119">
            <v>0</v>
          </cell>
          <cell r="KV119">
            <v>3.9033686612576055</v>
          </cell>
          <cell r="KW119">
            <v>11.631890635564568</v>
          </cell>
          <cell r="KX119">
            <v>0</v>
          </cell>
          <cell r="KY119">
            <v>0</v>
          </cell>
          <cell r="KZ119">
            <v>11.631890635564568</v>
          </cell>
          <cell r="LA119">
            <v>4.3397661312104239</v>
          </cell>
          <cell r="LB119">
            <v>0</v>
          </cell>
          <cell r="LC119">
            <v>0</v>
          </cell>
          <cell r="LD119">
            <v>4.3397661312104239</v>
          </cell>
          <cell r="LE119">
            <v>4.5801780482307855E-3</v>
          </cell>
          <cell r="LF119">
            <v>4.2229737845587705</v>
          </cell>
          <cell r="LG119">
            <v>0</v>
          </cell>
          <cell r="LH119">
            <v>4.2275539626070007</v>
          </cell>
          <cell r="LI119">
            <v>9.6555442432494765</v>
          </cell>
          <cell r="LJ119">
            <v>0</v>
          </cell>
          <cell r="LK119">
            <v>0</v>
          </cell>
          <cell r="LL119">
            <v>9.6555442432494765</v>
          </cell>
          <cell r="LM119">
            <v>106.28771250146011</v>
          </cell>
          <cell r="LN119">
            <v>120.60846888259795</v>
          </cell>
          <cell r="LO119">
            <v>17.44569243002028</v>
          </cell>
          <cell r="LP119">
            <v>138.05416131261822</v>
          </cell>
          <cell r="LQ119">
            <v>226.89618138405805</v>
          </cell>
          <cell r="LR119">
            <v>244.34187381407833</v>
          </cell>
          <cell r="LS119">
            <v>1415.2339999999999</v>
          </cell>
          <cell r="LT119">
            <v>56231</v>
          </cell>
          <cell r="LU119">
            <v>18751.309999999899</v>
          </cell>
          <cell r="LV119">
            <v>17175</v>
          </cell>
          <cell r="LW119">
            <v>2965</v>
          </cell>
          <cell r="LX119">
            <v>2964</v>
          </cell>
          <cell r="LY119">
            <v>10359</v>
          </cell>
          <cell r="LZ119">
            <v>165241</v>
          </cell>
          <cell r="MA119">
            <v>231766</v>
          </cell>
          <cell r="MB119">
            <v>231766</v>
          </cell>
          <cell r="MC119">
            <v>0</v>
          </cell>
          <cell r="MD119">
            <v>3588</v>
          </cell>
          <cell r="ME119">
            <v>834</v>
          </cell>
          <cell r="MF119">
            <v>834</v>
          </cell>
          <cell r="MG119">
            <v>61</v>
          </cell>
          <cell r="MH119">
            <v>1415234</v>
          </cell>
          <cell r="MI119">
            <v>35926.309999999896</v>
          </cell>
          <cell r="MJ119">
            <v>231766</v>
          </cell>
          <cell r="MK119">
            <v>61</v>
          </cell>
          <cell r="ML119">
            <v>39.392690203920303</v>
          </cell>
          <cell r="MM119">
            <v>1.5651760506436694</v>
          </cell>
          <cell r="MN119">
            <v>7.0277780174831506</v>
          </cell>
          <cell r="MO119">
            <v>1.5481131831243582</v>
          </cell>
          <cell r="MP119">
            <v>71.296480070415839</v>
          </cell>
          <cell r="MQ119">
            <v>570.74830535113153</v>
          </cell>
          <cell r="MR119">
            <v>5.89301839837087E-4</v>
          </cell>
          <cell r="MS119" t="str">
            <v>N/A</v>
          </cell>
          <cell r="MT119" t="str">
            <v>PR09 (£m)</v>
          </cell>
        </row>
        <row r="120">
          <cell r="A120" t="str">
            <v>WSH15</v>
          </cell>
          <cell r="B120" t="str">
            <v>WSH</v>
          </cell>
          <cell r="C120" t="str">
            <v>2014-15</v>
          </cell>
          <cell r="D120" t="str">
            <v>WSH</v>
          </cell>
          <cell r="E120" t="str">
            <v>WSH15</v>
          </cell>
          <cell r="F120">
            <v>1.0450405281189941</v>
          </cell>
          <cell r="G120">
            <v>4.5825027158017884</v>
          </cell>
          <cell r="H120">
            <v>-1.0450405281189942E-3</v>
          </cell>
          <cell r="I120">
            <v>1.6448937912592967</v>
          </cell>
          <cell r="J120">
            <v>0</v>
          </cell>
          <cell r="K120">
            <v>32.325193615776726</v>
          </cell>
          <cell r="L120">
            <v>0</v>
          </cell>
          <cell r="M120">
            <v>22.787108715634666</v>
          </cell>
          <cell r="N120">
            <v>4.2846661652878759E-2</v>
          </cell>
          <cell r="O120">
            <v>61.381500459597234</v>
          </cell>
          <cell r="P120">
            <v>0.23304403777053567</v>
          </cell>
          <cell r="Q120">
            <v>61.61454449736766</v>
          </cell>
          <cell r="R120">
            <v>14.226136709283866</v>
          </cell>
          <cell r="S120">
            <v>16.810521935322136</v>
          </cell>
          <cell r="T120">
            <v>6.0978114815743307</v>
          </cell>
          <cell r="U120">
            <v>1.3815435781733103</v>
          </cell>
          <cell r="V120">
            <v>6.3454860867385321</v>
          </cell>
          <cell r="W120">
            <v>44.861499791092172</v>
          </cell>
          <cell r="X120">
            <v>0</v>
          </cell>
          <cell r="Y120">
            <v>44.861499791092172</v>
          </cell>
          <cell r="Z120">
            <v>8.2255139968246027</v>
          </cell>
          <cell r="AA120">
            <v>0</v>
          </cell>
          <cell r="AB120">
            <v>0</v>
          </cell>
          <cell r="AC120">
            <v>8.2255139968246027</v>
          </cell>
          <cell r="AD120">
            <v>98.250530291635357</v>
          </cell>
          <cell r="AE120">
            <v>0.14003543076794522</v>
          </cell>
          <cell r="AF120">
            <v>0</v>
          </cell>
          <cell r="AG120">
            <v>98.390565722403295</v>
          </cell>
          <cell r="AH120">
            <v>100.20371103868975</v>
          </cell>
          <cell r="AI120">
            <v>21.721167376953293</v>
          </cell>
          <cell r="AJ120">
            <v>-0.19751265981448987</v>
          </cell>
          <cell r="AK120">
            <v>3.5876241330325063</v>
          </cell>
          <cell r="AL120">
            <v>0</v>
          </cell>
          <cell r="AM120">
            <v>0</v>
          </cell>
          <cell r="AN120">
            <v>0</v>
          </cell>
          <cell r="AO120">
            <v>28.404201554274259</v>
          </cell>
          <cell r="AP120">
            <v>7.4521840060165472</v>
          </cell>
          <cell r="AQ120">
            <v>60.96766441046212</v>
          </cell>
          <cell r="AR120">
            <v>-6.5837553271496624E-2</v>
          </cell>
          <cell r="AS120">
            <v>60.901826857190621</v>
          </cell>
          <cell r="AT120">
            <v>0</v>
          </cell>
          <cell r="AU120">
            <v>57.535751316119331</v>
          </cell>
          <cell r="AV120">
            <v>0</v>
          </cell>
          <cell r="AW120">
            <v>37.623549093340024</v>
          </cell>
          <cell r="AX120">
            <v>0</v>
          </cell>
          <cell r="AY120">
            <v>95.159300409459249</v>
          </cell>
          <cell r="AZ120">
            <v>0</v>
          </cell>
          <cell r="BA120">
            <v>95.159300409459249</v>
          </cell>
          <cell r="BB120">
            <v>0.14735071446477815</v>
          </cell>
          <cell r="BC120">
            <v>0</v>
          </cell>
          <cell r="BD120">
            <v>0</v>
          </cell>
          <cell r="BE120">
            <v>0.14735071446477815</v>
          </cell>
          <cell r="BF120">
            <v>155.9137765521852</v>
          </cell>
          <cell r="BG120">
            <v>0.25498988886103452</v>
          </cell>
          <cell r="BH120">
            <v>0</v>
          </cell>
          <cell r="BI120">
            <v>156.16876644104622</v>
          </cell>
          <cell r="BJ120">
            <v>159.46586930726164</v>
          </cell>
          <cell r="BK120">
            <v>0</v>
          </cell>
          <cell r="BL120">
            <v>0</v>
          </cell>
          <cell r="BM120">
            <v>0</v>
          </cell>
          <cell r="BN120">
            <v>0</v>
          </cell>
          <cell r="BO120">
            <v>0</v>
          </cell>
          <cell r="BP120">
            <v>0</v>
          </cell>
          <cell r="BQ120">
            <v>4.9869334001838403</v>
          </cell>
          <cell r="BR120">
            <v>0</v>
          </cell>
          <cell r="BS120">
            <v>4.9869334001838403</v>
          </cell>
          <cell r="BT120">
            <v>0</v>
          </cell>
          <cell r="BU120">
            <v>4.9869334001838403</v>
          </cell>
          <cell r="BV120">
            <v>0</v>
          </cell>
          <cell r="BW120">
            <v>0</v>
          </cell>
          <cell r="BX120">
            <v>0</v>
          </cell>
          <cell r="BY120">
            <v>0</v>
          </cell>
          <cell r="BZ120">
            <v>0</v>
          </cell>
          <cell r="CA120">
            <v>0</v>
          </cell>
          <cell r="CB120">
            <v>0</v>
          </cell>
          <cell r="CC120">
            <v>0</v>
          </cell>
          <cell r="CD120">
            <v>0</v>
          </cell>
          <cell r="CE120">
            <v>0</v>
          </cell>
          <cell r="CF120">
            <v>0</v>
          </cell>
          <cell r="CG120">
            <v>0</v>
          </cell>
          <cell r="CH120">
            <v>4.9869334001838403</v>
          </cell>
          <cell r="CI120">
            <v>1.567560792178491E-2</v>
          </cell>
          <cell r="CJ120">
            <v>0</v>
          </cell>
          <cell r="CK120">
            <v>5.0026090081056243</v>
          </cell>
          <cell r="CL120">
            <v>5.0026090081056243</v>
          </cell>
          <cell r="CM120">
            <v>7.3152836968329582E-3</v>
          </cell>
          <cell r="CN120">
            <v>-1.8821179911423083</v>
          </cell>
          <cell r="CO120">
            <v>0</v>
          </cell>
          <cell r="CP120">
            <v>0</v>
          </cell>
          <cell r="CQ120">
            <v>0</v>
          </cell>
          <cell r="CR120">
            <v>0</v>
          </cell>
          <cell r="CS120">
            <v>6.6057011782401611</v>
          </cell>
          <cell r="CT120">
            <v>0.81513161193281536</v>
          </cell>
          <cell r="CU120">
            <v>5.5460300827274907</v>
          </cell>
          <cell r="CV120">
            <v>1.77656889780229E-2</v>
          </cell>
          <cell r="CW120">
            <v>5.5637957717055242</v>
          </cell>
          <cell r="CX120">
            <v>0</v>
          </cell>
          <cell r="CY120">
            <v>7.0205822679034018</v>
          </cell>
          <cell r="CZ120">
            <v>0</v>
          </cell>
          <cell r="DA120">
            <v>-5.2252026405949704E-2</v>
          </cell>
          <cell r="DB120">
            <v>0</v>
          </cell>
          <cell r="DC120">
            <v>6.9683302414974522</v>
          </cell>
          <cell r="DD120">
            <v>0</v>
          </cell>
          <cell r="DE120">
            <v>6.9683302414974522</v>
          </cell>
          <cell r="DF120">
            <v>0</v>
          </cell>
          <cell r="DG120">
            <v>0</v>
          </cell>
          <cell r="DH120">
            <v>0</v>
          </cell>
          <cell r="DI120">
            <v>0</v>
          </cell>
          <cell r="DJ120">
            <v>12.532126013202978</v>
          </cell>
          <cell r="DK120">
            <v>1.567560792178491E-2</v>
          </cell>
          <cell r="DL120">
            <v>0</v>
          </cell>
          <cell r="DM120">
            <v>12.547801621124762</v>
          </cell>
          <cell r="DN120">
            <v>12.958502548675527</v>
          </cell>
          <cell r="DO120">
            <v>4.1801621124759767E-3</v>
          </cell>
          <cell r="DP120">
            <v>0</v>
          </cell>
          <cell r="DQ120">
            <v>0</v>
          </cell>
          <cell r="DR120">
            <v>0</v>
          </cell>
          <cell r="DS120">
            <v>0</v>
          </cell>
          <cell r="DT120">
            <v>0</v>
          </cell>
          <cell r="DU120">
            <v>3.7893169549594723</v>
          </cell>
          <cell r="DV120">
            <v>1.0450405281189942E-3</v>
          </cell>
          <cell r="DW120">
            <v>3.7945421576000671</v>
          </cell>
          <cell r="DX120">
            <v>-1.0450405281189942E-3</v>
          </cell>
          <cell r="DY120">
            <v>3.7934971170719485</v>
          </cell>
          <cell r="DZ120">
            <v>0</v>
          </cell>
          <cell r="EA120">
            <v>0.177656889780229</v>
          </cell>
          <cell r="EB120">
            <v>0</v>
          </cell>
          <cell r="EC120">
            <v>0</v>
          </cell>
          <cell r="ED120">
            <v>0</v>
          </cell>
          <cell r="EE120">
            <v>0.177656889780229</v>
          </cell>
          <cell r="EF120">
            <v>0</v>
          </cell>
          <cell r="EG120">
            <v>0.177656889780229</v>
          </cell>
          <cell r="EH120">
            <v>0</v>
          </cell>
          <cell r="EI120">
            <v>0</v>
          </cell>
          <cell r="EJ120">
            <v>0</v>
          </cell>
          <cell r="EK120">
            <v>0</v>
          </cell>
          <cell r="EL120">
            <v>3.9711540068521773</v>
          </cell>
          <cell r="EM120">
            <v>3.1351215843569823E-3</v>
          </cell>
          <cell r="EN120">
            <v>0</v>
          </cell>
          <cell r="EO120">
            <v>3.9742891284365345</v>
          </cell>
          <cell r="EP120">
            <v>4.0181808306175215</v>
          </cell>
          <cell r="EQ120">
            <v>26.303670092755084</v>
          </cell>
          <cell r="ER120">
            <v>-0.19855770034260886</v>
          </cell>
          <cell r="ES120">
            <v>5.2325179242918027</v>
          </cell>
          <cell r="ET120">
            <v>0</v>
          </cell>
          <cell r="EU120">
            <v>32.325193615776726</v>
          </cell>
          <cell r="EV120">
            <v>0</v>
          </cell>
          <cell r="EW120">
            <v>51.191310269908925</v>
          </cell>
          <cell r="EX120">
            <v>7.4950306676694263</v>
          </cell>
          <cell r="EY120">
            <v>122.34916487005934</v>
          </cell>
          <cell r="EZ120">
            <v>0.16720648449903905</v>
          </cell>
          <cell r="FA120">
            <v>122.51637135455829</v>
          </cell>
          <cell r="FB120">
            <v>14.226136709283866</v>
          </cell>
          <cell r="FC120">
            <v>74.346273251441474</v>
          </cell>
          <cell r="FD120">
            <v>6.0978114815743307</v>
          </cell>
          <cell r="FE120">
            <v>39.005092671513339</v>
          </cell>
          <cell r="FF120">
            <v>6.3454860867385321</v>
          </cell>
          <cell r="FG120">
            <v>140.02080020055141</v>
          </cell>
          <cell r="FH120">
            <v>0</v>
          </cell>
          <cell r="FI120">
            <v>140.02080020055141</v>
          </cell>
          <cell r="FJ120">
            <v>8.372864711289381</v>
          </cell>
          <cell r="FK120">
            <v>0</v>
          </cell>
          <cell r="FL120">
            <v>0</v>
          </cell>
          <cell r="FM120">
            <v>8.372864711289381</v>
          </cell>
          <cell r="FN120">
            <v>254.16430684382053</v>
          </cell>
          <cell r="FO120">
            <v>0.39502531962897974</v>
          </cell>
          <cell r="FP120">
            <v>0</v>
          </cell>
          <cell r="FQ120">
            <v>254.55933216344951</v>
          </cell>
          <cell r="FR120">
            <v>259.66958034595143</v>
          </cell>
          <cell r="FS120">
            <v>1.1495445809308934E-2</v>
          </cell>
          <cell r="FT120">
            <v>-1.8821179911423083</v>
          </cell>
          <cell r="FU120">
            <v>0</v>
          </cell>
          <cell r="FV120">
            <v>0</v>
          </cell>
          <cell r="FW120">
            <v>0</v>
          </cell>
          <cell r="FX120">
            <v>0</v>
          </cell>
          <cell r="FY120">
            <v>15.381951533383473</v>
          </cell>
          <cell r="FZ120">
            <v>0.8161766524609344</v>
          </cell>
          <cell r="GA120">
            <v>14.327505640511399</v>
          </cell>
          <cell r="GB120">
            <v>1.6720648449903907E-2</v>
          </cell>
          <cell r="GC120">
            <v>14.344226288961311</v>
          </cell>
          <cell r="GD120">
            <v>0</v>
          </cell>
          <cell r="GE120">
            <v>7.1982391576836307</v>
          </cell>
          <cell r="GF120">
            <v>0</v>
          </cell>
          <cell r="GG120">
            <v>-5.2252026405949704E-2</v>
          </cell>
          <cell r="GH120">
            <v>0</v>
          </cell>
          <cell r="GI120">
            <v>7.145987131277681</v>
          </cell>
          <cell r="GJ120">
            <v>0</v>
          </cell>
          <cell r="GK120">
            <v>7.145987131277681</v>
          </cell>
          <cell r="GL120">
            <v>0</v>
          </cell>
          <cell r="GM120">
            <v>0</v>
          </cell>
          <cell r="GN120">
            <v>0</v>
          </cell>
          <cell r="GO120">
            <v>0</v>
          </cell>
          <cell r="GP120">
            <v>21.490213420238998</v>
          </cell>
          <cell r="GQ120">
            <v>3.4486337427926804E-2</v>
          </cell>
          <cell r="GR120">
            <v>0</v>
          </cell>
          <cell r="GS120">
            <v>21.524699757666923</v>
          </cell>
          <cell r="GT120">
            <v>21.979292387398672</v>
          </cell>
          <cell r="GU120">
            <v>26.31516553856439</v>
          </cell>
          <cell r="GV120">
            <v>-2.0806756914849065</v>
          </cell>
          <cell r="GW120">
            <v>5.2325179242918027</v>
          </cell>
          <cell r="GX120">
            <v>0</v>
          </cell>
          <cell r="GY120">
            <v>32.325193615776726</v>
          </cell>
          <cell r="GZ120">
            <v>0</v>
          </cell>
          <cell r="HA120">
            <v>66.573261803292297</v>
          </cell>
          <cell r="HB120">
            <v>8.3112073201303609</v>
          </cell>
          <cell r="HC120">
            <v>136.67667051057077</v>
          </cell>
          <cell r="HD120">
            <v>0.18392713294894295</v>
          </cell>
          <cell r="HE120">
            <v>136.8605976435197</v>
          </cell>
          <cell r="HF120">
            <v>14.226136709283866</v>
          </cell>
          <cell r="HG120">
            <v>81.544512409125105</v>
          </cell>
          <cell r="HH120">
            <v>6.0978114815743307</v>
          </cell>
          <cell r="HI120">
            <v>38.952840645107386</v>
          </cell>
          <cell r="HJ120">
            <v>6.3454860867385321</v>
          </cell>
          <cell r="HK120">
            <v>147.16678733182817</v>
          </cell>
          <cell r="HL120">
            <v>0</v>
          </cell>
          <cell r="HM120">
            <v>147.16678733182817</v>
          </cell>
          <cell r="HN120">
            <v>8.372864711289381</v>
          </cell>
          <cell r="HO120">
            <v>0</v>
          </cell>
          <cell r="HP120">
            <v>0</v>
          </cell>
          <cell r="HQ120">
            <v>8.372864711289381</v>
          </cell>
          <cell r="HR120">
            <v>275.65452026405956</v>
          </cell>
          <cell r="HS120">
            <v>0.42951165705690653</v>
          </cell>
          <cell r="HT120">
            <v>0</v>
          </cell>
          <cell r="HU120">
            <v>276.08403192111643</v>
          </cell>
          <cell r="HV120">
            <v>281.64887273335006</v>
          </cell>
          <cell r="HW120">
            <v>1.3282465112392414</v>
          </cell>
          <cell r="HX120">
            <v>0</v>
          </cell>
          <cell r="HY120">
            <v>0.61134870894961146</v>
          </cell>
          <cell r="HZ120">
            <v>0</v>
          </cell>
          <cell r="IA120">
            <v>-5.2252026405949703E-3</v>
          </cell>
          <cell r="IB120">
            <v>0</v>
          </cell>
          <cell r="IC120" t="e">
            <v>#N/A</v>
          </cell>
          <cell r="ID120">
            <v>0.69181682961477309</v>
          </cell>
          <cell r="IE120">
            <v>0</v>
          </cell>
          <cell r="IF120">
            <v>0</v>
          </cell>
          <cell r="IG120" t="e">
            <v>#N/A</v>
          </cell>
          <cell r="IH120" t="e">
            <v>#N/A</v>
          </cell>
          <cell r="II120">
            <v>0.2685754157265815</v>
          </cell>
          <cell r="IJ120">
            <v>8.151316119328153E-2</v>
          </cell>
          <cell r="IK120" t="e">
            <v>#N/A</v>
          </cell>
          <cell r="IL120" t="e">
            <v>#N/A</v>
          </cell>
          <cell r="IM120">
            <v>0.2466295646360826</v>
          </cell>
          <cell r="IN120">
            <v>1.0669863792094929</v>
          </cell>
          <cell r="IO120">
            <v>0</v>
          </cell>
          <cell r="IP120">
            <v>9.9080292470961826</v>
          </cell>
          <cell r="IQ120">
            <v>10.284243837219019</v>
          </cell>
          <cell r="IR120">
            <v>1.0722115818500879</v>
          </cell>
          <cell r="IS120">
            <v>0.82767209827024335</v>
          </cell>
          <cell r="IT120">
            <v>0</v>
          </cell>
          <cell r="IU120">
            <v>8.2526850505556855</v>
          </cell>
          <cell r="IV120">
            <v>2.5969257123756999</v>
          </cell>
          <cell r="IW120">
            <v>2.8560957633492108</v>
          </cell>
          <cell r="IX120">
            <v>3.4893903233893213</v>
          </cell>
          <cell r="IY120">
            <v>0</v>
          </cell>
          <cell r="IZ120">
            <v>0.25080972674855856</v>
          </cell>
          <cell r="JA120" t="e">
            <v>#N/A</v>
          </cell>
          <cell r="JB120">
            <v>7.1365817665246105</v>
          </cell>
          <cell r="JC120">
            <v>0</v>
          </cell>
          <cell r="JD120">
            <v>-4.8071864293473723E-2</v>
          </cell>
          <cell r="JE120">
            <v>0.16198128185844407</v>
          </cell>
          <cell r="JF120">
            <v>1.6459388317874155</v>
          </cell>
          <cell r="JG120">
            <v>0</v>
          </cell>
          <cell r="JH120">
            <v>0</v>
          </cell>
          <cell r="JI120">
            <v>0</v>
          </cell>
          <cell r="JJ120">
            <v>0</v>
          </cell>
          <cell r="JK120">
            <v>0</v>
          </cell>
          <cell r="JL120">
            <v>0</v>
          </cell>
          <cell r="JM120">
            <v>0</v>
          </cell>
          <cell r="JN120">
            <v>0</v>
          </cell>
          <cell r="JO120">
            <v>0</v>
          </cell>
          <cell r="JP120">
            <v>0</v>
          </cell>
          <cell r="JQ120">
            <v>0</v>
          </cell>
          <cell r="JR120">
            <v>0</v>
          </cell>
          <cell r="JS120">
            <v>275.65452026405956</v>
          </cell>
          <cell r="JT120">
            <v>281.64887273335006</v>
          </cell>
          <cell r="JU120">
            <v>21.979292387398672</v>
          </cell>
          <cell r="JV120">
            <v>259.66958034595143</v>
          </cell>
          <cell r="JW120">
            <v>51.396138213420244</v>
          </cell>
          <cell r="JX120">
            <v>0</v>
          </cell>
          <cell r="JY120">
            <v>0</v>
          </cell>
          <cell r="JZ120">
            <v>0</v>
          </cell>
          <cell r="KA120">
            <v>3.5040208907829878E-3</v>
          </cell>
          <cell r="KB120">
            <v>0</v>
          </cell>
          <cell r="KC120">
            <v>0</v>
          </cell>
          <cell r="KD120">
            <v>3.5040208907829878E-3</v>
          </cell>
          <cell r="KE120">
            <v>0</v>
          </cell>
          <cell r="KF120">
            <v>0</v>
          </cell>
          <cell r="KG120">
            <v>1.028633391827526E-2</v>
          </cell>
          <cell r="KH120">
            <v>1.028633391827526E-2</v>
          </cell>
          <cell r="KI120">
            <v>3.5552278766608181</v>
          </cell>
          <cell r="KJ120">
            <v>2.8916271413052566</v>
          </cell>
          <cell r="KK120">
            <v>4.2209186930726172</v>
          </cell>
          <cell r="KL120">
            <v>5.7728038773293227</v>
          </cell>
          <cell r="KM120">
            <v>5.66202958134871</v>
          </cell>
          <cell r="KN120">
            <v>20.814072198546004</v>
          </cell>
          <cell r="KO120">
            <v>2.8560957633492108</v>
          </cell>
          <cell r="KP120">
            <v>0</v>
          </cell>
          <cell r="KQ120">
            <v>0</v>
          </cell>
          <cell r="KR120">
            <v>2.8560957633492108</v>
          </cell>
          <cell r="KS120">
            <v>0</v>
          </cell>
          <cell r="KT120">
            <v>3.4893903233893213</v>
          </cell>
          <cell r="KU120">
            <v>0</v>
          </cell>
          <cell r="KV120">
            <v>3.4893903233893213</v>
          </cell>
          <cell r="KW120">
            <v>7.1365817665246105</v>
          </cell>
          <cell r="KX120">
            <v>0</v>
          </cell>
          <cell r="KY120">
            <v>0</v>
          </cell>
          <cell r="KZ120">
            <v>7.1365817665246105</v>
          </cell>
          <cell r="LA120">
            <v>4.3397661312104239</v>
          </cell>
          <cell r="LB120">
            <v>0</v>
          </cell>
          <cell r="LC120">
            <v>0</v>
          </cell>
          <cell r="LD120">
            <v>4.3397661312104239</v>
          </cell>
          <cell r="LE120">
            <v>4.5801780482307855E-3</v>
          </cell>
          <cell r="LF120">
            <v>4.2229737845587705</v>
          </cell>
          <cell r="LG120">
            <v>0</v>
          </cell>
          <cell r="LH120">
            <v>4.2275539626070007</v>
          </cell>
          <cell r="LI120">
            <v>9.6555442432494765</v>
          </cell>
          <cell r="LJ120">
            <v>0</v>
          </cell>
          <cell r="LK120">
            <v>0</v>
          </cell>
          <cell r="LL120">
            <v>9.6555442432494765</v>
          </cell>
          <cell r="LM120">
            <v>105.04345246292846</v>
          </cell>
          <cell r="LN120">
            <v>115.27420550512367</v>
          </cell>
          <cell r="LO120">
            <v>20.699281811815826</v>
          </cell>
          <cell r="LP120">
            <v>135.9734873169395</v>
          </cell>
          <cell r="LQ120">
            <v>220.31765796805212</v>
          </cell>
          <cell r="LR120">
            <v>241.01693977986795</v>
          </cell>
          <cell r="LS120">
            <v>1414.8869999999999</v>
          </cell>
          <cell r="LT120">
            <v>58126</v>
          </cell>
          <cell r="LU120">
            <v>18812</v>
          </cell>
          <cell r="LV120">
            <v>17175</v>
          </cell>
          <cell r="LW120">
            <v>2912</v>
          </cell>
          <cell r="LX120">
            <v>2833</v>
          </cell>
          <cell r="LY120">
            <v>10519</v>
          </cell>
          <cell r="LZ120">
            <v>185135</v>
          </cell>
          <cell r="MA120">
            <v>252857</v>
          </cell>
          <cell r="MB120">
            <v>252856</v>
          </cell>
          <cell r="MC120">
            <v>0</v>
          </cell>
          <cell r="MD120">
            <v>3655</v>
          </cell>
          <cell r="ME120">
            <v>833</v>
          </cell>
          <cell r="MF120">
            <v>833</v>
          </cell>
          <cell r="MG120">
            <v>61.1</v>
          </cell>
          <cell r="MH120">
            <v>1414887</v>
          </cell>
          <cell r="MI120">
            <v>35987</v>
          </cell>
          <cell r="MJ120">
            <v>252856</v>
          </cell>
          <cell r="MK120">
            <v>61.1</v>
          </cell>
          <cell r="ML120">
            <v>39.31661433295357</v>
          </cell>
          <cell r="MM120">
            <v>1.6151943757467975</v>
          </cell>
          <cell r="MN120">
            <v>6.4321194672066317</v>
          </cell>
          <cell r="MO120">
            <v>1.4454867592621887</v>
          </cell>
          <cell r="MP120">
            <v>73.217562565254539</v>
          </cell>
          <cell r="MQ120">
            <v>574.61171636283746</v>
          </cell>
          <cell r="MR120">
            <v>5.8873959545885997E-4</v>
          </cell>
          <cell r="MS120" t="str">
            <v>Historical (£m)</v>
          </cell>
          <cell r="MT120" t="str">
            <v>PR09 (£m)</v>
          </cell>
        </row>
        <row r="121">
          <cell r="A121" t="str">
            <v>WSH16</v>
          </cell>
          <cell r="B121" t="str">
            <v>WSH</v>
          </cell>
          <cell r="C121" t="str">
            <v>2015-16</v>
          </cell>
          <cell r="D121" t="str">
            <v>WSH</v>
          </cell>
          <cell r="E121" t="str">
            <v>WSH16</v>
          </cell>
          <cell r="F121">
            <v>1.0404326123128118</v>
          </cell>
          <cell r="G121">
            <v>4.7776665557404314</v>
          </cell>
          <cell r="H121">
            <v>0</v>
          </cell>
          <cell r="I121">
            <v>1.7791397670549081</v>
          </cell>
          <cell r="J121">
            <v>0</v>
          </cell>
          <cell r="K121">
            <v>31.571927620632273</v>
          </cell>
          <cell r="L121">
            <v>0</v>
          </cell>
          <cell r="M121">
            <v>25.027606489184688</v>
          </cell>
          <cell r="N121">
            <v>0</v>
          </cell>
          <cell r="O121">
            <v>63.156340432612303</v>
          </cell>
          <cell r="P121">
            <v>0.13837753743760398</v>
          </cell>
          <cell r="Q121">
            <v>63.294717970049909</v>
          </cell>
          <cell r="R121">
            <v>6.0168217970049911</v>
          </cell>
          <cell r="S121">
            <v>17.632211480865219</v>
          </cell>
          <cell r="T121">
            <v>17.979715973377701</v>
          </cell>
          <cell r="U121">
            <v>0.15502445923460895</v>
          </cell>
          <cell r="V121">
            <v>4.9618231281198</v>
          </cell>
          <cell r="W121">
            <v>46.745596838602218</v>
          </cell>
          <cell r="X121">
            <v>0</v>
          </cell>
          <cell r="Y121">
            <v>46.745596838602218</v>
          </cell>
          <cell r="Z121">
            <v>8.4587171381031609</v>
          </cell>
          <cell r="AA121">
            <v>0</v>
          </cell>
          <cell r="AB121">
            <v>0</v>
          </cell>
          <cell r="AC121">
            <v>8.4587171381031609</v>
          </cell>
          <cell r="AD121">
            <v>101.58159767054907</v>
          </cell>
          <cell r="AE121">
            <v>0.2028843594009983</v>
          </cell>
          <cell r="AF121">
            <v>0</v>
          </cell>
          <cell r="AG121">
            <v>101.78448202995006</v>
          </cell>
          <cell r="AH121">
            <v>101.78448202995006</v>
          </cell>
          <cell r="AI121">
            <v>22.378665058236269</v>
          </cell>
          <cell r="AJ121">
            <v>-0.34646405990016638</v>
          </cell>
          <cell r="AK121">
            <v>3.4146998336106482</v>
          </cell>
          <cell r="AL121">
            <v>0</v>
          </cell>
          <cell r="AM121">
            <v>0</v>
          </cell>
          <cell r="AN121">
            <v>0</v>
          </cell>
          <cell r="AO121">
            <v>26.38641148086522</v>
          </cell>
          <cell r="AP121">
            <v>6.0022557404326111</v>
          </cell>
          <cell r="AQ121">
            <v>57.835568053244586</v>
          </cell>
          <cell r="AR121">
            <v>0</v>
          </cell>
          <cell r="AS121">
            <v>57.835568053244586</v>
          </cell>
          <cell r="AT121">
            <v>0</v>
          </cell>
          <cell r="AU121">
            <v>42.085499168053239</v>
          </cell>
          <cell r="AV121">
            <v>0</v>
          </cell>
          <cell r="AW121">
            <v>18.245026289517469</v>
          </cell>
          <cell r="AX121">
            <v>0</v>
          </cell>
          <cell r="AY121">
            <v>60.330525457570701</v>
          </cell>
          <cell r="AZ121">
            <v>0</v>
          </cell>
          <cell r="BA121">
            <v>60.330525457570701</v>
          </cell>
          <cell r="BB121">
            <v>0.15502445923460895</v>
          </cell>
          <cell r="BC121">
            <v>0</v>
          </cell>
          <cell r="BD121">
            <v>0</v>
          </cell>
          <cell r="BE121">
            <v>0.15502445923460895</v>
          </cell>
          <cell r="BF121">
            <v>118.01106905158068</v>
          </cell>
          <cell r="BG121">
            <v>0.14566056572379366</v>
          </cell>
          <cell r="BH121">
            <v>0</v>
          </cell>
          <cell r="BI121">
            <v>118.15672961730446</v>
          </cell>
          <cell r="BJ121">
            <v>118.15672961730446</v>
          </cell>
          <cell r="BK121">
            <v>0</v>
          </cell>
          <cell r="BL121">
            <v>0</v>
          </cell>
          <cell r="BM121">
            <v>0</v>
          </cell>
          <cell r="BN121">
            <v>0</v>
          </cell>
          <cell r="BO121">
            <v>0</v>
          </cell>
          <cell r="BP121">
            <v>0</v>
          </cell>
          <cell r="BQ121">
            <v>6.0116196339434262</v>
          </cell>
          <cell r="BR121">
            <v>0</v>
          </cell>
          <cell r="BS121">
            <v>6.0116196339434262</v>
          </cell>
          <cell r="BT121">
            <v>0</v>
          </cell>
          <cell r="BU121">
            <v>6.0116196339434262</v>
          </cell>
          <cell r="BV121">
            <v>0</v>
          </cell>
          <cell r="BW121">
            <v>0</v>
          </cell>
          <cell r="BX121">
            <v>0</v>
          </cell>
          <cell r="BY121">
            <v>0</v>
          </cell>
          <cell r="BZ121">
            <v>0</v>
          </cell>
          <cell r="CA121">
            <v>0</v>
          </cell>
          <cell r="CB121">
            <v>0</v>
          </cell>
          <cell r="CC121">
            <v>0</v>
          </cell>
          <cell r="CD121">
            <v>0</v>
          </cell>
          <cell r="CE121">
            <v>0</v>
          </cell>
          <cell r="CF121">
            <v>0</v>
          </cell>
          <cell r="CG121">
            <v>0</v>
          </cell>
          <cell r="CH121">
            <v>6.0116196339434262</v>
          </cell>
          <cell r="CI121">
            <v>3.1212978369384352E-2</v>
          </cell>
          <cell r="CJ121">
            <v>0</v>
          </cell>
          <cell r="CK121">
            <v>6.0428326123128109</v>
          </cell>
          <cell r="CL121">
            <v>6.0428326123128109</v>
          </cell>
          <cell r="CM121">
            <v>-6.6587687188019953E-2</v>
          </cell>
          <cell r="CN121">
            <v>-2.0819056572379364</v>
          </cell>
          <cell r="CO121">
            <v>0</v>
          </cell>
          <cell r="CP121">
            <v>0</v>
          </cell>
          <cell r="CQ121">
            <v>0</v>
          </cell>
          <cell r="CR121">
            <v>0</v>
          </cell>
          <cell r="CS121">
            <v>5.7421475873544088</v>
          </cell>
          <cell r="CT121">
            <v>0.62425956738768706</v>
          </cell>
          <cell r="CU121">
            <v>4.2179138103161398</v>
          </cell>
          <cell r="CV121">
            <v>0</v>
          </cell>
          <cell r="CW121">
            <v>4.2179138103161398</v>
          </cell>
          <cell r="CX121">
            <v>0</v>
          </cell>
          <cell r="CY121">
            <v>7.5108830282861891</v>
          </cell>
          <cell r="CZ121">
            <v>0</v>
          </cell>
          <cell r="DA121">
            <v>0</v>
          </cell>
          <cell r="DB121">
            <v>0</v>
          </cell>
          <cell r="DC121">
            <v>7.5108830282861891</v>
          </cell>
          <cell r="DD121">
            <v>0</v>
          </cell>
          <cell r="DE121">
            <v>7.5108830282861891</v>
          </cell>
          <cell r="DF121">
            <v>3.1212978369384355E-3</v>
          </cell>
          <cell r="DG121">
            <v>0</v>
          </cell>
          <cell r="DH121">
            <v>0</v>
          </cell>
          <cell r="DI121">
            <v>3.1212978369384355E-3</v>
          </cell>
          <cell r="DJ121">
            <v>11.725675540765389</v>
          </cell>
          <cell r="DK121">
            <v>3.1212978369384352E-2</v>
          </cell>
          <cell r="DL121">
            <v>0</v>
          </cell>
          <cell r="DM121">
            <v>11.756888519134669</v>
          </cell>
          <cell r="DN121">
            <v>11.756888519134669</v>
          </cell>
          <cell r="DO121">
            <v>0</v>
          </cell>
          <cell r="DP121">
            <v>0</v>
          </cell>
          <cell r="DQ121">
            <v>0</v>
          </cell>
          <cell r="DR121">
            <v>0</v>
          </cell>
          <cell r="DS121">
            <v>0</v>
          </cell>
          <cell r="DT121">
            <v>0</v>
          </cell>
          <cell r="DU121">
            <v>3.6331906821963389</v>
          </cell>
          <cell r="DV121">
            <v>0</v>
          </cell>
          <cell r="DW121">
            <v>3.6331906821963389</v>
          </cell>
          <cell r="DX121">
            <v>0</v>
          </cell>
          <cell r="DY121">
            <v>3.6331906821963389</v>
          </cell>
          <cell r="DZ121">
            <v>0</v>
          </cell>
          <cell r="EA121">
            <v>0.36207054908485847</v>
          </cell>
          <cell r="EB121">
            <v>0</v>
          </cell>
          <cell r="EC121">
            <v>0</v>
          </cell>
          <cell r="ED121">
            <v>0</v>
          </cell>
          <cell r="EE121">
            <v>0.36207054908485847</v>
          </cell>
          <cell r="EF121">
            <v>0</v>
          </cell>
          <cell r="EG121">
            <v>0.36207054908485847</v>
          </cell>
          <cell r="EH121">
            <v>0</v>
          </cell>
          <cell r="EI121">
            <v>0</v>
          </cell>
          <cell r="EJ121">
            <v>0</v>
          </cell>
          <cell r="EK121">
            <v>0</v>
          </cell>
          <cell r="EL121">
            <v>3.995261231281197</v>
          </cell>
          <cell r="EM121">
            <v>1.872778702163061E-2</v>
          </cell>
          <cell r="EN121">
            <v>0</v>
          </cell>
          <cell r="EO121">
            <v>4.0139890183028175</v>
          </cell>
          <cell r="EP121">
            <v>4.0139890183028175</v>
          </cell>
          <cell r="EQ121">
            <v>27.1563316139767</v>
          </cell>
          <cell r="ER121">
            <v>-0.34646405990016638</v>
          </cell>
          <cell r="ES121">
            <v>5.1938396006655569</v>
          </cell>
          <cell r="ET121">
            <v>0</v>
          </cell>
          <cell r="EU121">
            <v>31.571927620632273</v>
          </cell>
          <cell r="EV121">
            <v>0</v>
          </cell>
          <cell r="EW121">
            <v>51.414017970049905</v>
          </cell>
          <cell r="EX121">
            <v>6.0022557404326111</v>
          </cell>
          <cell r="EY121">
            <v>120.99190848585688</v>
          </cell>
          <cell r="EZ121">
            <v>0.13837753743760398</v>
          </cell>
          <cell r="FA121">
            <v>121.13028602329449</v>
          </cell>
          <cell r="FB121">
            <v>6.0168217970049911</v>
          </cell>
          <cell r="FC121">
            <v>59.717710648918462</v>
          </cell>
          <cell r="FD121">
            <v>17.979715973377701</v>
          </cell>
          <cell r="FE121">
            <v>18.400050748752079</v>
          </cell>
          <cell r="FF121">
            <v>4.9618231281198</v>
          </cell>
          <cell r="FG121">
            <v>107.07612229617293</v>
          </cell>
          <cell r="FH121">
            <v>0</v>
          </cell>
          <cell r="FI121">
            <v>107.07612229617293</v>
          </cell>
          <cell r="FJ121">
            <v>8.6137415973377696</v>
          </cell>
          <cell r="FK121">
            <v>0</v>
          </cell>
          <cell r="FL121">
            <v>0</v>
          </cell>
          <cell r="FM121">
            <v>8.6137415973377696</v>
          </cell>
          <cell r="FN121">
            <v>219.59266672212974</v>
          </cell>
          <cell r="FO121">
            <v>0.34854492512479196</v>
          </cell>
          <cell r="FP121">
            <v>0</v>
          </cell>
          <cell r="FQ121">
            <v>219.94121164725453</v>
          </cell>
          <cell r="FR121">
            <v>219.94121164725453</v>
          </cell>
          <cell r="FS121">
            <v>-6.6587687188019953E-2</v>
          </cell>
          <cell r="FT121">
            <v>-2.0819056572379364</v>
          </cell>
          <cell r="FU121">
            <v>0</v>
          </cell>
          <cell r="FV121">
            <v>0</v>
          </cell>
          <cell r="FW121">
            <v>0</v>
          </cell>
          <cell r="FX121">
            <v>0</v>
          </cell>
          <cell r="FY121">
            <v>15.386957903494176</v>
          </cell>
          <cell r="FZ121">
            <v>0.62425956738768706</v>
          </cell>
          <cell r="GA121">
            <v>13.862724126455907</v>
          </cell>
          <cell r="GB121">
            <v>0</v>
          </cell>
          <cell r="GC121">
            <v>13.862724126455907</v>
          </cell>
          <cell r="GD121">
            <v>0</v>
          </cell>
          <cell r="GE121">
            <v>7.8729535773710468</v>
          </cell>
          <cell r="GF121">
            <v>0</v>
          </cell>
          <cell r="GG121">
            <v>0</v>
          </cell>
          <cell r="GH121">
            <v>0</v>
          </cell>
          <cell r="GI121">
            <v>7.8729535773710468</v>
          </cell>
          <cell r="GJ121">
            <v>0</v>
          </cell>
          <cell r="GK121">
            <v>7.8729535773710468</v>
          </cell>
          <cell r="GL121">
            <v>3.1212978369384355E-3</v>
          </cell>
          <cell r="GM121">
            <v>0</v>
          </cell>
          <cell r="GN121">
            <v>0</v>
          </cell>
          <cell r="GO121">
            <v>3.1212978369384355E-3</v>
          </cell>
          <cell r="GP121">
            <v>21.73255640599001</v>
          </cell>
          <cell r="GQ121">
            <v>8.1153743760399327E-2</v>
          </cell>
          <cell r="GR121">
            <v>0</v>
          </cell>
          <cell r="GS121">
            <v>21.813710149750296</v>
          </cell>
          <cell r="GT121">
            <v>21.813710149750296</v>
          </cell>
          <cell r="GU121">
            <v>27.089743926788682</v>
          </cell>
          <cell r="GV121">
            <v>-2.4283697171381027</v>
          </cell>
          <cell r="GW121">
            <v>5.1938396006655569</v>
          </cell>
          <cell r="GX121">
            <v>0</v>
          </cell>
          <cell r="GY121">
            <v>31.571927620632273</v>
          </cell>
          <cell r="GZ121">
            <v>0</v>
          </cell>
          <cell r="HA121">
            <v>66.800975873544076</v>
          </cell>
          <cell r="HB121">
            <v>6.6265153078202985</v>
          </cell>
          <cell r="HC121">
            <v>134.8546326123128</v>
          </cell>
          <cell r="HD121">
            <v>0.13837753743760398</v>
          </cell>
          <cell r="HE121">
            <v>134.9930101497504</v>
          </cell>
          <cell r="HF121">
            <v>6.0168217970049911</v>
          </cell>
          <cell r="HG121">
            <v>67.590664226289505</v>
          </cell>
          <cell r="HH121">
            <v>17.979715973377701</v>
          </cell>
          <cell r="HI121">
            <v>18.400050748752076</v>
          </cell>
          <cell r="HJ121">
            <v>4.9618231281198</v>
          </cell>
          <cell r="HK121">
            <v>114.94907587354304</v>
          </cell>
          <cell r="HL121">
            <v>0</v>
          </cell>
          <cell r="HM121">
            <v>114.94907587354304</v>
          </cell>
          <cell r="HN121">
            <v>8.616862895174707</v>
          </cell>
          <cell r="HO121">
            <v>0</v>
          </cell>
          <cell r="HP121">
            <v>0</v>
          </cell>
          <cell r="HQ121">
            <v>8.616862895174707</v>
          </cell>
          <cell r="HR121">
            <v>241.32522312811977</v>
          </cell>
          <cell r="HS121">
            <v>0.42969866888519126</v>
          </cell>
          <cell r="HT121">
            <v>0</v>
          </cell>
          <cell r="HU121">
            <v>241.75492179700495</v>
          </cell>
          <cell r="HV121">
            <v>241.75492179700495</v>
          </cell>
          <cell r="HW121">
            <v>1.5710532445923457</v>
          </cell>
          <cell r="HX121">
            <v>0</v>
          </cell>
          <cell r="HY121">
            <v>0.25386555740432609</v>
          </cell>
          <cell r="HZ121">
            <v>0</v>
          </cell>
          <cell r="IA121">
            <v>0</v>
          </cell>
          <cell r="IB121">
            <v>1.3484006655574041</v>
          </cell>
          <cell r="IC121" t="e">
            <v>#N/A</v>
          </cell>
          <cell r="ID121">
            <v>0.48692246256239596</v>
          </cell>
          <cell r="IE121">
            <v>0</v>
          </cell>
          <cell r="IF121">
            <v>0</v>
          </cell>
          <cell r="IG121" t="e">
            <v>#N/A</v>
          </cell>
          <cell r="IH121" t="e">
            <v>#N/A</v>
          </cell>
          <cell r="II121">
            <v>1.9757815307820297</v>
          </cell>
          <cell r="IJ121">
            <v>1.8322018302828615</v>
          </cell>
          <cell r="IK121" t="e">
            <v>#N/A</v>
          </cell>
          <cell r="IL121" t="e">
            <v>#N/A</v>
          </cell>
          <cell r="IM121">
            <v>5.6183361064891836E-2</v>
          </cell>
          <cell r="IN121">
            <v>4.8026369384359393</v>
          </cell>
          <cell r="IO121">
            <v>0</v>
          </cell>
          <cell r="IP121">
            <v>7.2892708818635601</v>
          </cell>
          <cell r="IQ121">
            <v>2.5677876871880194</v>
          </cell>
          <cell r="IR121">
            <v>0.16022662229617302</v>
          </cell>
          <cell r="IS121">
            <v>0</v>
          </cell>
          <cell r="IT121">
            <v>0</v>
          </cell>
          <cell r="IU121">
            <v>1.4763738768718799</v>
          </cell>
          <cell r="IV121">
            <v>-5.8264226289517461E-2</v>
          </cell>
          <cell r="IW121">
            <v>2.9995672212978364</v>
          </cell>
          <cell r="IX121">
            <v>1.3692093178036604</v>
          </cell>
          <cell r="IY121">
            <v>0</v>
          </cell>
          <cell r="IZ121">
            <v>1.625155740432612</v>
          </cell>
          <cell r="JA121" t="e">
            <v>#N/A</v>
          </cell>
          <cell r="JB121">
            <v>7.8968835274542419</v>
          </cell>
          <cell r="JC121">
            <v>0</v>
          </cell>
          <cell r="JD121">
            <v>1.0404326123128118E-3</v>
          </cell>
          <cell r="JE121">
            <v>5.6183361064891836E-2</v>
          </cell>
          <cell r="JF121">
            <v>0.10300282861896837</v>
          </cell>
          <cell r="JG121">
            <v>5.0991602329450902</v>
          </cell>
          <cell r="JH121">
            <v>0</v>
          </cell>
          <cell r="JI121">
            <v>0</v>
          </cell>
          <cell r="JJ121">
            <v>0</v>
          </cell>
          <cell r="JK121">
            <v>0</v>
          </cell>
          <cell r="JL121">
            <v>0</v>
          </cell>
          <cell r="JM121">
            <v>0</v>
          </cell>
          <cell r="JN121">
            <v>0</v>
          </cell>
          <cell r="JO121">
            <v>0</v>
          </cell>
          <cell r="JP121">
            <v>0</v>
          </cell>
          <cell r="JQ121">
            <v>0</v>
          </cell>
          <cell r="JR121">
            <v>0</v>
          </cell>
          <cell r="JS121">
            <v>241.32522312811977</v>
          </cell>
          <cell r="JT121">
            <v>241.75492179700495</v>
          </cell>
          <cell r="JU121">
            <v>21.813710149750296</v>
          </cell>
          <cell r="JV121">
            <v>219.94121164725453</v>
          </cell>
          <cell r="JW121">
            <v>41.341589850249576</v>
          </cell>
          <cell r="JX121">
            <v>0</v>
          </cell>
          <cell r="JY121">
            <v>0</v>
          </cell>
          <cell r="JZ121">
            <v>0</v>
          </cell>
          <cell r="KA121">
            <v>8.7177848585690502E-3</v>
          </cell>
          <cell r="KB121">
            <v>0</v>
          </cell>
          <cell r="KC121">
            <v>0</v>
          </cell>
          <cell r="KD121">
            <v>8.7177848585690502E-3</v>
          </cell>
          <cell r="KE121">
            <v>0</v>
          </cell>
          <cell r="KF121">
            <v>0</v>
          </cell>
          <cell r="KG121">
            <v>2.2691835274542424E-2</v>
          </cell>
          <cell r="KH121">
            <v>2.2691835274542424E-2</v>
          </cell>
          <cell r="KI121">
            <v>4.0649702163061558</v>
          </cell>
          <cell r="KJ121">
            <v>2.8955239600665554</v>
          </cell>
          <cell r="KK121">
            <v>3.9619673876871877</v>
          </cell>
          <cell r="KL121">
            <v>6.4184287853577366</v>
          </cell>
          <cell r="KM121">
            <v>5.6433064891846918</v>
          </cell>
          <cell r="KN121">
            <v>20.274910316139767</v>
          </cell>
          <cell r="KO121">
            <v>2.9995672212978364</v>
          </cell>
          <cell r="KP121">
            <v>0</v>
          </cell>
          <cell r="KQ121">
            <v>0</v>
          </cell>
          <cell r="KR121">
            <v>2.9995672212978364</v>
          </cell>
          <cell r="KS121">
            <v>0</v>
          </cell>
          <cell r="KT121">
            <v>1.3692093178036604</v>
          </cell>
          <cell r="KU121">
            <v>0</v>
          </cell>
          <cell r="KV121">
            <v>1.3692093178036604</v>
          </cell>
          <cell r="KW121">
            <v>7.8968835274542419</v>
          </cell>
          <cell r="KX121">
            <v>0</v>
          </cell>
          <cell r="KY121">
            <v>0</v>
          </cell>
          <cell r="KZ121">
            <v>7.8968835274542419</v>
          </cell>
          <cell r="LA121">
            <v>4.3397661312104239</v>
          </cell>
          <cell r="LB121">
            <v>0</v>
          </cell>
          <cell r="LC121">
            <v>0</v>
          </cell>
          <cell r="LD121">
            <v>4.3397661312104239</v>
          </cell>
          <cell r="LE121">
            <v>4.5801780482307855E-3</v>
          </cell>
          <cell r="LF121">
            <v>4.2229737845587705</v>
          </cell>
          <cell r="LG121">
            <v>0</v>
          </cell>
          <cell r="LH121">
            <v>4.2275539626070007</v>
          </cell>
          <cell r="LI121">
            <v>9.6555442432494765</v>
          </cell>
          <cell r="LJ121">
            <v>0</v>
          </cell>
          <cell r="LK121">
            <v>0</v>
          </cell>
          <cell r="LL121">
            <v>9.6555442432494765</v>
          </cell>
          <cell r="LM121">
            <v>99.225493233539723</v>
          </cell>
          <cell r="LN121">
            <v>98.141785265423977</v>
          </cell>
          <cell r="LO121">
            <v>21.088726301164723</v>
          </cell>
          <cell r="LP121">
            <v>119.2305115665887</v>
          </cell>
          <cell r="LQ121">
            <v>197.36727849896369</v>
          </cell>
          <cell r="LR121">
            <v>218.4560048001284</v>
          </cell>
          <cell r="LS121">
            <v>1433.29999999999</v>
          </cell>
          <cell r="LT121">
            <v>58682</v>
          </cell>
          <cell r="LU121">
            <v>18875.2</v>
          </cell>
          <cell r="LV121">
            <v>17175</v>
          </cell>
          <cell r="LW121">
            <v>2874</v>
          </cell>
          <cell r="LX121">
            <v>3093</v>
          </cell>
          <cell r="LY121">
            <v>9242</v>
          </cell>
          <cell r="LZ121">
            <v>182468</v>
          </cell>
          <cell r="MA121">
            <v>248891</v>
          </cell>
          <cell r="MB121">
            <v>248893</v>
          </cell>
          <cell r="MC121">
            <v>0</v>
          </cell>
          <cell r="MD121">
            <v>4709</v>
          </cell>
          <cell r="ME121">
            <v>835</v>
          </cell>
          <cell r="MF121">
            <v>835</v>
          </cell>
          <cell r="MG121">
            <v>63.5</v>
          </cell>
          <cell r="MH121">
            <v>1433299.99999999</v>
          </cell>
          <cell r="MI121">
            <v>36050.199999999997</v>
          </cell>
          <cell r="MJ121">
            <v>248893</v>
          </cell>
          <cell r="MK121">
            <v>63.5</v>
          </cell>
          <cell r="ML121">
            <v>39.758447942036106</v>
          </cell>
          <cell r="MM121">
            <v>1.6277856988310746</v>
          </cell>
          <cell r="MN121">
            <v>6.110657993595642</v>
          </cell>
          <cell r="MO121">
            <v>1.8919776771544397</v>
          </cell>
          <cell r="MP121">
            <v>73.311824760037453</v>
          </cell>
          <cell r="MQ121">
            <v>578.82464537014823</v>
          </cell>
          <cell r="MR121">
            <v>5.8257168771367186E-4</v>
          </cell>
          <cell r="MS121" t="str">
            <v>Historical (£m)</v>
          </cell>
          <cell r="MT121" t="str">
            <v>PR14 (£m)</v>
          </cell>
        </row>
        <row r="122">
          <cell r="A122" t="str">
            <v>WSH17</v>
          </cell>
          <cell r="B122" t="str">
            <v>WSH</v>
          </cell>
          <cell r="C122" t="str">
            <v>2016-17</v>
          </cell>
          <cell r="D122" t="str">
            <v>WSH</v>
          </cell>
          <cell r="E122" t="str">
            <v>WSH17</v>
          </cell>
          <cell r="F122">
            <v>1.0263438654082888</v>
          </cell>
          <cell r="G122">
            <v>4.297301764464506</v>
          </cell>
          <cell r="H122">
            <v>0</v>
          </cell>
          <cell r="I122">
            <v>1.5487528929011076</v>
          </cell>
          <cell r="J122">
            <v>0</v>
          </cell>
          <cell r="K122">
            <v>38.181018137053755</v>
          </cell>
          <cell r="L122">
            <v>0</v>
          </cell>
          <cell r="M122">
            <v>27.030818383258101</v>
          </cell>
          <cell r="N122">
            <v>0.12213491998358636</v>
          </cell>
          <cell r="O122">
            <v>71.180026097661042</v>
          </cell>
          <cell r="P122">
            <v>0.1282929831760361</v>
          </cell>
          <cell r="Q122">
            <v>71.30831908083708</v>
          </cell>
          <cell r="R122">
            <v>10.265491341813705</v>
          </cell>
          <cell r="S122">
            <v>14.39447271235125</v>
          </cell>
          <cell r="T122">
            <v>25.187504800984815</v>
          </cell>
          <cell r="U122">
            <v>4.1279550266721374</v>
          </cell>
          <cell r="V122">
            <v>4.3116705785802205</v>
          </cell>
          <cell r="W122">
            <v>58.287094460402123</v>
          </cell>
          <cell r="X122">
            <v>0</v>
          </cell>
          <cell r="Y122">
            <v>58.287094460402123</v>
          </cell>
          <cell r="Z122">
            <v>8.8819798112433315</v>
          </cell>
          <cell r="AA122">
            <v>0</v>
          </cell>
          <cell r="AB122">
            <v>0</v>
          </cell>
          <cell r="AC122">
            <v>8.8819798112433315</v>
          </cell>
          <cell r="AD122">
            <v>120.71343372999588</v>
          </cell>
          <cell r="AE122">
            <v>1.0643185884283954</v>
          </cell>
          <cell r="AF122">
            <v>0</v>
          </cell>
          <cell r="AG122">
            <v>121.77775231842429</v>
          </cell>
          <cell r="AH122">
            <v>121.77775231842429</v>
          </cell>
          <cell r="AI122">
            <v>21.761568978251947</v>
          </cell>
          <cell r="AJ122">
            <v>-0.40232679524004922</v>
          </cell>
          <cell r="AK122">
            <v>3.6917588838736148</v>
          </cell>
          <cell r="AL122">
            <v>0</v>
          </cell>
          <cell r="AM122">
            <v>0</v>
          </cell>
          <cell r="AN122">
            <v>0</v>
          </cell>
          <cell r="AO122">
            <v>29.383198522773903</v>
          </cell>
          <cell r="AP122">
            <v>10.879244973327861</v>
          </cell>
          <cell r="AQ122">
            <v>65.313444562987272</v>
          </cell>
          <cell r="AR122">
            <v>0</v>
          </cell>
          <cell r="AS122">
            <v>65.313444562987272</v>
          </cell>
          <cell r="AT122">
            <v>0</v>
          </cell>
          <cell r="AU122">
            <v>53.453014854329091</v>
          </cell>
          <cell r="AV122">
            <v>0</v>
          </cell>
          <cell r="AW122">
            <v>22.331189823553547</v>
          </cell>
          <cell r="AX122">
            <v>0</v>
          </cell>
          <cell r="AY122">
            <v>75.784204677882641</v>
          </cell>
          <cell r="AZ122">
            <v>0</v>
          </cell>
          <cell r="BA122">
            <v>75.784204677882641</v>
          </cell>
          <cell r="BB122">
            <v>0.36024669675830934</v>
          </cell>
          <cell r="BC122">
            <v>0</v>
          </cell>
          <cell r="BD122">
            <v>0</v>
          </cell>
          <cell r="BE122">
            <v>0.36024669675830934</v>
          </cell>
          <cell r="BF122">
            <v>140.7374025441116</v>
          </cell>
          <cell r="BG122">
            <v>0.8436546573656134</v>
          </cell>
          <cell r="BH122">
            <v>0</v>
          </cell>
          <cell r="BI122">
            <v>141.58105720147722</v>
          </cell>
          <cell r="BJ122">
            <v>141.58105720147722</v>
          </cell>
          <cell r="BK122">
            <v>0</v>
          </cell>
          <cell r="BL122">
            <v>0</v>
          </cell>
          <cell r="BM122">
            <v>0</v>
          </cell>
          <cell r="BN122">
            <v>0</v>
          </cell>
          <cell r="BO122">
            <v>0</v>
          </cell>
          <cell r="BP122">
            <v>0</v>
          </cell>
          <cell r="BQ122">
            <v>5.6962084530160029</v>
          </cell>
          <cell r="BR122">
            <v>1.3342470250307754E-2</v>
          </cell>
          <cell r="BS122">
            <v>5.7095509232663106</v>
          </cell>
          <cell r="BT122">
            <v>0</v>
          </cell>
          <cell r="BU122">
            <v>5.7095509232663106</v>
          </cell>
          <cell r="BV122">
            <v>0</v>
          </cell>
          <cell r="BW122">
            <v>0.49777677472302007</v>
          </cell>
          <cell r="BX122">
            <v>0</v>
          </cell>
          <cell r="BY122">
            <v>0</v>
          </cell>
          <cell r="BZ122">
            <v>0</v>
          </cell>
          <cell r="CA122">
            <v>0.49777677472302007</v>
          </cell>
          <cell r="CB122">
            <v>0</v>
          </cell>
          <cell r="CC122">
            <v>0.49777677472302007</v>
          </cell>
          <cell r="CD122">
            <v>0</v>
          </cell>
          <cell r="CE122">
            <v>0</v>
          </cell>
          <cell r="CF122">
            <v>0</v>
          </cell>
          <cell r="CG122">
            <v>0</v>
          </cell>
          <cell r="CH122">
            <v>6.2073276979893306</v>
          </cell>
          <cell r="CI122">
            <v>0.1005816988100123</v>
          </cell>
          <cell r="CJ122">
            <v>0</v>
          </cell>
          <cell r="CK122">
            <v>6.3079093967993431</v>
          </cell>
          <cell r="CL122">
            <v>6.3079093967993431</v>
          </cell>
          <cell r="CM122">
            <v>-0.34382519491177677</v>
          </cell>
          <cell r="CN122">
            <v>-2.5248059089043906</v>
          </cell>
          <cell r="CO122">
            <v>0</v>
          </cell>
          <cell r="CP122">
            <v>-1.0263438654082888E-2</v>
          </cell>
          <cell r="CQ122">
            <v>0</v>
          </cell>
          <cell r="CR122">
            <v>0</v>
          </cell>
          <cell r="CS122">
            <v>7.2480403775133357</v>
          </cell>
          <cell r="CT122">
            <v>0.60554288059089034</v>
          </cell>
          <cell r="CU122">
            <v>4.9746887156339765</v>
          </cell>
          <cell r="CV122">
            <v>0</v>
          </cell>
          <cell r="CW122">
            <v>4.9746887156339765</v>
          </cell>
          <cell r="CX122">
            <v>0</v>
          </cell>
          <cell r="CY122">
            <v>17.240524251128434</v>
          </cell>
          <cell r="CZ122">
            <v>0</v>
          </cell>
          <cell r="DA122">
            <v>0.15497792367665161</v>
          </cell>
          <cell r="DB122">
            <v>0</v>
          </cell>
          <cell r="DC122">
            <v>17.395502174804982</v>
          </cell>
          <cell r="DD122">
            <v>0</v>
          </cell>
          <cell r="DE122">
            <v>17.395502174804982</v>
          </cell>
          <cell r="DF122">
            <v>0</v>
          </cell>
          <cell r="DG122">
            <v>0</v>
          </cell>
          <cell r="DH122">
            <v>0</v>
          </cell>
          <cell r="DI122">
            <v>0</v>
          </cell>
          <cell r="DJ122">
            <v>22.370190890439062</v>
          </cell>
          <cell r="DK122">
            <v>0.24632252769798932</v>
          </cell>
          <cell r="DL122">
            <v>0</v>
          </cell>
          <cell r="DM122">
            <v>22.616513418136947</v>
          </cell>
          <cell r="DN122">
            <v>22.616513418136947</v>
          </cell>
          <cell r="DO122">
            <v>0</v>
          </cell>
          <cell r="DP122">
            <v>0</v>
          </cell>
          <cell r="DQ122">
            <v>0</v>
          </cell>
          <cell r="DR122">
            <v>0</v>
          </cell>
          <cell r="DS122">
            <v>0</v>
          </cell>
          <cell r="DT122">
            <v>0</v>
          </cell>
          <cell r="DU122">
            <v>4.0561109560935575</v>
          </cell>
          <cell r="DV122">
            <v>1.2316126384899467E-2</v>
          </cell>
          <cell r="DW122">
            <v>4.0684270824784567</v>
          </cell>
          <cell r="DX122">
            <v>0</v>
          </cell>
          <cell r="DY122">
            <v>4.0684270824784567</v>
          </cell>
          <cell r="DZ122">
            <v>0</v>
          </cell>
          <cell r="EA122">
            <v>0.4916187115305703</v>
          </cell>
          <cell r="EB122">
            <v>0</v>
          </cell>
          <cell r="EC122">
            <v>0</v>
          </cell>
          <cell r="ED122">
            <v>0</v>
          </cell>
          <cell r="EE122">
            <v>0.4916187115305703</v>
          </cell>
          <cell r="EF122">
            <v>0</v>
          </cell>
          <cell r="EG122">
            <v>0.4916187115305703</v>
          </cell>
          <cell r="EH122">
            <v>0</v>
          </cell>
          <cell r="EI122">
            <v>0</v>
          </cell>
          <cell r="EJ122">
            <v>0</v>
          </cell>
          <cell r="EK122">
            <v>0</v>
          </cell>
          <cell r="EL122">
            <v>4.5600457940090271</v>
          </cell>
          <cell r="EM122">
            <v>9.4423635617562562E-2</v>
          </cell>
          <cell r="EN122">
            <v>0</v>
          </cell>
          <cell r="EO122">
            <v>4.6544694296265803</v>
          </cell>
          <cell r="EP122">
            <v>4.6544694296265803</v>
          </cell>
          <cell r="EQ122">
            <v>26.058870742716454</v>
          </cell>
          <cell r="ER122">
            <v>-0.40232679524004922</v>
          </cell>
          <cell r="ES122">
            <v>5.2405117767747225</v>
          </cell>
          <cell r="ET122">
            <v>0</v>
          </cell>
          <cell r="EU122">
            <v>38.181018137053755</v>
          </cell>
          <cell r="EV122">
            <v>0</v>
          </cell>
          <cell r="EW122">
            <v>56.414016906032003</v>
          </cell>
          <cell r="EX122">
            <v>11.001379893311448</v>
          </cell>
          <cell r="EY122">
            <v>136.49347066064834</v>
          </cell>
          <cell r="EZ122">
            <v>0.1282929831760361</v>
          </cell>
          <cell r="FA122">
            <v>136.62176364382438</v>
          </cell>
          <cell r="FB122">
            <v>10.265491341813705</v>
          </cell>
          <cell r="FC122">
            <v>67.847487566680343</v>
          </cell>
          <cell r="FD122">
            <v>25.187504800984815</v>
          </cell>
          <cell r="FE122">
            <v>26.459144850225687</v>
          </cell>
          <cell r="FF122">
            <v>4.3116705785802205</v>
          </cell>
          <cell r="FG122">
            <v>134.07129913828476</v>
          </cell>
          <cell r="FH122">
            <v>0</v>
          </cell>
          <cell r="FI122">
            <v>134.07129913828476</v>
          </cell>
          <cell r="FJ122">
            <v>9.2422265080016395</v>
          </cell>
          <cell r="FK122">
            <v>0</v>
          </cell>
          <cell r="FL122">
            <v>0</v>
          </cell>
          <cell r="FM122">
            <v>9.2422265080016395</v>
          </cell>
          <cell r="FN122">
            <v>261.45083627410747</v>
          </cell>
          <cell r="FO122">
            <v>1.9079732457940088</v>
          </cell>
          <cell r="FP122">
            <v>0</v>
          </cell>
          <cell r="FQ122">
            <v>263.35880951990151</v>
          </cell>
          <cell r="FR122">
            <v>263.35880951990151</v>
          </cell>
          <cell r="FS122">
            <v>-0.34382519491177677</v>
          </cell>
          <cell r="FT122">
            <v>-2.5248059089043906</v>
          </cell>
          <cell r="FU122">
            <v>0</v>
          </cell>
          <cell r="FV122">
            <v>-1.0263438654082888E-2</v>
          </cell>
          <cell r="FW122">
            <v>0</v>
          </cell>
          <cell r="FX122">
            <v>0</v>
          </cell>
          <cell r="FY122">
            <v>17.000359786622894</v>
          </cell>
          <cell r="FZ122">
            <v>0.63120147722609765</v>
          </cell>
          <cell r="GA122">
            <v>14.752666721378745</v>
          </cell>
          <cell r="GB122">
            <v>0</v>
          </cell>
          <cell r="GC122">
            <v>14.752666721378745</v>
          </cell>
          <cell r="GD122">
            <v>0</v>
          </cell>
          <cell r="GE122">
            <v>18.229919737382023</v>
          </cell>
          <cell r="GF122">
            <v>0</v>
          </cell>
          <cell r="GG122">
            <v>0.15497792367665161</v>
          </cell>
          <cell r="GH122">
            <v>0</v>
          </cell>
          <cell r="GI122">
            <v>18.384897661058574</v>
          </cell>
          <cell r="GJ122">
            <v>0</v>
          </cell>
          <cell r="GK122">
            <v>18.384897661058574</v>
          </cell>
          <cell r="GL122">
            <v>0</v>
          </cell>
          <cell r="GM122">
            <v>0</v>
          </cell>
          <cell r="GN122">
            <v>0</v>
          </cell>
          <cell r="GO122">
            <v>0</v>
          </cell>
          <cell r="GP122">
            <v>33.137564382437418</v>
          </cell>
          <cell r="GQ122">
            <v>0.44132786212556413</v>
          </cell>
          <cell r="GR122">
            <v>0</v>
          </cell>
          <cell r="GS122">
            <v>33.578892244562873</v>
          </cell>
          <cell r="GT122">
            <v>33.578892244562873</v>
          </cell>
          <cell r="GU122">
            <v>25.715045547804674</v>
          </cell>
          <cell r="GV122">
            <v>-2.9271327041444395</v>
          </cell>
          <cell r="GW122">
            <v>5.2405117767747225</v>
          </cell>
          <cell r="GX122">
            <v>-1.0263438654082888E-2</v>
          </cell>
          <cell r="GY122">
            <v>38.181018137053755</v>
          </cell>
          <cell r="GZ122">
            <v>0</v>
          </cell>
          <cell r="HA122">
            <v>73.414376692654898</v>
          </cell>
          <cell r="HB122">
            <v>11.632581370537546</v>
          </cell>
          <cell r="HC122">
            <v>151.24613738202709</v>
          </cell>
          <cell r="HD122">
            <v>0.1282929831760361</v>
          </cell>
          <cell r="HE122">
            <v>151.37443036520312</v>
          </cell>
          <cell r="HF122">
            <v>10.265491341813705</v>
          </cell>
          <cell r="HG122">
            <v>86.077407304062362</v>
          </cell>
          <cell r="HH122">
            <v>25.187504800984815</v>
          </cell>
          <cell r="HI122">
            <v>26.614122773902338</v>
          </cell>
          <cell r="HJ122">
            <v>4.3116705785802205</v>
          </cell>
          <cell r="HK122">
            <v>152.45619679934345</v>
          </cell>
          <cell r="HL122">
            <v>0</v>
          </cell>
          <cell r="HM122">
            <v>152.45619679934345</v>
          </cell>
          <cell r="HN122">
            <v>9.2422265080016306</v>
          </cell>
          <cell r="HO122">
            <v>0</v>
          </cell>
          <cell r="HP122">
            <v>0</v>
          </cell>
          <cell r="HQ122">
            <v>9.2422265080016306</v>
          </cell>
          <cell r="HR122">
            <v>294.58840065654488</v>
          </cell>
          <cell r="HS122">
            <v>2.3493011079195734</v>
          </cell>
          <cell r="HT122">
            <v>0</v>
          </cell>
          <cell r="HU122">
            <v>296.93770176446446</v>
          </cell>
          <cell r="HV122">
            <v>296.93770176446446</v>
          </cell>
          <cell r="HW122">
            <v>3.4803320475995072</v>
          </cell>
          <cell r="HX122">
            <v>0</v>
          </cell>
          <cell r="HY122">
            <v>1.4676717275338529</v>
          </cell>
          <cell r="HZ122">
            <v>0</v>
          </cell>
          <cell r="IA122">
            <v>0.10263438654082889</v>
          </cell>
          <cell r="IB122">
            <v>2.4570672137874436</v>
          </cell>
          <cell r="IC122" t="e">
            <v>#N/A</v>
          </cell>
          <cell r="ID122">
            <v>1.4861459171112021</v>
          </cell>
          <cell r="IE122">
            <v>8.929191629052112E-2</v>
          </cell>
          <cell r="IF122">
            <v>0.22476930652441526</v>
          </cell>
          <cell r="IG122" t="e">
            <v>#N/A</v>
          </cell>
          <cell r="IH122" t="e">
            <v>#N/A</v>
          </cell>
          <cell r="II122">
            <v>4.4574114074681983</v>
          </cell>
          <cell r="IJ122">
            <v>2.8737628231432086E-2</v>
          </cell>
          <cell r="IK122" t="e">
            <v>#N/A</v>
          </cell>
          <cell r="IL122" t="e">
            <v>#N/A</v>
          </cell>
          <cell r="IM122">
            <v>-6.1580631924497333E-3</v>
          </cell>
          <cell r="IN122">
            <v>6.1046933114485027</v>
          </cell>
          <cell r="IO122">
            <v>0</v>
          </cell>
          <cell r="IP122">
            <v>0.99350086171522356</v>
          </cell>
          <cell r="IQ122">
            <v>2.146085022568732</v>
          </cell>
          <cell r="IR122">
            <v>2.890184324989741</v>
          </cell>
          <cell r="IS122">
            <v>0</v>
          </cell>
          <cell r="IT122">
            <v>0</v>
          </cell>
          <cell r="IU122">
            <v>1.8474189577349198E-2</v>
          </cell>
          <cell r="IV122">
            <v>0.63941222814936394</v>
          </cell>
          <cell r="IW122">
            <v>4.565177513336069</v>
          </cell>
          <cell r="IX122">
            <v>5.9086616331555186</v>
          </cell>
          <cell r="IY122">
            <v>1.2213491998358637</v>
          </cell>
          <cell r="IZ122">
            <v>0.87444497332786209</v>
          </cell>
          <cell r="JA122" t="e">
            <v>#N/A</v>
          </cell>
          <cell r="JB122">
            <v>4.69039146491588</v>
          </cell>
          <cell r="JC122">
            <v>0</v>
          </cell>
          <cell r="JD122">
            <v>0</v>
          </cell>
          <cell r="JE122">
            <v>6.1580631924497333E-3</v>
          </cell>
          <cell r="JF122">
            <v>-1.1289782519491176E-2</v>
          </cell>
          <cell r="JG122">
            <v>15.758483709478865</v>
          </cell>
          <cell r="JH122">
            <v>0</v>
          </cell>
          <cell r="JI122">
            <v>0</v>
          </cell>
          <cell r="JJ122">
            <v>0</v>
          </cell>
          <cell r="JK122">
            <v>0</v>
          </cell>
          <cell r="JL122">
            <v>0</v>
          </cell>
          <cell r="JM122">
            <v>0</v>
          </cell>
          <cell r="JN122">
            <v>0</v>
          </cell>
          <cell r="JO122">
            <v>0</v>
          </cell>
          <cell r="JP122">
            <v>0</v>
          </cell>
          <cell r="JQ122">
            <v>0</v>
          </cell>
          <cell r="JR122">
            <v>0</v>
          </cell>
          <cell r="JS122">
            <v>294.58840065654488</v>
          </cell>
          <cell r="JT122">
            <v>296.93770176446446</v>
          </cell>
          <cell r="JU122">
            <v>33.578892244562873</v>
          </cell>
          <cell r="JV122">
            <v>263.35880951990151</v>
          </cell>
          <cell r="JW122">
            <v>56.113298153467376</v>
          </cell>
          <cell r="JX122">
            <v>0</v>
          </cell>
          <cell r="JY122">
            <v>0</v>
          </cell>
          <cell r="JZ122">
            <v>0</v>
          </cell>
          <cell r="KA122">
            <v>1.8962729257283543E-2</v>
          </cell>
          <cell r="KB122">
            <v>0</v>
          </cell>
          <cell r="KC122">
            <v>0</v>
          </cell>
          <cell r="KD122">
            <v>1.8962729257283543E-2</v>
          </cell>
          <cell r="KE122">
            <v>0</v>
          </cell>
          <cell r="KF122">
            <v>0</v>
          </cell>
          <cell r="KG122">
            <v>2.289773163725892E-2</v>
          </cell>
          <cell r="KH122">
            <v>2.289773163725892E-2</v>
          </cell>
          <cell r="KI122">
            <v>4.3948044316782928</v>
          </cell>
          <cell r="KJ122">
            <v>2.0455033237587199</v>
          </cell>
          <cell r="KK122">
            <v>3.9729771029954861</v>
          </cell>
          <cell r="KL122">
            <v>5.8522127205580627</v>
          </cell>
          <cell r="KM122">
            <v>5.4950450553959787</v>
          </cell>
          <cell r="KN122">
            <v>20.028074189577346</v>
          </cell>
          <cell r="KO122">
            <v>4.565177513336069</v>
          </cell>
          <cell r="KP122">
            <v>0</v>
          </cell>
          <cell r="KQ122">
            <v>0</v>
          </cell>
          <cell r="KR122">
            <v>4.565177513336069</v>
          </cell>
          <cell r="KS122">
            <v>0</v>
          </cell>
          <cell r="KT122">
            <v>5.9086616331555186</v>
          </cell>
          <cell r="KU122">
            <v>0</v>
          </cell>
          <cell r="KV122">
            <v>5.9086616331555186</v>
          </cell>
          <cell r="KW122">
            <v>4.69039146491588</v>
          </cell>
          <cell r="KX122">
            <v>0</v>
          </cell>
          <cell r="KY122">
            <v>0</v>
          </cell>
          <cell r="KZ122">
            <v>4.69039146491588</v>
          </cell>
          <cell r="LA122">
            <v>4.3397661312104239</v>
          </cell>
          <cell r="LB122">
            <v>0</v>
          </cell>
          <cell r="LC122">
            <v>0</v>
          </cell>
          <cell r="LD122">
            <v>4.3397661312104239</v>
          </cell>
          <cell r="LE122">
            <v>4.5801780482307855E-3</v>
          </cell>
          <cell r="LF122">
            <v>4.2229737845587705</v>
          </cell>
          <cell r="LG122">
            <v>0</v>
          </cell>
          <cell r="LH122">
            <v>4.2275539626070007</v>
          </cell>
          <cell r="LI122">
            <v>9.6555442432494765</v>
          </cell>
          <cell r="LJ122">
            <v>0</v>
          </cell>
          <cell r="LK122">
            <v>0</v>
          </cell>
          <cell r="LL122">
            <v>9.6555442432494765</v>
          </cell>
          <cell r="LM122">
            <v>106.21845100749377</v>
          </cell>
          <cell r="LN122">
            <v>112.11018822854729</v>
          </cell>
          <cell r="LO122">
            <v>32.328487249897407</v>
          </cell>
          <cell r="LP122">
            <v>144.43867547844468</v>
          </cell>
          <cell r="LQ122">
            <v>218.32863923604106</v>
          </cell>
          <cell r="LR122">
            <v>250.65712648593848</v>
          </cell>
          <cell r="LS122">
            <v>1438.2339999999999</v>
          </cell>
          <cell r="LT122">
            <v>61565</v>
          </cell>
          <cell r="LU122">
            <v>18943.5</v>
          </cell>
          <cell r="LV122">
            <v>17175</v>
          </cell>
          <cell r="LW122">
            <v>2905</v>
          </cell>
          <cell r="LX122">
            <v>3010</v>
          </cell>
          <cell r="LY122">
            <v>9682</v>
          </cell>
          <cell r="LZ122">
            <v>184694</v>
          </cell>
          <cell r="MA122">
            <v>250450</v>
          </cell>
          <cell r="MB122">
            <v>250453</v>
          </cell>
          <cell r="MC122">
            <v>0</v>
          </cell>
          <cell r="MD122">
            <v>4935</v>
          </cell>
          <cell r="ME122">
            <v>835</v>
          </cell>
          <cell r="MF122">
            <v>835</v>
          </cell>
          <cell r="MG122">
            <v>66.13</v>
          </cell>
          <cell r="MH122">
            <v>1438234</v>
          </cell>
          <cell r="MI122">
            <v>36118.5</v>
          </cell>
          <cell r="MJ122">
            <v>250453</v>
          </cell>
          <cell r="MK122">
            <v>66.13</v>
          </cell>
          <cell r="ML122">
            <v>39.819870703379152</v>
          </cell>
          <cell r="MM122">
            <v>1.7045281503938425</v>
          </cell>
          <cell r="MN122">
            <v>6.227515741476445</v>
          </cell>
          <cell r="MO122">
            <v>1.9704295815981443</v>
          </cell>
          <cell r="MP122">
            <v>73.74397591564086</v>
          </cell>
          <cell r="MQ122">
            <v>584.83372015973669</v>
          </cell>
          <cell r="MR122">
            <v>5.8057311953409532E-4</v>
          </cell>
          <cell r="MS122" t="str">
            <v>Historical (£m)</v>
          </cell>
          <cell r="MT122" t="str">
            <v>PR14 (£m)</v>
          </cell>
        </row>
        <row r="123">
          <cell r="A123" t="str">
            <v>WSH18</v>
          </cell>
          <cell r="B123" t="str">
            <v>WSH</v>
          </cell>
          <cell r="C123" t="str">
            <v>2017-18</v>
          </cell>
          <cell r="D123" t="str">
            <v>WSH</v>
          </cell>
          <cell r="E123" t="str">
            <v>WSH18</v>
          </cell>
          <cell r="F123">
            <v>1</v>
          </cell>
          <cell r="G123">
            <v>4.915</v>
          </cell>
          <cell r="H123">
            <v>0</v>
          </cell>
          <cell r="I123">
            <v>1.579</v>
          </cell>
          <cell r="J123">
            <v>0</v>
          </cell>
          <cell r="K123">
            <v>26</v>
          </cell>
          <cell r="L123">
            <v>0</v>
          </cell>
          <cell r="M123">
            <v>26.21</v>
          </cell>
          <cell r="N123">
            <v>0</v>
          </cell>
          <cell r="O123">
            <v>58.704000000000001</v>
          </cell>
          <cell r="P123">
            <v>7.0000000000000007E-2</v>
          </cell>
          <cell r="Q123">
            <v>58.774000000000001</v>
          </cell>
          <cell r="R123">
            <v>10.811999999999999</v>
          </cell>
          <cell r="S123">
            <v>11.484</v>
          </cell>
          <cell r="T123">
            <v>14.586</v>
          </cell>
          <cell r="U123">
            <v>2.0289999999999999</v>
          </cell>
          <cell r="V123">
            <v>3.0379999999999998</v>
          </cell>
          <cell r="W123">
            <v>41.948999999999998</v>
          </cell>
          <cell r="X123">
            <v>4.7E-2</v>
          </cell>
          <cell r="Y123">
            <v>41.996000000000002</v>
          </cell>
          <cell r="Z123">
            <v>8.5960000000000001</v>
          </cell>
          <cell r="AA123">
            <v>1.369</v>
          </cell>
          <cell r="AB123">
            <v>7.2270000000000003</v>
          </cell>
          <cell r="AC123">
            <v>8.5960000000000001</v>
          </cell>
          <cell r="AD123">
            <v>92.174000000000007</v>
          </cell>
          <cell r="AE123">
            <v>0.86699999999999999</v>
          </cell>
          <cell r="AF123">
            <v>0</v>
          </cell>
          <cell r="AG123">
            <v>93.040999999999997</v>
          </cell>
          <cell r="AH123">
            <v>93.040999999999997</v>
          </cell>
          <cell r="AI123">
            <v>20.477</v>
          </cell>
          <cell r="AJ123">
            <v>-0.60499999999999998</v>
          </cell>
          <cell r="AK123">
            <v>3.427</v>
          </cell>
          <cell r="AL123">
            <v>0</v>
          </cell>
          <cell r="AM123">
            <v>0</v>
          </cell>
          <cell r="AN123">
            <v>0</v>
          </cell>
          <cell r="AO123">
            <v>30.295000000000002</v>
          </cell>
          <cell r="AP123">
            <v>9.3699999999999992</v>
          </cell>
          <cell r="AQ123">
            <v>62.963999999999999</v>
          </cell>
          <cell r="AR123">
            <v>0</v>
          </cell>
          <cell r="AS123">
            <v>62.963999999999999</v>
          </cell>
          <cell r="AT123">
            <v>0</v>
          </cell>
          <cell r="AU123">
            <v>50.399000000000001</v>
          </cell>
          <cell r="AV123">
            <v>0</v>
          </cell>
          <cell r="AW123">
            <v>28.334</v>
          </cell>
          <cell r="AX123">
            <v>0</v>
          </cell>
          <cell r="AY123">
            <v>78.733000000000004</v>
          </cell>
          <cell r="AZ123">
            <v>0</v>
          </cell>
          <cell r="BA123">
            <v>78.733000000000004</v>
          </cell>
          <cell r="BB123">
            <v>9.7000000000000003E-2</v>
          </cell>
          <cell r="BC123">
            <v>9.7000000000000003E-2</v>
          </cell>
          <cell r="BD123">
            <v>0</v>
          </cell>
          <cell r="BE123">
            <v>9.7000000000000003E-2</v>
          </cell>
          <cell r="BF123">
            <v>141.6</v>
          </cell>
          <cell r="BG123">
            <v>1.2669999999999999</v>
          </cell>
          <cell r="BH123">
            <v>0</v>
          </cell>
          <cell r="BI123">
            <v>142.86699999999999</v>
          </cell>
          <cell r="BJ123">
            <v>142.86699999999999</v>
          </cell>
          <cell r="BK123">
            <v>0</v>
          </cell>
          <cell r="BL123">
            <v>0</v>
          </cell>
          <cell r="BM123">
            <v>0</v>
          </cell>
          <cell r="BN123">
            <v>0</v>
          </cell>
          <cell r="BO123">
            <v>0</v>
          </cell>
          <cell r="BP123">
            <v>0</v>
          </cell>
          <cell r="BQ123">
            <v>4.78</v>
          </cell>
          <cell r="BR123">
            <v>0</v>
          </cell>
          <cell r="BS123">
            <v>4.78</v>
          </cell>
          <cell r="BT123">
            <v>0</v>
          </cell>
          <cell r="BU123">
            <v>4.78</v>
          </cell>
          <cell r="BV123">
            <v>0</v>
          </cell>
          <cell r="BW123">
            <v>4.7E-2</v>
          </cell>
          <cell r="BX123">
            <v>0</v>
          </cell>
          <cell r="BY123">
            <v>0</v>
          </cell>
          <cell r="BZ123">
            <v>0</v>
          </cell>
          <cell r="CA123">
            <v>4.7E-2</v>
          </cell>
          <cell r="CB123">
            <v>0</v>
          </cell>
          <cell r="CC123">
            <v>4.7E-2</v>
          </cell>
          <cell r="CD123">
            <v>0</v>
          </cell>
          <cell r="CE123">
            <v>0</v>
          </cell>
          <cell r="CF123">
            <v>0</v>
          </cell>
          <cell r="CG123">
            <v>0</v>
          </cell>
          <cell r="CH123">
            <v>4.827</v>
          </cell>
          <cell r="CI123">
            <v>6.7000000000000004E-2</v>
          </cell>
          <cell r="CJ123">
            <v>0</v>
          </cell>
          <cell r="CK123">
            <v>4.8940000000000001</v>
          </cell>
          <cell r="CL123">
            <v>4.8940000000000001</v>
          </cell>
          <cell r="CM123">
            <v>1.1220000000000001</v>
          </cell>
          <cell r="CN123">
            <v>-2.6629999999999998</v>
          </cell>
          <cell r="CO123">
            <v>0</v>
          </cell>
          <cell r="CP123">
            <v>0</v>
          </cell>
          <cell r="CQ123">
            <v>0</v>
          </cell>
          <cell r="CR123">
            <v>0</v>
          </cell>
          <cell r="CS123">
            <v>10.428000000000001</v>
          </cell>
          <cell r="CT123">
            <v>0.53700000000000003</v>
          </cell>
          <cell r="CU123">
            <v>9.4239999999999995</v>
          </cell>
          <cell r="CV123">
            <v>0</v>
          </cell>
          <cell r="CW123">
            <v>9.4239999999999995</v>
          </cell>
          <cell r="CX123">
            <v>0</v>
          </cell>
          <cell r="CY123">
            <v>33.966999999999999</v>
          </cell>
          <cell r="CZ123">
            <v>0</v>
          </cell>
          <cell r="DA123">
            <v>4.2999999999999997E-2</v>
          </cell>
          <cell r="DB123">
            <v>0</v>
          </cell>
          <cell r="DC123">
            <v>34.01</v>
          </cell>
          <cell r="DD123">
            <v>0</v>
          </cell>
          <cell r="DE123">
            <v>34.01</v>
          </cell>
          <cell r="DF123">
            <v>0</v>
          </cell>
          <cell r="DG123">
            <v>0</v>
          </cell>
          <cell r="DH123">
            <v>0</v>
          </cell>
          <cell r="DI123">
            <v>0</v>
          </cell>
          <cell r="DJ123">
            <v>43.433999999999997</v>
          </cell>
          <cell r="DK123">
            <v>0.26700000000000002</v>
          </cell>
          <cell r="DL123">
            <v>0</v>
          </cell>
          <cell r="DM123">
            <v>43.701000000000001</v>
          </cell>
          <cell r="DN123">
            <v>43.701000000000001</v>
          </cell>
          <cell r="DO123">
            <v>0</v>
          </cell>
          <cell r="DP123">
            <v>0</v>
          </cell>
          <cell r="DQ123">
            <v>0</v>
          </cell>
          <cell r="DR123">
            <v>0</v>
          </cell>
          <cell r="DS123">
            <v>0</v>
          </cell>
          <cell r="DT123">
            <v>0</v>
          </cell>
          <cell r="DU123">
            <v>4.6669999999999998</v>
          </cell>
          <cell r="DV123">
            <v>0</v>
          </cell>
          <cell r="DW123">
            <v>4.6669999999999998</v>
          </cell>
          <cell r="DX123">
            <v>0</v>
          </cell>
          <cell r="DY123">
            <v>4.6669999999999998</v>
          </cell>
          <cell r="DZ123">
            <v>0</v>
          </cell>
          <cell r="EA123">
            <v>0.496</v>
          </cell>
          <cell r="EB123">
            <v>0</v>
          </cell>
          <cell r="EC123">
            <v>1E-3</v>
          </cell>
          <cell r="ED123">
            <v>0</v>
          </cell>
          <cell r="EE123">
            <v>0.497</v>
          </cell>
          <cell r="EF123">
            <v>0</v>
          </cell>
          <cell r="EG123">
            <v>0.497</v>
          </cell>
          <cell r="EH123">
            <v>0</v>
          </cell>
          <cell r="EI123">
            <v>0</v>
          </cell>
          <cell r="EJ123">
            <v>0</v>
          </cell>
          <cell r="EK123">
            <v>0</v>
          </cell>
          <cell r="EL123">
            <v>5.1639999999999997</v>
          </cell>
          <cell r="EM123">
            <v>6.7000000000000004E-2</v>
          </cell>
          <cell r="EN123">
            <v>0</v>
          </cell>
          <cell r="EO123">
            <v>5.2309999999999999</v>
          </cell>
          <cell r="EP123">
            <v>5.2309999999999999</v>
          </cell>
          <cell r="EQ123">
            <v>25.391999999999999</v>
          </cell>
          <cell r="ER123">
            <v>-0.60499999999999998</v>
          </cell>
          <cell r="ES123">
            <v>5.0060000000000002</v>
          </cell>
          <cell r="ET123">
            <v>0</v>
          </cell>
          <cell r="EU123">
            <v>26</v>
          </cell>
          <cell r="EV123">
            <v>0</v>
          </cell>
          <cell r="EW123">
            <v>56.505000000000003</v>
          </cell>
          <cell r="EX123">
            <v>9.3699999999999992</v>
          </cell>
          <cell r="EY123">
            <v>121.66800000000001</v>
          </cell>
          <cell r="EZ123">
            <v>7.0000000000000007E-2</v>
          </cell>
          <cell r="FA123">
            <v>121.738</v>
          </cell>
          <cell r="FB123">
            <v>10.811999999999999</v>
          </cell>
          <cell r="FC123">
            <v>61.883000000000003</v>
          </cell>
          <cell r="FD123">
            <v>14.586</v>
          </cell>
          <cell r="FE123">
            <v>30.363</v>
          </cell>
          <cell r="FF123">
            <v>3.0379999999999998</v>
          </cell>
          <cell r="FG123">
            <v>120.682</v>
          </cell>
          <cell r="FH123">
            <v>4.7E-2</v>
          </cell>
          <cell r="FI123">
            <v>120.72900000000001</v>
          </cell>
          <cell r="FJ123">
            <v>8.6929999999999996</v>
          </cell>
          <cell r="FK123">
            <v>1.466</v>
          </cell>
          <cell r="FL123">
            <v>7.2270000000000003</v>
          </cell>
          <cell r="FM123">
            <v>8.6929999999999996</v>
          </cell>
          <cell r="FN123">
            <v>233.774</v>
          </cell>
          <cell r="FO123">
            <v>2.1339999999999999</v>
          </cell>
          <cell r="FP123">
            <v>0</v>
          </cell>
          <cell r="FQ123">
            <v>235.90799999999999</v>
          </cell>
          <cell r="FR123">
            <v>235.90799999999999</v>
          </cell>
          <cell r="FS123">
            <v>1.1220000000000001</v>
          </cell>
          <cell r="FT123">
            <v>-2.6629999999999998</v>
          </cell>
          <cell r="FU123">
            <v>0</v>
          </cell>
          <cell r="FV123">
            <v>0</v>
          </cell>
          <cell r="FW123">
            <v>0</v>
          </cell>
          <cell r="FX123">
            <v>0</v>
          </cell>
          <cell r="FY123">
            <v>19.875</v>
          </cell>
          <cell r="FZ123">
            <v>0.53700000000000003</v>
          </cell>
          <cell r="GA123">
            <v>18.871000000000002</v>
          </cell>
          <cell r="GB123">
            <v>0</v>
          </cell>
          <cell r="GC123">
            <v>18.871000000000002</v>
          </cell>
          <cell r="GD123">
            <v>0</v>
          </cell>
          <cell r="GE123">
            <v>34.51</v>
          </cell>
          <cell r="GF123">
            <v>0</v>
          </cell>
          <cell r="GG123">
            <v>4.3999999999999997E-2</v>
          </cell>
          <cell r="GH123">
            <v>0</v>
          </cell>
          <cell r="GI123">
            <v>34.553999999999995</v>
          </cell>
          <cell r="GJ123">
            <v>0</v>
          </cell>
          <cell r="GK123">
            <v>34.553999999999995</v>
          </cell>
          <cell r="GL123">
            <v>0</v>
          </cell>
          <cell r="GM123">
            <v>0</v>
          </cell>
          <cell r="GN123">
            <v>0</v>
          </cell>
          <cell r="GO123">
            <v>0</v>
          </cell>
          <cell r="GP123">
            <v>53.424999999999997</v>
          </cell>
          <cell r="GQ123">
            <v>0.40100000000000002</v>
          </cell>
          <cell r="GR123">
            <v>0</v>
          </cell>
          <cell r="GS123">
            <v>53.826000000000001</v>
          </cell>
          <cell r="GT123">
            <v>53.826000000000001</v>
          </cell>
          <cell r="GU123">
            <v>26.513999999999999</v>
          </cell>
          <cell r="GV123">
            <v>-3.2679999999999998</v>
          </cell>
          <cell r="GW123">
            <v>5.0060000000000002</v>
          </cell>
          <cell r="GX123">
            <v>0</v>
          </cell>
          <cell r="GY123">
            <v>26</v>
          </cell>
          <cell r="GZ123">
            <v>0</v>
          </cell>
          <cell r="HA123">
            <v>76.38</v>
          </cell>
          <cell r="HB123">
            <v>9.907</v>
          </cell>
          <cell r="HC123">
            <v>140.53899999999999</v>
          </cell>
          <cell r="HD123">
            <v>7.0000000000000007E-2</v>
          </cell>
          <cell r="HE123">
            <v>140.60900000000001</v>
          </cell>
          <cell r="HF123">
            <v>10.811999999999999</v>
          </cell>
          <cell r="HG123">
            <v>96.393000000000001</v>
          </cell>
          <cell r="HH123">
            <v>14.586</v>
          </cell>
          <cell r="HI123">
            <v>30.407</v>
          </cell>
          <cell r="HJ123">
            <v>3.0379999999999998</v>
          </cell>
          <cell r="HK123">
            <v>155.23599999999999</v>
          </cell>
          <cell r="HL123">
            <v>4.7E-2</v>
          </cell>
          <cell r="HM123">
            <v>155.28299999999999</v>
          </cell>
          <cell r="HN123">
            <v>8.6929999999999996</v>
          </cell>
          <cell r="HO123">
            <v>1.466</v>
          </cell>
          <cell r="HP123">
            <v>7.2270000000000003</v>
          </cell>
          <cell r="HQ123">
            <v>8.6929999999999996</v>
          </cell>
          <cell r="HR123">
            <v>287.19900000000001</v>
          </cell>
          <cell r="HS123">
            <v>2.5350000000000001</v>
          </cell>
          <cell r="HT123">
            <v>0</v>
          </cell>
          <cell r="HU123">
            <v>289.73399999999998</v>
          </cell>
          <cell r="HV123">
            <v>289.73399999999998</v>
          </cell>
          <cell r="HW123">
            <v>1.7529999999999999</v>
          </cell>
          <cell r="HX123">
            <v>0</v>
          </cell>
          <cell r="HY123">
            <v>1.9119999999999999</v>
          </cell>
          <cell r="HZ123">
            <v>0</v>
          </cell>
          <cell r="IA123">
            <v>4.8000000000000001E-2</v>
          </cell>
          <cell r="IB123">
            <v>1.133</v>
          </cell>
          <cell r="IC123">
            <v>0</v>
          </cell>
          <cell r="ID123">
            <v>1.3220000000000001</v>
          </cell>
          <cell r="IE123">
            <v>0.23899999999999999</v>
          </cell>
          <cell r="IF123">
            <v>0.188</v>
          </cell>
          <cell r="IG123">
            <v>0</v>
          </cell>
          <cell r="IH123">
            <v>0</v>
          </cell>
          <cell r="II123">
            <v>1.7170000000000001</v>
          </cell>
          <cell r="IJ123">
            <v>0</v>
          </cell>
          <cell r="IK123">
            <v>3.3000000000000002E-2</v>
          </cell>
          <cell r="IL123">
            <v>-0.03</v>
          </cell>
          <cell r="IM123">
            <v>0</v>
          </cell>
          <cell r="IN123">
            <v>0.99199999999999999</v>
          </cell>
          <cell r="IO123">
            <v>0</v>
          </cell>
          <cell r="IP123">
            <v>0.92300000000000004</v>
          </cell>
          <cell r="IQ123">
            <v>2.8159999999999998</v>
          </cell>
          <cell r="IR123">
            <v>13.802</v>
          </cell>
          <cell r="IS123">
            <v>0</v>
          </cell>
          <cell r="IT123">
            <v>0</v>
          </cell>
          <cell r="IU123">
            <v>0</v>
          </cell>
          <cell r="IV123">
            <v>0.18099999999999999</v>
          </cell>
          <cell r="IW123">
            <v>5.7759999999999998</v>
          </cell>
          <cell r="IX123">
            <v>5.8289999999999997</v>
          </cell>
          <cell r="IY123">
            <v>0.6</v>
          </cell>
          <cell r="IZ123">
            <v>3.4279999999999999</v>
          </cell>
          <cell r="JA123">
            <v>0</v>
          </cell>
          <cell r="JB123">
            <v>5.6779999999999999</v>
          </cell>
          <cell r="JC123">
            <v>0</v>
          </cell>
          <cell r="JD123">
            <v>0</v>
          </cell>
          <cell r="JE123">
            <v>3.0000000000000001E-3</v>
          </cell>
          <cell r="JF123">
            <v>2E-3</v>
          </cell>
          <cell r="JG123">
            <v>1.4390000000000001</v>
          </cell>
          <cell r="JH123">
            <v>0</v>
          </cell>
          <cell r="JI123">
            <v>0</v>
          </cell>
          <cell r="JJ123">
            <v>0</v>
          </cell>
          <cell r="JK123">
            <v>0</v>
          </cell>
          <cell r="JL123">
            <v>0</v>
          </cell>
          <cell r="JM123">
            <v>0</v>
          </cell>
          <cell r="JN123">
            <v>0</v>
          </cell>
          <cell r="JO123">
            <v>0</v>
          </cell>
          <cell r="JP123">
            <v>0</v>
          </cell>
          <cell r="JQ123">
            <v>0</v>
          </cell>
          <cell r="JR123" t="e">
            <v>#N/A</v>
          </cell>
          <cell r="JS123">
            <v>287.19900000000001</v>
          </cell>
          <cell r="JT123">
            <v>289.73399999999998</v>
          </cell>
          <cell r="JU123">
            <v>53.826000000000001</v>
          </cell>
          <cell r="JV123">
            <v>235.90799999999999</v>
          </cell>
          <cell r="JW123">
            <v>48.030999999999999</v>
          </cell>
          <cell r="JX123">
            <v>0</v>
          </cell>
          <cell r="JY123">
            <v>0</v>
          </cell>
          <cell r="JZ123">
            <v>0</v>
          </cell>
          <cell r="KA123">
            <v>2.8000000000000001E-2</v>
          </cell>
          <cell r="KB123">
            <v>0</v>
          </cell>
          <cell r="KC123">
            <v>0</v>
          </cell>
          <cell r="KD123">
            <v>2.8000000000000001E-2</v>
          </cell>
          <cell r="KE123">
            <v>0</v>
          </cell>
          <cell r="KF123">
            <v>0</v>
          </cell>
          <cell r="KG123">
            <v>3.6999999999999998E-2</v>
          </cell>
          <cell r="KH123">
            <v>3.6999999999999998E-2</v>
          </cell>
          <cell r="KI123">
            <v>4.2670000000000003</v>
          </cell>
          <cell r="KJ123">
            <v>2.226</v>
          </cell>
          <cell r="KK123">
            <v>4.3970000000000002</v>
          </cell>
          <cell r="KL123">
            <v>6.4240000000000004</v>
          </cell>
          <cell r="KM123">
            <v>5.6260000000000003</v>
          </cell>
          <cell r="KN123">
            <v>19.888999999999999</v>
          </cell>
          <cell r="KO123">
            <v>5.7759999999999998</v>
          </cell>
          <cell r="KP123">
            <v>0</v>
          </cell>
          <cell r="KQ123">
            <v>0</v>
          </cell>
          <cell r="KR123">
            <v>5.7759999999999998</v>
          </cell>
          <cell r="KS123">
            <v>0</v>
          </cell>
          <cell r="KT123">
            <v>5.8289999999999997</v>
          </cell>
          <cell r="KU123">
            <v>0</v>
          </cell>
          <cell r="KV123">
            <v>5.8289999999999997</v>
          </cell>
          <cell r="KW123">
            <v>5.6779999999999999</v>
          </cell>
          <cell r="KX123">
            <v>0</v>
          </cell>
          <cell r="KY123">
            <v>0</v>
          </cell>
          <cell r="KZ123">
            <v>5.6779999999999999</v>
          </cell>
          <cell r="LA123">
            <v>4.3397661312104239</v>
          </cell>
          <cell r="LB123">
            <v>0</v>
          </cell>
          <cell r="LC123">
            <v>0</v>
          </cell>
          <cell r="LD123">
            <v>4.3397661312104239</v>
          </cell>
          <cell r="LE123">
            <v>4.5801780482307855E-3</v>
          </cell>
          <cell r="LF123">
            <v>4.2229737845587705</v>
          </cell>
          <cell r="LG123">
            <v>0</v>
          </cell>
          <cell r="LH123">
            <v>4.2275539626070007</v>
          </cell>
          <cell r="LI123">
            <v>9.6555442432494765</v>
          </cell>
          <cell r="LJ123">
            <v>0</v>
          </cell>
          <cell r="LK123">
            <v>0</v>
          </cell>
          <cell r="LL123">
            <v>9.6555442432494765</v>
          </cell>
          <cell r="LM123">
            <v>93.218890552508128</v>
          </cell>
          <cell r="LN123">
            <v>108.21597378455877</v>
          </cell>
          <cell r="LO123">
            <v>52.806999999999995</v>
          </cell>
          <cell r="LP123">
            <v>161.02297378455876</v>
          </cell>
          <cell r="LQ123">
            <v>201.4348643370669</v>
          </cell>
          <cell r="LR123">
            <v>254.24186433706689</v>
          </cell>
          <cell r="LS123">
            <v>1449.9090000000001</v>
          </cell>
          <cell r="LT123">
            <v>60625</v>
          </cell>
          <cell r="LU123">
            <v>19085</v>
          </cell>
          <cell r="LV123">
            <v>17175</v>
          </cell>
          <cell r="LW123">
            <v>2822.8229358098902</v>
          </cell>
          <cell r="LX123">
            <v>2959.7365605349901</v>
          </cell>
          <cell r="LY123">
            <v>9312.3773061681495</v>
          </cell>
          <cell r="LZ123">
            <v>183301.58077676201</v>
          </cell>
          <cell r="MA123">
            <v>245516.472242424</v>
          </cell>
          <cell r="MB123">
            <v>245516.472242424</v>
          </cell>
          <cell r="MC123">
            <v>0</v>
          </cell>
          <cell r="MD123">
            <v>5060.4513260337699</v>
          </cell>
          <cell r="ME123">
            <v>835</v>
          </cell>
          <cell r="MF123">
            <v>835</v>
          </cell>
          <cell r="MG123">
            <v>69.7</v>
          </cell>
          <cell r="MH123">
            <v>1449909</v>
          </cell>
          <cell r="MI123">
            <v>36260</v>
          </cell>
          <cell r="MJ123">
            <v>245516.472242424</v>
          </cell>
          <cell r="MK123">
            <v>69.7</v>
          </cell>
          <cell r="ML123">
            <v>39.986458907887481</v>
          </cell>
          <cell r="MM123">
            <v>1.6719525648097078</v>
          </cell>
          <cell r="MN123">
            <v>6.1482379021836975</v>
          </cell>
          <cell r="MO123">
            <v>2.0611453397868384</v>
          </cell>
          <cell r="MP123">
            <v>74.659585608483837</v>
          </cell>
          <cell r="MQ123">
            <v>588.02500255155906</v>
          </cell>
          <cell r="MR123">
            <v>5.7589821154293132E-4</v>
          </cell>
          <cell r="MS123" t="str">
            <v>Historical (£m)</v>
          </cell>
          <cell r="MT123" t="str">
            <v>PR14 (£m)</v>
          </cell>
        </row>
        <row r="124">
          <cell r="A124" t="str">
            <v>WSH19</v>
          </cell>
          <cell r="B124" t="str">
            <v>WSH</v>
          </cell>
          <cell r="C124" t="str">
            <v>2018-19</v>
          </cell>
          <cell r="D124" t="str">
            <v>WSH</v>
          </cell>
          <cell r="E124" t="str">
            <v>WSH19</v>
          </cell>
          <cell r="F124">
            <v>0.97917319135609127</v>
          </cell>
          <cell r="G124">
            <v>5.1328258690886308</v>
          </cell>
          <cell r="H124">
            <v>0</v>
          </cell>
          <cell r="I124">
            <v>1.554927027873473</v>
          </cell>
          <cell r="J124">
            <v>0</v>
          </cell>
          <cell r="K124">
            <v>28.997234888819289</v>
          </cell>
          <cell r="L124">
            <v>0</v>
          </cell>
          <cell r="M124">
            <v>24.079827121828995</v>
          </cell>
          <cell r="N124">
            <v>8.0292201691199494E-2</v>
          </cell>
          <cell r="O124">
            <v>59.845107109301587</v>
          </cell>
          <cell r="P124">
            <v>0.64233761352959595</v>
          </cell>
          <cell r="Q124">
            <v>60.487444722831185</v>
          </cell>
          <cell r="R124">
            <v>11.73636987159411</v>
          </cell>
          <cell r="S124">
            <v>19.365108205449417</v>
          </cell>
          <cell r="T124">
            <v>35.690862824929532</v>
          </cell>
          <cell r="U124">
            <v>1.7546783589101156</v>
          </cell>
          <cell r="V124">
            <v>1.5725521453178826</v>
          </cell>
          <cell r="W124">
            <v>70.119571406201061</v>
          </cell>
          <cell r="X124">
            <v>0.35054400250548068</v>
          </cell>
          <cell r="Y124">
            <v>70.470115408706533</v>
          </cell>
          <cell r="Z124">
            <v>7.8138020670216086</v>
          </cell>
          <cell r="AA124">
            <v>2.0601803946132162</v>
          </cell>
          <cell r="AB124">
            <v>7.8138020670216086</v>
          </cell>
          <cell r="AC124">
            <v>9.8739824616348244</v>
          </cell>
          <cell r="AD124">
            <v>123.14375806451611</v>
          </cell>
          <cell r="AE124">
            <v>0.84894315690573108</v>
          </cell>
          <cell r="AF124">
            <v>0</v>
          </cell>
          <cell r="AG124">
            <v>123.99270122142184</v>
          </cell>
          <cell r="AH124">
            <v>123.99270122142184</v>
          </cell>
          <cell r="AI124">
            <v>19.667672721578448</v>
          </cell>
          <cell r="AJ124">
            <v>-0.66290025054807378</v>
          </cell>
          <cell r="AK124">
            <v>3.3977309740056367</v>
          </cell>
          <cell r="AL124">
            <v>0</v>
          </cell>
          <cell r="AM124">
            <v>0</v>
          </cell>
          <cell r="AN124">
            <v>0</v>
          </cell>
          <cell r="AO124">
            <v>29.992074851237074</v>
          </cell>
          <cell r="AP124">
            <v>8.1731586282492934</v>
          </cell>
          <cell r="AQ124">
            <v>60.567736924522386</v>
          </cell>
          <cell r="AR124">
            <v>0</v>
          </cell>
          <cell r="AS124">
            <v>60.567736924522386</v>
          </cell>
          <cell r="AT124">
            <v>0</v>
          </cell>
          <cell r="AU124">
            <v>61.550826808643897</v>
          </cell>
          <cell r="AV124">
            <v>0</v>
          </cell>
          <cell r="AW124">
            <v>27.056513623551517</v>
          </cell>
          <cell r="AX124">
            <v>0</v>
          </cell>
          <cell r="AY124">
            <v>88.607340432195414</v>
          </cell>
          <cell r="AZ124">
            <v>0</v>
          </cell>
          <cell r="BA124">
            <v>88.607340432195414</v>
          </cell>
          <cell r="BB124">
            <v>0.59142060757907911</v>
          </cell>
          <cell r="BC124">
            <v>9.4979799561540859E-2</v>
          </cell>
          <cell r="BD124">
            <v>0.59142060757907911</v>
          </cell>
          <cell r="BE124">
            <v>0.68640040714061989</v>
          </cell>
          <cell r="BF124">
            <v>148.58365674913873</v>
          </cell>
          <cell r="BG124">
            <v>1.2386540870654554</v>
          </cell>
          <cell r="BH124">
            <v>0</v>
          </cell>
          <cell r="BI124">
            <v>149.82231083620417</v>
          </cell>
          <cell r="BJ124">
            <v>149.12513952395864</v>
          </cell>
          <cell r="BK124">
            <v>0.77256764797995603</v>
          </cell>
          <cell r="BL124">
            <v>0</v>
          </cell>
          <cell r="BM124">
            <v>0</v>
          </cell>
          <cell r="BN124">
            <v>0</v>
          </cell>
          <cell r="BO124">
            <v>0</v>
          </cell>
          <cell r="BP124">
            <v>0</v>
          </cell>
          <cell r="BQ124">
            <v>5.0456794550579378</v>
          </cell>
          <cell r="BR124">
            <v>0</v>
          </cell>
          <cell r="BS124">
            <v>5.8182471030378942</v>
          </cell>
          <cell r="BT124">
            <v>0</v>
          </cell>
          <cell r="BU124">
            <v>5.8182471030378942</v>
          </cell>
          <cell r="BV124">
            <v>0</v>
          </cell>
          <cell r="BW124">
            <v>0.70598387096774173</v>
          </cell>
          <cell r="BX124">
            <v>0</v>
          </cell>
          <cell r="BY124">
            <v>1.9583463827121824E-3</v>
          </cell>
          <cell r="BZ124">
            <v>0</v>
          </cell>
          <cell r="CA124">
            <v>0.70794221735045393</v>
          </cell>
          <cell r="CB124">
            <v>0</v>
          </cell>
          <cell r="CC124">
            <v>0.70794221735045393</v>
          </cell>
          <cell r="CD124">
            <v>0</v>
          </cell>
          <cell r="CE124">
            <v>0</v>
          </cell>
          <cell r="CF124">
            <v>0</v>
          </cell>
          <cell r="CG124">
            <v>0</v>
          </cell>
          <cell r="CH124">
            <v>6.5261893203883483</v>
          </cell>
          <cell r="CI124">
            <v>6.5604603820858115E-2</v>
          </cell>
          <cell r="CJ124">
            <v>0</v>
          </cell>
          <cell r="CK124">
            <v>6.591793924209207</v>
          </cell>
          <cell r="CL124">
            <v>6.591793924209207</v>
          </cell>
          <cell r="CM124">
            <v>0.89104760413404305</v>
          </cell>
          <cell r="CN124">
            <v>-2.4293286877544622</v>
          </cell>
          <cell r="CO124">
            <v>0</v>
          </cell>
          <cell r="CP124">
            <v>0</v>
          </cell>
          <cell r="CQ124">
            <v>0</v>
          </cell>
          <cell r="CR124">
            <v>0</v>
          </cell>
          <cell r="CS124">
            <v>8.8311630128405874</v>
          </cell>
          <cell r="CT124">
            <v>0.43377372377074841</v>
          </cell>
          <cell r="CU124">
            <v>7.7266556529909165</v>
          </cell>
          <cell r="CV124">
            <v>0</v>
          </cell>
          <cell r="CW124">
            <v>7.7266556529909165</v>
          </cell>
          <cell r="CX124">
            <v>0</v>
          </cell>
          <cell r="CY124">
            <v>50.553732696523632</v>
          </cell>
          <cell r="CZ124">
            <v>0</v>
          </cell>
          <cell r="DA124">
            <v>3.9548805198872525</v>
          </cell>
          <cell r="DB124">
            <v>0</v>
          </cell>
          <cell r="DC124">
            <v>54.508613216410886</v>
          </cell>
          <cell r="DD124">
            <v>0</v>
          </cell>
          <cell r="DE124">
            <v>54.508613216410886</v>
          </cell>
          <cell r="DF124">
            <v>0</v>
          </cell>
          <cell r="DG124">
            <v>0</v>
          </cell>
          <cell r="DH124">
            <v>0</v>
          </cell>
          <cell r="DI124">
            <v>0</v>
          </cell>
          <cell r="DJ124">
            <v>62.2352688694018</v>
          </cell>
          <cell r="DK124">
            <v>0.26046006890072027</v>
          </cell>
          <cell r="DL124">
            <v>0</v>
          </cell>
          <cell r="DM124">
            <v>62.495728938302527</v>
          </cell>
          <cell r="DN124">
            <v>62.717022079549004</v>
          </cell>
          <cell r="DO124">
            <v>1.9583463827121824E-3</v>
          </cell>
          <cell r="DP124">
            <v>-3.9166927654243648E-3</v>
          </cell>
          <cell r="DQ124">
            <v>0</v>
          </cell>
          <cell r="DR124">
            <v>0</v>
          </cell>
          <cell r="DS124">
            <v>0</v>
          </cell>
          <cell r="DT124">
            <v>0</v>
          </cell>
          <cell r="DU124">
            <v>5.1553468524898198</v>
          </cell>
          <cell r="DV124">
            <v>0</v>
          </cell>
          <cell r="DW124">
            <v>5.1533885061071079</v>
          </cell>
          <cell r="DX124">
            <v>0</v>
          </cell>
          <cell r="DY124">
            <v>5.1533885061071079</v>
          </cell>
          <cell r="DZ124">
            <v>0</v>
          </cell>
          <cell r="EA124">
            <v>0.63352505480739107</v>
          </cell>
          <cell r="EB124">
            <v>0</v>
          </cell>
          <cell r="EC124">
            <v>1.9583463827121824E-3</v>
          </cell>
          <cell r="ED124">
            <v>0</v>
          </cell>
          <cell r="EE124">
            <v>0.63548340119010327</v>
          </cell>
          <cell r="EF124">
            <v>0</v>
          </cell>
          <cell r="EG124">
            <v>0.63548340119010327</v>
          </cell>
          <cell r="EH124">
            <v>0</v>
          </cell>
          <cell r="EI124">
            <v>0</v>
          </cell>
          <cell r="EJ124">
            <v>0</v>
          </cell>
          <cell r="EK124">
            <v>0</v>
          </cell>
          <cell r="EL124">
            <v>5.7888719072972119</v>
          </cell>
          <cell r="EM124">
            <v>6.5604603820858115E-2</v>
          </cell>
          <cell r="EN124">
            <v>0</v>
          </cell>
          <cell r="EO124">
            <v>5.8544765111180697</v>
          </cell>
          <cell r="EP124">
            <v>5.8544765111180697</v>
          </cell>
          <cell r="EQ124">
            <v>24.800498590667079</v>
          </cell>
          <cell r="ER124">
            <v>-0.66290025054807378</v>
          </cell>
          <cell r="ES124">
            <v>4.9526580018791098</v>
          </cell>
          <cell r="ET124">
            <v>0</v>
          </cell>
          <cell r="EU124">
            <v>28.997234888819289</v>
          </cell>
          <cell r="EV124">
            <v>0</v>
          </cell>
          <cell r="EW124">
            <v>54.071901973066069</v>
          </cell>
          <cell r="EX124">
            <v>8.2534508299404941</v>
          </cell>
          <cell r="EY124">
            <v>120.41284403382397</v>
          </cell>
          <cell r="EZ124">
            <v>0.64233761352959595</v>
          </cell>
          <cell r="FA124">
            <v>121.05518164735356</v>
          </cell>
          <cell r="FB124">
            <v>11.73636987159411</v>
          </cell>
          <cell r="FC124">
            <v>80.915935014093321</v>
          </cell>
          <cell r="FD124">
            <v>35.690862824929532</v>
          </cell>
          <cell r="FE124">
            <v>28.811191982461633</v>
          </cell>
          <cell r="FF124">
            <v>1.5725521453178826</v>
          </cell>
          <cell r="FG124">
            <v>158.72691183839646</v>
          </cell>
          <cell r="FH124">
            <v>0.35054400250548068</v>
          </cell>
          <cell r="FI124">
            <v>159.07745584090196</v>
          </cell>
          <cell r="FJ124">
            <v>8.4052226746006866</v>
          </cell>
          <cell r="FK124">
            <v>2.1551601941747571</v>
          </cell>
          <cell r="FL124">
            <v>8.4052226746006866</v>
          </cell>
          <cell r="FM124">
            <v>10.560382868775445</v>
          </cell>
          <cell r="FN124">
            <v>271.72741481365483</v>
          </cell>
          <cell r="FO124">
            <v>2.0875972439711861</v>
          </cell>
          <cell r="FP124">
            <v>0</v>
          </cell>
          <cell r="FQ124">
            <v>273.81501205762601</v>
          </cell>
          <cell r="FR124">
            <v>273.11784074538048</v>
          </cell>
          <cell r="FS124">
            <v>1.6655735984967113</v>
          </cell>
          <cell r="FT124">
            <v>-2.4332453805198866</v>
          </cell>
          <cell r="FU124">
            <v>0</v>
          </cell>
          <cell r="FV124">
            <v>0</v>
          </cell>
          <cell r="FW124">
            <v>0</v>
          </cell>
          <cell r="FX124">
            <v>0</v>
          </cell>
          <cell r="FY124">
            <v>19.032189320388348</v>
          </cell>
          <cell r="FZ124">
            <v>0.43377372377074841</v>
          </cell>
          <cell r="GA124">
            <v>18.698291262135918</v>
          </cell>
          <cell r="GB124">
            <v>0</v>
          </cell>
          <cell r="GC124">
            <v>18.698291262135918</v>
          </cell>
          <cell r="GD124">
            <v>0</v>
          </cell>
          <cell r="GE124">
            <v>51.89324162229876</v>
          </cell>
          <cell r="GF124">
            <v>0</v>
          </cell>
          <cell r="GG124">
            <v>3.9587972126526765</v>
          </cell>
          <cell r="GH124">
            <v>0</v>
          </cell>
          <cell r="GI124">
            <v>55.852038834951443</v>
          </cell>
          <cell r="GJ124">
            <v>0</v>
          </cell>
          <cell r="GK124">
            <v>55.852038834951443</v>
          </cell>
          <cell r="GL124">
            <v>0</v>
          </cell>
          <cell r="GM124">
            <v>0</v>
          </cell>
          <cell r="GN124">
            <v>0</v>
          </cell>
          <cell r="GO124">
            <v>0</v>
          </cell>
          <cell r="GP124">
            <v>74.550330097087368</v>
          </cell>
          <cell r="GQ124">
            <v>0.39166927654243655</v>
          </cell>
          <cell r="GR124">
            <v>0</v>
          </cell>
          <cell r="GS124">
            <v>74.941999373629798</v>
          </cell>
          <cell r="GT124">
            <v>75.163292514876275</v>
          </cell>
          <cell r="GU124">
            <v>26.466072189163789</v>
          </cell>
          <cell r="GV124">
            <v>-3.0961456310679605</v>
          </cell>
          <cell r="GW124">
            <v>4.9526580018791098</v>
          </cell>
          <cell r="GX124">
            <v>0</v>
          </cell>
          <cell r="GY124">
            <v>28.997234888819289</v>
          </cell>
          <cell r="GZ124">
            <v>0</v>
          </cell>
          <cell r="HA124">
            <v>73.104091293454417</v>
          </cell>
          <cell r="HB124">
            <v>8.6872245537112409</v>
          </cell>
          <cell r="HC124">
            <v>139.11113529595988</v>
          </cell>
          <cell r="HD124">
            <v>0.64233761352959595</v>
          </cell>
          <cell r="HE124">
            <v>139.75347290948949</v>
          </cell>
          <cell r="HF124">
            <v>11.73636987159411</v>
          </cell>
          <cell r="HG124">
            <v>132.80917663639207</v>
          </cell>
          <cell r="HH124">
            <v>35.690862824929532</v>
          </cell>
          <cell r="HI124">
            <v>32.769989195114306</v>
          </cell>
          <cell r="HJ124">
            <v>1.5725521453178826</v>
          </cell>
          <cell r="HK124">
            <v>214.57895067334792</v>
          </cell>
          <cell r="HL124">
            <v>0.35054400250548068</v>
          </cell>
          <cell r="HM124">
            <v>214.92949467585339</v>
          </cell>
          <cell r="HN124">
            <v>8.4052226746006866</v>
          </cell>
          <cell r="HO124">
            <v>2.1551601941747571</v>
          </cell>
          <cell r="HP124">
            <v>8.4052226746006866</v>
          </cell>
          <cell r="HQ124">
            <v>10.560382868775445</v>
          </cell>
          <cell r="HR124">
            <v>346.27774491074217</v>
          </cell>
          <cell r="HS124">
            <v>2.4792665205136233</v>
          </cell>
          <cell r="HT124">
            <v>0</v>
          </cell>
          <cell r="HU124">
            <v>348.75701143125582</v>
          </cell>
          <cell r="HV124">
            <v>348.28113326025675</v>
          </cell>
          <cell r="HW124">
            <v>1.7429282806138424</v>
          </cell>
          <cell r="HX124">
            <v>0</v>
          </cell>
          <cell r="HY124">
            <v>1.4139260883181957</v>
          </cell>
          <cell r="HZ124">
            <v>0</v>
          </cell>
          <cell r="IA124">
            <v>3.9607555590353889</v>
          </cell>
          <cell r="IB124">
            <v>-7.4417162543062937E-2</v>
          </cell>
          <cell r="IC124">
            <v>0</v>
          </cell>
          <cell r="ID124">
            <v>1.1867579079235826</v>
          </cell>
          <cell r="IE124">
            <v>0.78138020670216091</v>
          </cell>
          <cell r="IF124">
            <v>2.9375195740682738E-3</v>
          </cell>
          <cell r="IG124">
            <v>0</v>
          </cell>
          <cell r="IH124">
            <v>1.2729251487629186E-2</v>
          </cell>
          <cell r="II124">
            <v>1.2014455057939242</v>
          </cell>
          <cell r="IJ124">
            <v>0</v>
          </cell>
          <cell r="IK124">
            <v>3.525023488881928E-2</v>
          </cell>
          <cell r="IL124">
            <v>-8.3229721265267759E-2</v>
          </cell>
          <cell r="IM124">
            <v>0</v>
          </cell>
          <cell r="IN124">
            <v>1.2239664891951141</v>
          </cell>
          <cell r="IO124">
            <v>0</v>
          </cell>
          <cell r="IP124">
            <v>2.0219926401503283</v>
          </cell>
          <cell r="IQ124">
            <v>2.5164751017851543</v>
          </cell>
          <cell r="IR124">
            <v>4.0479019730660815</v>
          </cell>
          <cell r="IS124">
            <v>0</v>
          </cell>
          <cell r="IT124">
            <v>0</v>
          </cell>
          <cell r="IU124">
            <v>0</v>
          </cell>
          <cell r="IV124">
            <v>0.41712777951769486</v>
          </cell>
          <cell r="IW124">
            <v>6.2432082680864385</v>
          </cell>
          <cell r="IX124">
            <v>3.0158534293767612</v>
          </cell>
          <cell r="IY124">
            <v>0.20562637018477917</v>
          </cell>
          <cell r="IZ124">
            <v>1.0379235828374569</v>
          </cell>
          <cell r="JA124">
            <v>0</v>
          </cell>
          <cell r="JB124">
            <v>9.1493943000313163</v>
          </cell>
          <cell r="JC124">
            <v>0.86265158158471644</v>
          </cell>
          <cell r="JD124">
            <v>-3.7208581271531468E-2</v>
          </cell>
          <cell r="JE124">
            <v>1.1750078296273095E-2</v>
          </cell>
          <cell r="JF124">
            <v>2.25209834011901E-2</v>
          </cell>
          <cell r="JG124">
            <v>26.055798621985588</v>
          </cell>
          <cell r="JH124">
            <v>0</v>
          </cell>
          <cell r="JI124">
            <v>0</v>
          </cell>
          <cell r="JJ124">
            <v>0</v>
          </cell>
          <cell r="JK124">
            <v>0</v>
          </cell>
          <cell r="JL124">
            <v>0</v>
          </cell>
          <cell r="JM124">
            <v>0</v>
          </cell>
          <cell r="JN124">
            <v>0</v>
          </cell>
          <cell r="JO124">
            <v>0</v>
          </cell>
          <cell r="JP124">
            <v>0</v>
          </cell>
          <cell r="JQ124">
            <v>0</v>
          </cell>
          <cell r="JR124" t="e">
            <v>#N/A</v>
          </cell>
          <cell r="JS124">
            <v>346.27774491074217</v>
          </cell>
          <cell r="JT124">
            <v>348.28113326025675</v>
          </cell>
          <cell r="JU124">
            <v>75.163292514876275</v>
          </cell>
          <cell r="JV124">
            <v>273.11784074538048</v>
          </cell>
          <cell r="JW124">
            <v>70.033404165361716</v>
          </cell>
          <cell r="JX124">
            <v>0.86265158158471644</v>
          </cell>
          <cell r="JY124">
            <v>0</v>
          </cell>
          <cell r="JZ124">
            <v>0</v>
          </cell>
          <cell r="KA124">
            <v>2.5458502975258371E-2</v>
          </cell>
          <cell r="KB124">
            <v>0</v>
          </cell>
          <cell r="KC124">
            <v>0</v>
          </cell>
          <cell r="KD124">
            <v>2.5458502975258371E-2</v>
          </cell>
          <cell r="KE124">
            <v>0</v>
          </cell>
          <cell r="KF124">
            <v>0</v>
          </cell>
          <cell r="KG124">
            <v>2.5458502975258371E-2</v>
          </cell>
          <cell r="KH124">
            <v>2.5458502975258371E-2</v>
          </cell>
          <cell r="KI124">
            <v>4.5388927031005313</v>
          </cell>
          <cell r="KJ124">
            <v>2.1944955396179138</v>
          </cell>
          <cell r="KK124">
            <v>4.6887825768869389</v>
          </cell>
          <cell r="KL124">
            <v>6.5442080654556829</v>
          </cell>
          <cell r="KM124">
            <v>5.6556573529595981</v>
          </cell>
          <cell r="KN124">
            <v>20.66740854995302</v>
          </cell>
          <cell r="KO124">
            <v>6.2432082680864385</v>
          </cell>
          <cell r="KP124">
            <v>0</v>
          </cell>
          <cell r="KQ124">
            <v>0</v>
          </cell>
          <cell r="KR124">
            <v>6.2432082680864385</v>
          </cell>
          <cell r="KS124">
            <v>0</v>
          </cell>
          <cell r="KT124">
            <v>3.0158534293767612</v>
          </cell>
          <cell r="KU124">
            <v>0</v>
          </cell>
          <cell r="KV124">
            <v>3.0158534293767612</v>
          </cell>
          <cell r="KW124">
            <v>9.1493943000313163</v>
          </cell>
          <cell r="KX124">
            <v>0</v>
          </cell>
          <cell r="KY124">
            <v>0</v>
          </cell>
          <cell r="KZ124">
            <v>9.1493943000313163</v>
          </cell>
          <cell r="LA124">
            <v>4.3397661312104239</v>
          </cell>
          <cell r="LB124">
            <v>0</v>
          </cell>
          <cell r="LC124">
            <v>0</v>
          </cell>
          <cell r="LD124">
            <v>4.3397661312104239</v>
          </cell>
          <cell r="LE124">
            <v>4.5801780482307855E-3</v>
          </cell>
          <cell r="LF124">
            <v>4.2229737845587705</v>
          </cell>
          <cell r="LG124">
            <v>0</v>
          </cell>
          <cell r="LH124">
            <v>4.2275539626070007</v>
          </cell>
          <cell r="LI124">
            <v>9.6555442432494765</v>
          </cell>
          <cell r="LJ124">
            <v>0</v>
          </cell>
          <cell r="LK124">
            <v>0</v>
          </cell>
          <cell r="LL124">
            <v>9.6555442432494765</v>
          </cell>
          <cell r="LM124">
            <v>103.96044833515766</v>
          </cell>
          <cell r="LN124">
            <v>118.16837888947575</v>
          </cell>
          <cell r="LO124">
            <v>70.132300657688674</v>
          </cell>
          <cell r="LP124">
            <v>188.30067954716441</v>
          </cell>
          <cell r="LQ124">
            <v>222.12882722463343</v>
          </cell>
          <cell r="LR124">
            <v>292.26112788232211</v>
          </cell>
          <cell r="LS124">
            <v>1458.152</v>
          </cell>
          <cell r="LT124">
            <v>56696</v>
          </cell>
          <cell r="LU124">
            <v>19279</v>
          </cell>
          <cell r="LV124">
            <v>17175</v>
          </cell>
          <cell r="LW124">
            <v>2663</v>
          </cell>
          <cell r="LX124">
            <v>2697</v>
          </cell>
          <cell r="LY124">
            <v>8964</v>
          </cell>
          <cell r="LZ124">
            <v>183479</v>
          </cell>
          <cell r="MA124">
            <v>246025</v>
          </cell>
          <cell r="MB124">
            <v>246023</v>
          </cell>
          <cell r="MC124">
            <v>0</v>
          </cell>
          <cell r="MD124">
            <v>5023</v>
          </cell>
          <cell r="ME124">
            <v>835</v>
          </cell>
          <cell r="MF124">
            <v>835</v>
          </cell>
          <cell r="MG124">
            <v>75.2</v>
          </cell>
          <cell r="MH124">
            <v>1458152</v>
          </cell>
          <cell r="MI124">
            <v>36454</v>
          </cell>
          <cell r="MJ124">
            <v>246023</v>
          </cell>
          <cell r="MK124">
            <v>75.2</v>
          </cell>
          <cell r="ML124">
            <v>39.999780545344819</v>
          </cell>
          <cell r="MM124">
            <v>1.5552751412739343</v>
          </cell>
          <cell r="MN124">
            <v>5.8222198737516413</v>
          </cell>
          <cell r="MO124">
            <v>2.0416790300093894</v>
          </cell>
          <cell r="MP124">
            <v>74.577986611007915</v>
          </cell>
          <cell r="MQ124">
            <v>590.7287431212925</v>
          </cell>
          <cell r="MR124">
            <v>5.7264263259248691E-4</v>
          </cell>
          <cell r="MS124" t="str">
            <v>Historical (£m)</v>
          </cell>
          <cell r="MT124" t="str">
            <v>PR14 (£m)</v>
          </cell>
        </row>
        <row r="125">
          <cell r="A125" t="str">
            <v>WSH19BP</v>
          </cell>
          <cell r="B125" t="str">
            <v>WSH</v>
          </cell>
          <cell r="C125" t="str">
            <v>BP2018-19</v>
          </cell>
          <cell r="D125" t="str">
            <v>WSH</v>
          </cell>
          <cell r="E125" t="str">
            <v>WSH19BP</v>
          </cell>
          <cell r="F125">
            <v>0.97917319135609127</v>
          </cell>
          <cell r="G125">
            <v>2.563475414970247</v>
          </cell>
          <cell r="H125">
            <v>0</v>
          </cell>
          <cell r="I125">
            <v>1.5431769495771999</v>
          </cell>
          <cell r="J125">
            <v>0</v>
          </cell>
          <cell r="K125">
            <v>22.106793141246474</v>
          </cell>
          <cell r="L125">
            <v>0</v>
          </cell>
          <cell r="M125">
            <v>27.629329940494827</v>
          </cell>
          <cell r="N125">
            <v>0</v>
          </cell>
          <cell r="O125">
            <v>53.842775446288748</v>
          </cell>
          <cell r="P125">
            <v>0.20464719699342307</v>
          </cell>
          <cell r="Q125">
            <v>54.047422643282175</v>
          </cell>
          <cell r="R125">
            <v>9.1973737864077663</v>
          </cell>
          <cell r="S125">
            <v>11.938079549013464</v>
          </cell>
          <cell r="T125">
            <v>11.381909176323205</v>
          </cell>
          <cell r="U125">
            <v>2.0396177575947383</v>
          </cell>
          <cell r="V125">
            <v>3.0530620106482926</v>
          </cell>
          <cell r="W125">
            <v>37.610042279987461</v>
          </cell>
          <cell r="X125">
            <v>4.7000313185092381E-2</v>
          </cell>
          <cell r="Y125">
            <v>37.657042593172555</v>
          </cell>
          <cell r="Z125">
            <v>10.440923739430001</v>
          </cell>
          <cell r="AA125">
            <v>2.0601803946132162</v>
          </cell>
          <cell r="AB125">
            <v>8.3807433448167838</v>
          </cell>
          <cell r="AC125">
            <v>10.440923739430001</v>
          </cell>
          <cell r="AD125">
            <v>81.263541497024733</v>
          </cell>
          <cell r="AE125">
            <v>0.84796398371437498</v>
          </cell>
          <cell r="AF125">
            <v>0</v>
          </cell>
          <cell r="AG125">
            <v>82.111505480739112</v>
          </cell>
          <cell r="AH125">
            <v>82.111505480739112</v>
          </cell>
          <cell r="AI125">
            <v>21.815978703413716</v>
          </cell>
          <cell r="AJ125">
            <v>-0.14687597870341368</v>
          </cell>
          <cell r="AK125">
            <v>3.3125429063576566</v>
          </cell>
          <cell r="AL125">
            <v>0</v>
          </cell>
          <cell r="AM125">
            <v>0</v>
          </cell>
          <cell r="AN125">
            <v>0</v>
          </cell>
          <cell r="AO125">
            <v>30.985935640463509</v>
          </cell>
          <cell r="AP125">
            <v>8.9986016285624775</v>
          </cell>
          <cell r="AQ125">
            <v>64.966182900093941</v>
          </cell>
          <cell r="AR125">
            <v>0</v>
          </cell>
          <cell r="AS125">
            <v>64.966182900093941</v>
          </cell>
          <cell r="AT125">
            <v>0</v>
          </cell>
          <cell r="AU125">
            <v>53.871171468838078</v>
          </cell>
          <cell r="AV125">
            <v>0.18212621359223297</v>
          </cell>
          <cell r="AW125">
            <v>35.091608831819599</v>
          </cell>
          <cell r="AX125">
            <v>0</v>
          </cell>
          <cell r="AY125">
            <v>89.144906514249897</v>
          </cell>
          <cell r="AZ125">
            <v>0</v>
          </cell>
          <cell r="BA125">
            <v>89.144906514249897</v>
          </cell>
          <cell r="BB125">
            <v>9.4979799561540859E-2</v>
          </cell>
          <cell r="BC125">
            <v>9.4979799561540859E-2</v>
          </cell>
          <cell r="BD125">
            <v>0</v>
          </cell>
          <cell r="BE125">
            <v>9.4979799561540859E-2</v>
          </cell>
          <cell r="BF125">
            <v>154.01610961478232</v>
          </cell>
          <cell r="BG125">
            <v>1.2386540870654554</v>
          </cell>
          <cell r="BH125">
            <v>0</v>
          </cell>
          <cell r="BI125">
            <v>155.25476370184776</v>
          </cell>
          <cell r="BJ125">
            <v>152.00684622611962</v>
          </cell>
          <cell r="BK125">
            <v>0</v>
          </cell>
          <cell r="BL125">
            <v>0</v>
          </cell>
          <cell r="BM125">
            <v>0</v>
          </cell>
          <cell r="BN125">
            <v>0</v>
          </cell>
          <cell r="BO125">
            <v>0</v>
          </cell>
          <cell r="BP125">
            <v>0</v>
          </cell>
          <cell r="BQ125">
            <v>4.0606312245537106</v>
          </cell>
          <cell r="BR125">
            <v>0</v>
          </cell>
          <cell r="BS125">
            <v>4.0606312245537106</v>
          </cell>
          <cell r="BT125">
            <v>0</v>
          </cell>
          <cell r="BU125">
            <v>4.0606312245537106</v>
          </cell>
          <cell r="BV125">
            <v>0</v>
          </cell>
          <cell r="BW125">
            <v>2.350015659254619E-2</v>
          </cell>
          <cell r="BX125">
            <v>0</v>
          </cell>
          <cell r="BY125">
            <v>0</v>
          </cell>
          <cell r="BZ125">
            <v>0</v>
          </cell>
          <cell r="CA125">
            <v>2.350015659254619E-2</v>
          </cell>
          <cell r="CB125">
            <v>0</v>
          </cell>
          <cell r="CC125">
            <v>2.350015659254619E-2</v>
          </cell>
          <cell r="CD125">
            <v>0</v>
          </cell>
          <cell r="CE125">
            <v>0</v>
          </cell>
          <cell r="CF125">
            <v>0</v>
          </cell>
          <cell r="CG125">
            <v>0</v>
          </cell>
          <cell r="CH125">
            <v>4.084131381146257</v>
          </cell>
          <cell r="CI125">
            <v>6.5604603820858115E-2</v>
          </cell>
          <cell r="CJ125">
            <v>0</v>
          </cell>
          <cell r="CK125">
            <v>4.1497359849671156</v>
          </cell>
          <cell r="CL125">
            <v>4.1497359849671156</v>
          </cell>
          <cell r="CM125">
            <v>1.180882868775446</v>
          </cell>
          <cell r="CN125">
            <v>-3.4878149076103968</v>
          </cell>
          <cell r="CO125">
            <v>0</v>
          </cell>
          <cell r="CP125">
            <v>0</v>
          </cell>
          <cell r="CQ125">
            <v>0</v>
          </cell>
          <cell r="CR125">
            <v>0</v>
          </cell>
          <cell r="CS125">
            <v>8.9212469464453488</v>
          </cell>
          <cell r="CT125">
            <v>0.51210757907923576</v>
          </cell>
          <cell r="CU125">
            <v>7.1264224866896315</v>
          </cell>
          <cell r="CV125">
            <v>0</v>
          </cell>
          <cell r="CW125">
            <v>7.1264224866896315</v>
          </cell>
          <cell r="CX125">
            <v>0</v>
          </cell>
          <cell r="CY125">
            <v>70.489698872533651</v>
          </cell>
          <cell r="CZ125">
            <v>0</v>
          </cell>
          <cell r="DA125">
            <v>5.2875352333228931E-2</v>
          </cell>
          <cell r="DB125">
            <v>0</v>
          </cell>
          <cell r="DC125">
            <v>70.542574224866883</v>
          </cell>
          <cell r="DD125">
            <v>0</v>
          </cell>
          <cell r="DE125">
            <v>70.542574224866883</v>
          </cell>
          <cell r="DF125">
            <v>0</v>
          </cell>
          <cell r="DG125">
            <v>0</v>
          </cell>
          <cell r="DH125">
            <v>0</v>
          </cell>
          <cell r="DI125">
            <v>0</v>
          </cell>
          <cell r="DJ125">
            <v>77.668996711556517</v>
          </cell>
          <cell r="DK125">
            <v>0.26046006890072027</v>
          </cell>
          <cell r="DL125">
            <v>0</v>
          </cell>
          <cell r="DM125">
            <v>77.929456780457244</v>
          </cell>
          <cell r="DN125">
            <v>77.744393047290927</v>
          </cell>
          <cell r="DO125">
            <v>0</v>
          </cell>
          <cell r="DP125">
            <v>0</v>
          </cell>
          <cell r="DQ125">
            <v>0</v>
          </cell>
          <cell r="DR125">
            <v>0</v>
          </cell>
          <cell r="DS125">
            <v>0</v>
          </cell>
          <cell r="DT125">
            <v>0</v>
          </cell>
          <cell r="DU125">
            <v>7.3790491700595036</v>
          </cell>
          <cell r="DV125">
            <v>0</v>
          </cell>
          <cell r="DW125">
            <v>7.3790491700595036</v>
          </cell>
          <cell r="DX125">
            <v>0</v>
          </cell>
          <cell r="DY125">
            <v>7.3790491700595036</v>
          </cell>
          <cell r="DZ125">
            <v>0</v>
          </cell>
          <cell r="EA125">
            <v>0.50623253993109918</v>
          </cell>
          <cell r="EB125">
            <v>0</v>
          </cell>
          <cell r="EC125">
            <v>9.7917319135609119E-4</v>
          </cell>
          <cell r="ED125">
            <v>0</v>
          </cell>
          <cell r="EE125">
            <v>0.50721171312245528</v>
          </cell>
          <cell r="EF125">
            <v>0</v>
          </cell>
          <cell r="EG125">
            <v>0.50721171312245528</v>
          </cell>
          <cell r="EH125">
            <v>0</v>
          </cell>
          <cell r="EI125">
            <v>0</v>
          </cell>
          <cell r="EJ125">
            <v>0</v>
          </cell>
          <cell r="EK125">
            <v>0</v>
          </cell>
          <cell r="EL125">
            <v>7.8862608831819596</v>
          </cell>
          <cell r="EM125">
            <v>6.5604603820858115E-2</v>
          </cell>
          <cell r="EN125">
            <v>0</v>
          </cell>
          <cell r="EO125">
            <v>7.9518654870028174</v>
          </cell>
          <cell r="EP125">
            <v>7.9518654870028174</v>
          </cell>
          <cell r="EQ125">
            <v>24.379454118383961</v>
          </cell>
          <cell r="ER125">
            <v>-0.14687597870341368</v>
          </cell>
          <cell r="ES125">
            <v>4.855719855934856</v>
          </cell>
          <cell r="ET125">
            <v>0</v>
          </cell>
          <cell r="EU125">
            <v>22.106793141246474</v>
          </cell>
          <cell r="EV125">
            <v>0</v>
          </cell>
          <cell r="EW125">
            <v>58.615265580958329</v>
          </cell>
          <cell r="EX125">
            <v>8.9986016285624775</v>
          </cell>
          <cell r="EY125">
            <v>118.8089583463827</v>
          </cell>
          <cell r="EZ125">
            <v>0.20464719699342307</v>
          </cell>
          <cell r="FA125">
            <v>119.01360554337612</v>
          </cell>
          <cell r="FB125">
            <v>9.1973737864077663</v>
          </cell>
          <cell r="FC125">
            <v>65.809251017851537</v>
          </cell>
          <cell r="FD125">
            <v>11.564035389915439</v>
          </cell>
          <cell r="FE125">
            <v>37.131226589414339</v>
          </cell>
          <cell r="FF125">
            <v>3.0530620106482926</v>
          </cell>
          <cell r="FG125">
            <v>126.75494879423736</v>
          </cell>
          <cell r="FH125">
            <v>4.7000313185092381E-2</v>
          </cell>
          <cell r="FI125">
            <v>126.80194910742246</v>
          </cell>
          <cell r="FJ125">
            <v>10.535903538991542</v>
          </cell>
          <cell r="FK125">
            <v>2.1551601941747571</v>
          </cell>
          <cell r="FL125">
            <v>8.3807433448167838</v>
          </cell>
          <cell r="FM125">
            <v>10.535903538991542</v>
          </cell>
          <cell r="FN125">
            <v>235.27965111180703</v>
          </cell>
          <cell r="FO125">
            <v>2.0866180707798301</v>
          </cell>
          <cell r="FP125">
            <v>0</v>
          </cell>
          <cell r="FQ125">
            <v>237.36626918258685</v>
          </cell>
          <cell r="FR125">
            <v>234.11835170685873</v>
          </cell>
          <cell r="FS125">
            <v>1.180882868775446</v>
          </cell>
          <cell r="FT125">
            <v>-3.4878149076103968</v>
          </cell>
          <cell r="FU125">
            <v>0</v>
          </cell>
          <cell r="FV125">
            <v>0</v>
          </cell>
          <cell r="FW125">
            <v>0</v>
          </cell>
          <cell r="FX125">
            <v>0</v>
          </cell>
          <cell r="FY125">
            <v>20.360927341058563</v>
          </cell>
          <cell r="FZ125">
            <v>0.51210757907923576</v>
          </cell>
          <cell r="GA125">
            <v>18.566102881302847</v>
          </cell>
          <cell r="GB125">
            <v>0</v>
          </cell>
          <cell r="GC125">
            <v>18.566102881302847</v>
          </cell>
          <cell r="GD125">
            <v>0</v>
          </cell>
          <cell r="GE125">
            <v>71.019431569057303</v>
          </cell>
          <cell r="GF125">
            <v>0</v>
          </cell>
          <cell r="GG125">
            <v>5.3854525524585022E-2</v>
          </cell>
          <cell r="GH125">
            <v>0</v>
          </cell>
          <cell r="GI125">
            <v>71.073286094581889</v>
          </cell>
          <cell r="GJ125">
            <v>0</v>
          </cell>
          <cell r="GK125">
            <v>71.073286094581889</v>
          </cell>
          <cell r="GL125">
            <v>0</v>
          </cell>
          <cell r="GM125">
            <v>0</v>
          </cell>
          <cell r="GN125">
            <v>0</v>
          </cell>
          <cell r="GO125">
            <v>0</v>
          </cell>
          <cell r="GP125">
            <v>89.639388975884742</v>
          </cell>
          <cell r="GQ125">
            <v>0.39166927654243655</v>
          </cell>
          <cell r="GR125">
            <v>0</v>
          </cell>
          <cell r="GS125">
            <v>90.031058252427172</v>
          </cell>
          <cell r="GT125">
            <v>89.845994519260856</v>
          </cell>
          <cell r="GU125">
            <v>25.560336987159406</v>
          </cell>
          <cell r="GV125">
            <v>-3.6346908863138108</v>
          </cell>
          <cell r="GW125">
            <v>4.855719855934856</v>
          </cell>
          <cell r="GX125">
            <v>0</v>
          </cell>
          <cell r="GY125">
            <v>22.106793141246474</v>
          </cell>
          <cell r="GZ125">
            <v>0</v>
          </cell>
          <cell r="HA125">
            <v>78.976192922016907</v>
          </cell>
          <cell r="HB125">
            <v>9.5107092076417139</v>
          </cell>
          <cell r="HC125">
            <v>137.37506122768553</v>
          </cell>
          <cell r="HD125">
            <v>0.20464719699342307</v>
          </cell>
          <cell r="HE125">
            <v>137.57970842467896</v>
          </cell>
          <cell r="HF125">
            <v>9.1973737864077663</v>
          </cell>
          <cell r="HG125">
            <v>136.82868258690885</v>
          </cell>
          <cell r="HH125">
            <v>11.564035389915439</v>
          </cell>
          <cell r="HI125">
            <v>37.185081114938924</v>
          </cell>
          <cell r="HJ125">
            <v>3.0530620106482926</v>
          </cell>
          <cell r="HK125">
            <v>197.82823488881925</v>
          </cell>
          <cell r="HL125">
            <v>4.7000313185092381E-2</v>
          </cell>
          <cell r="HM125">
            <v>197.87523520200435</v>
          </cell>
          <cell r="HN125">
            <v>10.535903538991542</v>
          </cell>
          <cell r="HO125">
            <v>2.1551601941747571</v>
          </cell>
          <cell r="HP125">
            <v>8.3807433448167838</v>
          </cell>
          <cell r="HQ125">
            <v>10.535903538991542</v>
          </cell>
          <cell r="HR125">
            <v>324.91904008769177</v>
          </cell>
          <cell r="HS125">
            <v>2.4782873473222673</v>
          </cell>
          <cell r="HT125">
            <v>0</v>
          </cell>
          <cell r="HU125">
            <v>327.39732743501401</v>
          </cell>
          <cell r="HV125">
            <v>323.96434622611957</v>
          </cell>
          <cell r="HW125">
            <v>1.7429282806138424</v>
          </cell>
          <cell r="HX125">
            <v>0</v>
          </cell>
          <cell r="HY125">
            <v>0.77844268712809261</v>
          </cell>
          <cell r="HZ125">
            <v>0</v>
          </cell>
          <cell r="IA125">
            <v>5.2875352333228931E-2</v>
          </cell>
          <cell r="IB125">
            <v>1.2220081428124019</v>
          </cell>
          <cell r="IC125">
            <v>0</v>
          </cell>
          <cell r="ID125">
            <v>0.43377372377074841</v>
          </cell>
          <cell r="IE125">
            <v>1.2366957406827432</v>
          </cell>
          <cell r="IF125">
            <v>0.18408455997494516</v>
          </cell>
          <cell r="IG125">
            <v>0</v>
          </cell>
          <cell r="IH125">
            <v>0</v>
          </cell>
          <cell r="II125">
            <v>1.2014455057939242</v>
          </cell>
          <cell r="IJ125">
            <v>0</v>
          </cell>
          <cell r="IK125">
            <v>3.525023488881928E-2</v>
          </cell>
          <cell r="IL125">
            <v>0</v>
          </cell>
          <cell r="IM125">
            <v>0</v>
          </cell>
          <cell r="IN125">
            <v>0.92727701221421843</v>
          </cell>
          <cell r="IO125">
            <v>0</v>
          </cell>
          <cell r="IP125">
            <v>1.4971558095834634</v>
          </cell>
          <cell r="IQ125">
            <v>5.7389340745380508</v>
          </cell>
          <cell r="IR125">
            <v>14.428116974632005</v>
          </cell>
          <cell r="IS125">
            <v>0</v>
          </cell>
          <cell r="IT125">
            <v>0</v>
          </cell>
          <cell r="IU125">
            <v>0</v>
          </cell>
          <cell r="IV125">
            <v>0</v>
          </cell>
          <cell r="IW125">
            <v>5.2062638584403373</v>
          </cell>
          <cell r="IX125">
            <v>7.3144237394300013</v>
          </cell>
          <cell r="IY125">
            <v>0.58750391481365472</v>
          </cell>
          <cell r="IZ125">
            <v>3.2772926714688375</v>
          </cell>
          <cell r="JA125">
            <v>0</v>
          </cell>
          <cell r="JB125">
            <v>6.1237491387409939</v>
          </cell>
          <cell r="JC125">
            <v>0</v>
          </cell>
          <cell r="JD125">
            <v>0</v>
          </cell>
          <cell r="JE125">
            <v>2.9375195740682738E-3</v>
          </cell>
          <cell r="JF125">
            <v>1.9583463827121824E-3</v>
          </cell>
          <cell r="JG125">
            <v>1.5519895082994046</v>
          </cell>
          <cell r="JH125">
            <v>0</v>
          </cell>
          <cell r="JI125">
            <v>0</v>
          </cell>
          <cell r="JJ125">
            <v>0</v>
          </cell>
          <cell r="JK125">
            <v>0</v>
          </cell>
          <cell r="JL125">
            <v>0</v>
          </cell>
          <cell r="JM125">
            <v>0</v>
          </cell>
          <cell r="JN125">
            <v>0</v>
          </cell>
          <cell r="JO125">
            <v>0</v>
          </cell>
          <cell r="JP125">
            <v>0</v>
          </cell>
          <cell r="JQ125">
            <v>0</v>
          </cell>
          <cell r="JR125" t="e">
            <v>#N/A</v>
          </cell>
          <cell r="JS125">
            <v>324.91904008769177</v>
          </cell>
          <cell r="JT125">
            <v>323.96434622611957</v>
          </cell>
          <cell r="JU125">
            <v>89.845994519260856</v>
          </cell>
          <cell r="JV125">
            <v>234.11835170685873</v>
          </cell>
          <cell r="JW125">
            <v>51.802178515502654</v>
          </cell>
          <cell r="JX125">
            <v>0</v>
          </cell>
          <cell r="JY125">
            <v>0</v>
          </cell>
          <cell r="JZ125">
            <v>0</v>
          </cell>
          <cell r="KA125">
            <v>2.7416849357970556E-2</v>
          </cell>
          <cell r="KB125">
            <v>0</v>
          </cell>
          <cell r="KC125">
            <v>0</v>
          </cell>
          <cell r="KD125">
            <v>2.7416849357970556E-2</v>
          </cell>
          <cell r="KE125">
            <v>0</v>
          </cell>
          <cell r="KF125">
            <v>0</v>
          </cell>
          <cell r="KG125">
            <v>3.7208581271531468E-2</v>
          </cell>
          <cell r="KH125">
            <v>3.7208581271531468E-2</v>
          </cell>
          <cell r="KI125">
            <v>4.1125274036955837</v>
          </cell>
          <cell r="KJ125">
            <v>2.2119522392734101</v>
          </cell>
          <cell r="KK125">
            <v>4.3259871594112109</v>
          </cell>
          <cell r="KL125">
            <v>6.4351262135922314</v>
          </cell>
          <cell r="KM125">
            <v>5.493161603507672</v>
          </cell>
          <cell r="KN125">
            <v>19.418962730974002</v>
          </cell>
          <cell r="KO125">
            <v>5.2062638584403373</v>
          </cell>
          <cell r="KP125">
            <v>0</v>
          </cell>
          <cell r="KQ125">
            <v>0</v>
          </cell>
          <cell r="KR125">
            <v>5.2062638584403373</v>
          </cell>
          <cell r="KS125">
            <v>0</v>
          </cell>
          <cell r="KT125">
            <v>7.3144237394300013</v>
          </cell>
          <cell r="KU125">
            <v>0</v>
          </cell>
          <cell r="KV125">
            <v>7.3144237394300013</v>
          </cell>
          <cell r="KW125">
            <v>6.1237491387409939</v>
          </cell>
          <cell r="KX125">
            <v>0</v>
          </cell>
          <cell r="KY125">
            <v>0</v>
          </cell>
          <cell r="KZ125">
            <v>6.1237491387409939</v>
          </cell>
          <cell r="LA125">
            <v>5.2062638584403373</v>
          </cell>
          <cell r="LB125">
            <v>0</v>
          </cell>
          <cell r="LC125">
            <v>0</v>
          </cell>
          <cell r="LD125">
            <v>5.2062638584403373</v>
          </cell>
          <cell r="LE125">
            <v>0</v>
          </cell>
          <cell r="LF125">
            <v>7.3144237394300013</v>
          </cell>
          <cell r="LG125">
            <v>0</v>
          </cell>
          <cell r="LH125">
            <v>7.3144237394300013</v>
          </cell>
          <cell r="LI125">
            <v>6.1237491387409939</v>
          </cell>
          <cell r="LJ125">
            <v>0</v>
          </cell>
          <cell r="LK125">
            <v>0</v>
          </cell>
          <cell r="LL125">
            <v>6.1237491387409939</v>
          </cell>
          <cell r="LM125">
            <v>84.537896648919485</v>
          </cell>
          <cell r="LN125">
            <v>117.15317647979955</v>
          </cell>
          <cell r="LO125">
            <v>89.036218290009387</v>
          </cell>
          <cell r="LP125">
            <v>206.18939476980893</v>
          </cell>
          <cell r="LQ125">
            <v>201.69107312871904</v>
          </cell>
          <cell r="LR125">
            <v>290.72729141872844</v>
          </cell>
          <cell r="LS125">
            <v>1455.9670000000001</v>
          </cell>
          <cell r="LT125">
            <v>60994</v>
          </cell>
          <cell r="LU125">
            <v>19168</v>
          </cell>
          <cell r="LV125">
            <v>17175</v>
          </cell>
          <cell r="LW125">
            <v>2831.2507713492901</v>
          </cell>
          <cell r="LX125">
            <v>2968.5042839292901</v>
          </cell>
          <cell r="LY125">
            <v>9255.6884825381694</v>
          </cell>
          <cell r="LZ125">
            <v>184440.662890376</v>
          </cell>
          <cell r="MA125">
            <v>246843.31857031901</v>
          </cell>
          <cell r="MB125">
            <v>246843.31857031901</v>
          </cell>
          <cell r="MC125">
            <v>0</v>
          </cell>
          <cell r="MD125">
            <v>5327.1510046424401</v>
          </cell>
          <cell r="ME125">
            <v>834</v>
          </cell>
          <cell r="MF125">
            <v>834</v>
          </cell>
          <cell r="MG125">
            <v>75.2</v>
          </cell>
          <cell r="MH125">
            <v>1455967</v>
          </cell>
          <cell r="MI125">
            <v>36343</v>
          </cell>
          <cell r="MJ125">
            <v>246843.31857031901</v>
          </cell>
          <cell r="MK125">
            <v>75.2</v>
          </cell>
          <cell r="ML125">
            <v>40.061827587155712</v>
          </cell>
          <cell r="MM125">
            <v>1.6782874281154556</v>
          </cell>
          <cell r="MN125">
            <v>6.0991902171044012</v>
          </cell>
          <cell r="MO125">
            <v>2.1581102682853772</v>
          </cell>
          <cell r="MP125">
            <v>74.719730701495095</v>
          </cell>
          <cell r="MQ125">
            <v>590.7287431212925</v>
          </cell>
          <cell r="MR125">
            <v>5.7281518056384519E-4</v>
          </cell>
          <cell r="MS125" t="e">
            <v>#N/A</v>
          </cell>
          <cell r="MT125" t="e">
            <v>#N/A</v>
          </cell>
        </row>
        <row r="126">
          <cell r="A126" t="str">
            <v>WSH20BP</v>
          </cell>
          <cell r="B126" t="str">
            <v>WSH</v>
          </cell>
          <cell r="C126" t="str">
            <v>BP2019-20</v>
          </cell>
          <cell r="D126" t="str">
            <v>WSH</v>
          </cell>
          <cell r="E126" t="str">
            <v>WSH20BP</v>
          </cell>
          <cell r="F126">
            <v>0.97917319135609127</v>
          </cell>
          <cell r="G126">
            <v>2.8121854055746942</v>
          </cell>
          <cell r="H126">
            <v>0</v>
          </cell>
          <cell r="I126">
            <v>1.4834473849044783</v>
          </cell>
          <cell r="J126">
            <v>0</v>
          </cell>
          <cell r="K126">
            <v>24.330495458816156</v>
          </cell>
          <cell r="L126">
            <v>0</v>
          </cell>
          <cell r="M126">
            <v>27.177931099279668</v>
          </cell>
          <cell r="N126">
            <v>0</v>
          </cell>
          <cell r="O126">
            <v>55.804059348574995</v>
          </cell>
          <cell r="P126">
            <v>0.20464719699342307</v>
          </cell>
          <cell r="Q126">
            <v>56.008706545568423</v>
          </cell>
          <cell r="R126">
            <v>10.121713279047915</v>
          </cell>
          <cell r="S126">
            <v>22.392711713122452</v>
          </cell>
          <cell r="T126">
            <v>18.538686031944877</v>
          </cell>
          <cell r="U126">
            <v>2.125784998434074</v>
          </cell>
          <cell r="V126">
            <v>3.0187909489508296</v>
          </cell>
          <cell r="W126">
            <v>56.197686971500147</v>
          </cell>
          <cell r="X126">
            <v>4.602113999373629E-2</v>
          </cell>
          <cell r="Y126">
            <v>56.243708111493881</v>
          </cell>
          <cell r="Z126">
            <v>11.70111963670529</v>
          </cell>
          <cell r="AA126">
            <v>2.0601803946132162</v>
          </cell>
          <cell r="AB126">
            <v>9.6419184152834294</v>
          </cell>
          <cell r="AC126">
            <v>11.702098809896647</v>
          </cell>
          <cell r="AD126">
            <v>100.55031584716565</v>
          </cell>
          <cell r="AE126">
            <v>0.43964876291888499</v>
          </cell>
          <cell r="AF126">
            <v>0</v>
          </cell>
          <cell r="AG126">
            <v>100.98996461008454</v>
          </cell>
          <cell r="AH126">
            <v>100.98996461008454</v>
          </cell>
          <cell r="AI126">
            <v>22.987069840275598</v>
          </cell>
          <cell r="AJ126">
            <v>-0.21933479486376445</v>
          </cell>
          <cell r="AK126">
            <v>3.1832920450986526</v>
          </cell>
          <cell r="AL126">
            <v>0</v>
          </cell>
          <cell r="AM126">
            <v>0</v>
          </cell>
          <cell r="AN126">
            <v>0</v>
          </cell>
          <cell r="AO126">
            <v>30.002845756341991</v>
          </cell>
          <cell r="AP126">
            <v>9.1112065455684288</v>
          </cell>
          <cell r="AQ126">
            <v>65.065079392420913</v>
          </cell>
          <cell r="AR126">
            <v>0</v>
          </cell>
          <cell r="AS126">
            <v>65.065079392420913</v>
          </cell>
          <cell r="AT126">
            <v>0</v>
          </cell>
          <cell r="AU126">
            <v>47.518295803319759</v>
          </cell>
          <cell r="AV126">
            <v>0.2261890072032571</v>
          </cell>
          <cell r="AW126">
            <v>76.26975822110866</v>
          </cell>
          <cell r="AX126">
            <v>0</v>
          </cell>
          <cell r="AY126">
            <v>124.01424303163168</v>
          </cell>
          <cell r="AZ126">
            <v>0</v>
          </cell>
          <cell r="BA126">
            <v>124.01424303163168</v>
          </cell>
          <cell r="BB126">
            <v>9.4979799561540859E-2</v>
          </cell>
          <cell r="BC126">
            <v>9.4979799561540859E-2</v>
          </cell>
          <cell r="BD126">
            <v>0</v>
          </cell>
          <cell r="BE126">
            <v>9.4979799561540859E-2</v>
          </cell>
          <cell r="BF126">
            <v>188.98434262449103</v>
          </cell>
          <cell r="BG126">
            <v>0.64233761352959595</v>
          </cell>
          <cell r="BH126">
            <v>0</v>
          </cell>
          <cell r="BI126">
            <v>189.62668023802064</v>
          </cell>
          <cell r="BJ126">
            <v>189.62668023802064</v>
          </cell>
          <cell r="BK126">
            <v>0</v>
          </cell>
          <cell r="BL126">
            <v>0</v>
          </cell>
          <cell r="BM126">
            <v>0</v>
          </cell>
          <cell r="BN126">
            <v>0</v>
          </cell>
          <cell r="BO126">
            <v>0</v>
          </cell>
          <cell r="BP126">
            <v>0</v>
          </cell>
          <cell r="BQ126">
            <v>3.8187754462887558</v>
          </cell>
          <cell r="BR126">
            <v>0</v>
          </cell>
          <cell r="BS126">
            <v>3.8187754462887558</v>
          </cell>
          <cell r="BT126">
            <v>0</v>
          </cell>
          <cell r="BU126">
            <v>3.8187754462887558</v>
          </cell>
          <cell r="BV126">
            <v>0</v>
          </cell>
          <cell r="BW126">
            <v>1.6645944253053553E-2</v>
          </cell>
          <cell r="BX126">
            <v>0</v>
          </cell>
          <cell r="BY126">
            <v>0</v>
          </cell>
          <cell r="BZ126">
            <v>0</v>
          </cell>
          <cell r="CA126">
            <v>1.6645944253053553E-2</v>
          </cell>
          <cell r="CB126">
            <v>0</v>
          </cell>
          <cell r="CC126">
            <v>1.6645944253053553E-2</v>
          </cell>
          <cell r="CD126">
            <v>0</v>
          </cell>
          <cell r="CE126">
            <v>0</v>
          </cell>
          <cell r="CF126">
            <v>0</v>
          </cell>
          <cell r="CG126">
            <v>0</v>
          </cell>
          <cell r="CH126">
            <v>3.8354213905418093</v>
          </cell>
          <cell r="CI126">
            <v>3.4271061697463197E-2</v>
          </cell>
          <cell r="CJ126">
            <v>0</v>
          </cell>
          <cell r="CK126">
            <v>3.8696924522392728</v>
          </cell>
          <cell r="CL126">
            <v>3.8696924522392728</v>
          </cell>
          <cell r="CM126">
            <v>1.3453839649232695</v>
          </cell>
          <cell r="CN126">
            <v>-4.6667394300031306</v>
          </cell>
          <cell r="CO126">
            <v>0</v>
          </cell>
          <cell r="CP126">
            <v>0</v>
          </cell>
          <cell r="CQ126">
            <v>0</v>
          </cell>
          <cell r="CR126">
            <v>0</v>
          </cell>
          <cell r="CS126">
            <v>8.6970162856248017</v>
          </cell>
          <cell r="CT126">
            <v>0.51798261822737235</v>
          </cell>
          <cell r="CU126">
            <v>5.8936434387723136</v>
          </cell>
          <cell r="CV126">
            <v>0</v>
          </cell>
          <cell r="CW126">
            <v>5.8936434387723136</v>
          </cell>
          <cell r="CX126">
            <v>0</v>
          </cell>
          <cell r="CY126">
            <v>29.545571875978698</v>
          </cell>
          <cell r="CZ126">
            <v>0</v>
          </cell>
          <cell r="DA126">
            <v>0.16156357657375506</v>
          </cell>
          <cell r="DB126">
            <v>0</v>
          </cell>
          <cell r="DC126">
            <v>29.70713545255245</v>
          </cell>
          <cell r="DD126">
            <v>0</v>
          </cell>
          <cell r="DE126">
            <v>29.70713545255245</v>
          </cell>
          <cell r="DF126">
            <v>0</v>
          </cell>
          <cell r="DG126">
            <v>0</v>
          </cell>
          <cell r="DH126">
            <v>0</v>
          </cell>
          <cell r="DI126">
            <v>0</v>
          </cell>
          <cell r="DJ126">
            <v>35.600778891324765</v>
          </cell>
          <cell r="DK126">
            <v>0.13512590040714059</v>
          </cell>
          <cell r="DL126">
            <v>0</v>
          </cell>
          <cell r="DM126">
            <v>35.735904791731912</v>
          </cell>
          <cell r="DN126">
            <v>35.735904791731912</v>
          </cell>
          <cell r="DO126">
            <v>0</v>
          </cell>
          <cell r="DP126">
            <v>0</v>
          </cell>
          <cell r="DQ126">
            <v>0</v>
          </cell>
          <cell r="DR126">
            <v>0</v>
          </cell>
          <cell r="DS126">
            <v>0</v>
          </cell>
          <cell r="DT126">
            <v>0</v>
          </cell>
          <cell r="DU126">
            <v>7.0686512683996234</v>
          </cell>
          <cell r="DV126">
            <v>0</v>
          </cell>
          <cell r="DW126">
            <v>7.0686512683996234</v>
          </cell>
          <cell r="DX126">
            <v>0</v>
          </cell>
          <cell r="DY126">
            <v>7.0686512683996234</v>
          </cell>
          <cell r="DZ126">
            <v>0</v>
          </cell>
          <cell r="EA126">
            <v>0.54050360162856237</v>
          </cell>
          <cell r="EB126">
            <v>0</v>
          </cell>
          <cell r="EC126">
            <v>9.7917319135609119E-4</v>
          </cell>
          <cell r="ED126">
            <v>0</v>
          </cell>
          <cell r="EE126">
            <v>0.54148277481991847</v>
          </cell>
          <cell r="EF126">
            <v>0</v>
          </cell>
          <cell r="EG126">
            <v>0.54148277481991847</v>
          </cell>
          <cell r="EH126">
            <v>0</v>
          </cell>
          <cell r="EI126">
            <v>0</v>
          </cell>
          <cell r="EJ126">
            <v>0</v>
          </cell>
          <cell r="EK126">
            <v>0</v>
          </cell>
          <cell r="EL126">
            <v>7.6101340432195412</v>
          </cell>
          <cell r="EM126">
            <v>3.525023488881928E-2</v>
          </cell>
          <cell r="EN126">
            <v>0</v>
          </cell>
          <cell r="EO126">
            <v>7.6453842781083603</v>
          </cell>
          <cell r="EP126">
            <v>7.6453842781083603</v>
          </cell>
          <cell r="EQ126">
            <v>25.79925524585029</v>
          </cell>
          <cell r="ER126">
            <v>-0.21933479486376445</v>
          </cell>
          <cell r="ES126">
            <v>4.6667394300031306</v>
          </cell>
          <cell r="ET126">
            <v>0</v>
          </cell>
          <cell r="EU126">
            <v>24.330495458816156</v>
          </cell>
          <cell r="EV126">
            <v>0</v>
          </cell>
          <cell r="EW126">
            <v>57.180776855621659</v>
          </cell>
          <cell r="EX126">
            <v>9.1112065455684288</v>
          </cell>
          <cell r="EY126">
            <v>120.86913874099591</v>
          </cell>
          <cell r="EZ126">
            <v>0.20464719699342307</v>
          </cell>
          <cell r="FA126">
            <v>121.07378593798933</v>
          </cell>
          <cell r="FB126">
            <v>10.121713279047915</v>
          </cell>
          <cell r="FC126">
            <v>69.911007516442197</v>
          </cell>
          <cell r="FD126">
            <v>18.764875039148134</v>
          </cell>
          <cell r="FE126">
            <v>78.395543219542731</v>
          </cell>
          <cell r="FF126">
            <v>3.0187909489508296</v>
          </cell>
          <cell r="FG126">
            <v>180.21193000313184</v>
          </cell>
          <cell r="FH126">
            <v>4.602113999373629E-2</v>
          </cell>
          <cell r="FI126">
            <v>180.25795114312552</v>
          </cell>
          <cell r="FJ126">
            <v>11.796099436266831</v>
          </cell>
          <cell r="FK126">
            <v>2.1551601941747571</v>
          </cell>
          <cell r="FL126">
            <v>9.6419184152834294</v>
          </cell>
          <cell r="FM126">
            <v>11.797078609458188</v>
          </cell>
          <cell r="FN126">
            <v>289.53465847165666</v>
          </cell>
          <cell r="FO126">
            <v>1.0819863764484807</v>
          </cell>
          <cell r="FP126">
            <v>0</v>
          </cell>
          <cell r="FQ126">
            <v>290.61664484810518</v>
          </cell>
          <cell r="FR126">
            <v>290.61664484810518</v>
          </cell>
          <cell r="FS126">
            <v>1.3453839649232695</v>
          </cell>
          <cell r="FT126">
            <v>-4.6667394300031306</v>
          </cell>
          <cell r="FU126">
            <v>0</v>
          </cell>
          <cell r="FV126">
            <v>0</v>
          </cell>
          <cell r="FW126">
            <v>0</v>
          </cell>
          <cell r="FX126">
            <v>0</v>
          </cell>
          <cell r="FY126">
            <v>19.584443000313183</v>
          </cell>
          <cell r="FZ126">
            <v>0.51798261822737235</v>
          </cell>
          <cell r="GA126">
            <v>16.781070153460693</v>
          </cell>
          <cell r="GB126">
            <v>0</v>
          </cell>
          <cell r="GC126">
            <v>16.781070153460693</v>
          </cell>
          <cell r="GD126">
            <v>0</v>
          </cell>
          <cell r="GE126">
            <v>30.102721421860313</v>
          </cell>
          <cell r="GF126">
            <v>0</v>
          </cell>
          <cell r="GG126">
            <v>0.16254274976511116</v>
          </cell>
          <cell r="GH126">
            <v>0</v>
          </cell>
          <cell r="GI126">
            <v>30.265264171625425</v>
          </cell>
          <cell r="GJ126">
            <v>0</v>
          </cell>
          <cell r="GK126">
            <v>30.265264171625425</v>
          </cell>
          <cell r="GL126">
            <v>0</v>
          </cell>
          <cell r="GM126">
            <v>0</v>
          </cell>
          <cell r="GN126">
            <v>0</v>
          </cell>
          <cell r="GO126">
            <v>0</v>
          </cell>
          <cell r="GP126">
            <v>47.046334325086114</v>
          </cell>
          <cell r="GQ126">
            <v>0.2046471969934231</v>
          </cell>
          <cell r="GR126">
            <v>0</v>
          </cell>
          <cell r="GS126">
            <v>47.250981522079542</v>
          </cell>
          <cell r="GT126">
            <v>47.250981522079542</v>
          </cell>
          <cell r="GU126">
            <v>27.144639210773562</v>
          </cell>
          <cell r="GV126">
            <v>-4.8860742248668956</v>
          </cell>
          <cell r="GW126">
            <v>4.6667394300031306</v>
          </cell>
          <cell r="GX126">
            <v>0</v>
          </cell>
          <cell r="GY126">
            <v>24.330495458816156</v>
          </cell>
          <cell r="GZ126">
            <v>0</v>
          </cell>
          <cell r="HA126">
            <v>76.765219855934845</v>
          </cell>
          <cell r="HB126">
            <v>9.629189163795802</v>
          </cell>
          <cell r="HC126">
            <v>137.6502088944566</v>
          </cell>
          <cell r="HD126">
            <v>0.20464719699342307</v>
          </cell>
          <cell r="HE126">
            <v>137.85485609145002</v>
          </cell>
          <cell r="HF126">
            <v>10.121713279047915</v>
          </cell>
          <cell r="HG126">
            <v>100.01372893830252</v>
          </cell>
          <cell r="HH126">
            <v>18.764875039148134</v>
          </cell>
          <cell r="HI126">
            <v>78.558085969307839</v>
          </cell>
          <cell r="HJ126">
            <v>3.0187909489508296</v>
          </cell>
          <cell r="HK126">
            <v>210.47719417475724</v>
          </cell>
          <cell r="HL126">
            <v>4.602113999373629E-2</v>
          </cell>
          <cell r="HM126">
            <v>210.52321531475098</v>
          </cell>
          <cell r="HN126">
            <v>11.796099436266832</v>
          </cell>
          <cell r="HO126">
            <v>2.1551601941747571</v>
          </cell>
          <cell r="HP126">
            <v>9.6419184152834294</v>
          </cell>
          <cell r="HQ126">
            <v>11.797078609458188</v>
          </cell>
          <cell r="HR126">
            <v>336.58099279674281</v>
          </cell>
          <cell r="HS126">
            <v>1.2866335734419039</v>
          </cell>
          <cell r="HT126">
            <v>0</v>
          </cell>
          <cell r="HU126">
            <v>337.86762637018467</v>
          </cell>
          <cell r="HV126">
            <v>337.86762637018467</v>
          </cell>
          <cell r="HW126" t="e">
            <v>#N/A</v>
          </cell>
          <cell r="HX126" t="e">
            <v>#N/A</v>
          </cell>
          <cell r="HY126">
            <v>1.3062170372690258</v>
          </cell>
          <cell r="HZ126">
            <v>0</v>
          </cell>
          <cell r="IA126">
            <v>0.1576468838083307</v>
          </cell>
          <cell r="IB126">
            <v>0.70206717820231745</v>
          </cell>
          <cell r="IC126">
            <v>0</v>
          </cell>
          <cell r="ID126">
            <v>0.49546163482618216</v>
          </cell>
          <cell r="IE126">
            <v>0.97036063263388639</v>
          </cell>
          <cell r="IF126">
            <v>3.7149830880050101</v>
          </cell>
          <cell r="IG126">
            <v>0</v>
          </cell>
          <cell r="IH126">
            <v>0</v>
          </cell>
          <cell r="II126">
            <v>1.2366957406827432</v>
          </cell>
          <cell r="IJ126">
            <v>0</v>
          </cell>
          <cell r="IK126">
            <v>6.8542123394926394E-2</v>
          </cell>
          <cell r="IL126">
            <v>0</v>
          </cell>
          <cell r="IM126">
            <v>0</v>
          </cell>
          <cell r="IN126">
            <v>0.92923535859693052</v>
          </cell>
          <cell r="IO126">
            <v>0</v>
          </cell>
          <cell r="IP126">
            <v>12.372832445975568</v>
          </cell>
          <cell r="IQ126">
            <v>21.310725336673968</v>
          </cell>
          <cell r="IR126">
            <v>17.923765267773252</v>
          </cell>
          <cell r="IS126">
            <v>0</v>
          </cell>
          <cell r="IT126">
            <v>0</v>
          </cell>
          <cell r="IU126">
            <v>0</v>
          </cell>
          <cell r="IV126">
            <v>1.2376749138740994</v>
          </cell>
          <cell r="IW126">
            <v>5.2836185405574687</v>
          </cell>
          <cell r="IX126">
            <v>13.453839649232695</v>
          </cell>
          <cell r="IY126">
            <v>0</v>
          </cell>
          <cell r="IZ126">
            <v>4.4170502662073279</v>
          </cell>
          <cell r="JA126">
            <v>0</v>
          </cell>
          <cell r="JB126">
            <v>11.745182430316314</v>
          </cell>
          <cell r="JC126">
            <v>0</v>
          </cell>
          <cell r="JD126">
            <v>0</v>
          </cell>
          <cell r="JE126">
            <v>5.8750391481365476E-3</v>
          </cell>
          <cell r="JF126">
            <v>3.9166927654243648E-3</v>
          </cell>
          <cell r="JG126">
            <v>3.0060616974632</v>
          </cell>
          <cell r="JH126">
            <v>0</v>
          </cell>
          <cell r="JI126">
            <v>0</v>
          </cell>
          <cell r="JJ126">
            <v>0</v>
          </cell>
          <cell r="JK126">
            <v>0</v>
          </cell>
          <cell r="JL126">
            <v>0</v>
          </cell>
          <cell r="JM126">
            <v>0</v>
          </cell>
          <cell r="JN126">
            <v>0</v>
          </cell>
          <cell r="JO126">
            <v>0</v>
          </cell>
          <cell r="JP126">
            <v>0</v>
          </cell>
          <cell r="JQ126">
            <v>0</v>
          </cell>
          <cell r="JR126" t="e">
            <v>#N/A</v>
          </cell>
          <cell r="JS126">
            <v>336.58099279674281</v>
          </cell>
          <cell r="JT126">
            <v>337.86762637018467</v>
          </cell>
          <cell r="JU126">
            <v>47.250981522079542</v>
          </cell>
          <cell r="JV126">
            <v>290.61664484810518</v>
          </cell>
          <cell r="JW126">
            <v>100.34175195740681</v>
          </cell>
          <cell r="JX126">
            <v>0</v>
          </cell>
          <cell r="JY126">
            <v>0</v>
          </cell>
          <cell r="JZ126">
            <v>0</v>
          </cell>
          <cell r="KA126">
            <v>2.7416849357970556E-2</v>
          </cell>
          <cell r="KB126">
            <v>0</v>
          </cell>
          <cell r="KC126">
            <v>0</v>
          </cell>
          <cell r="KD126">
            <v>2.7416849357970556E-2</v>
          </cell>
          <cell r="KE126">
            <v>0</v>
          </cell>
          <cell r="KF126">
            <v>0</v>
          </cell>
          <cell r="KG126">
            <v>3.7208581271531468E-2</v>
          </cell>
          <cell r="KH126">
            <v>3.7208581271531468E-2</v>
          </cell>
          <cell r="KI126">
            <v>4.2789868462261191</v>
          </cell>
          <cell r="KJ126">
            <v>2.327494675853429</v>
          </cell>
          <cell r="KK126">
            <v>4.4758006576886933</v>
          </cell>
          <cell r="KL126">
            <v>6.7112530535546497</v>
          </cell>
          <cell r="KM126">
            <v>5.7291423426244901</v>
          </cell>
          <cell r="KN126">
            <v>20.253218290009389</v>
          </cell>
          <cell r="KO126">
            <v>5.2836185405574687</v>
          </cell>
          <cell r="KP126">
            <v>0</v>
          </cell>
          <cell r="KQ126">
            <v>0</v>
          </cell>
          <cell r="KR126">
            <v>5.2836185405574687</v>
          </cell>
          <cell r="KS126">
            <v>0</v>
          </cell>
          <cell r="KT126">
            <v>13.453839649232695</v>
          </cell>
          <cell r="KU126">
            <v>0</v>
          </cell>
          <cell r="KV126">
            <v>13.453839649232695</v>
          </cell>
          <cell r="KW126">
            <v>11.745182430316314</v>
          </cell>
          <cell r="KX126">
            <v>0</v>
          </cell>
          <cell r="KY126">
            <v>0</v>
          </cell>
          <cell r="KZ126">
            <v>11.745182430316314</v>
          </cell>
          <cell r="LA126">
            <v>5.2836185405574687</v>
          </cell>
          <cell r="LB126">
            <v>0</v>
          </cell>
          <cell r="LC126">
            <v>0</v>
          </cell>
          <cell r="LD126">
            <v>5.2836185405574687</v>
          </cell>
          <cell r="LE126">
            <v>0</v>
          </cell>
          <cell r="LF126">
            <v>13.453839649232695</v>
          </cell>
          <cell r="LG126">
            <v>0</v>
          </cell>
          <cell r="LH126">
            <v>13.453839649232695</v>
          </cell>
          <cell r="LI126">
            <v>11.745182430316314</v>
          </cell>
          <cell r="LJ126">
            <v>0</v>
          </cell>
          <cell r="LK126">
            <v>0</v>
          </cell>
          <cell r="LL126">
            <v>11.745182430316314</v>
          </cell>
          <cell r="LM126" t="str">
            <v/>
          </cell>
          <cell r="LN126">
            <v>116.92600829940493</v>
          </cell>
          <cell r="LO126">
            <v>46.328600375822106</v>
          </cell>
          <cell r="LP126">
            <v>163.25460867522702</v>
          </cell>
          <cell r="LQ126" t="e">
            <v>#VALUE!</v>
          </cell>
          <cell r="LR126" t="e">
            <v>#VALUE!</v>
          </cell>
          <cell r="LS126">
            <v>1465.05</v>
          </cell>
          <cell r="LT126">
            <v>61476</v>
          </cell>
          <cell r="LU126">
            <v>19252</v>
          </cell>
          <cell r="LV126">
            <v>17175</v>
          </cell>
          <cell r="LW126">
            <v>2824.2839350895001</v>
          </cell>
          <cell r="LX126">
            <v>2992.7376442214199</v>
          </cell>
          <cell r="LY126">
            <v>9176.4657514293194</v>
          </cell>
          <cell r="LZ126">
            <v>185697.38940313199</v>
          </cell>
          <cell r="MA126">
            <v>248181.52893169501</v>
          </cell>
          <cell r="MB126">
            <v>248181.52893169501</v>
          </cell>
          <cell r="MC126">
            <v>0</v>
          </cell>
          <cell r="MD126">
            <v>5339.0608273582402</v>
          </cell>
          <cell r="ME126">
            <v>833</v>
          </cell>
          <cell r="MF126">
            <v>833</v>
          </cell>
          <cell r="MG126">
            <v>75.2</v>
          </cell>
          <cell r="MH126">
            <v>1465050</v>
          </cell>
          <cell r="MI126">
            <v>36427</v>
          </cell>
          <cell r="MJ126">
            <v>248181.52893169501</v>
          </cell>
          <cell r="MK126">
            <v>75.2</v>
          </cell>
          <cell r="ML126">
            <v>40.21879375188734</v>
          </cell>
          <cell r="MM126">
            <v>1.6876492711450297</v>
          </cell>
          <cell r="MN126">
            <v>6.041338932546739</v>
          </cell>
          <cell r="MO126">
            <v>2.1512724376952592</v>
          </cell>
          <cell r="MP126">
            <v>74.823211140036122</v>
          </cell>
          <cell r="MQ126" t="str">
            <v/>
          </cell>
          <cell r="MR126">
            <v>5.6858127708951916E-4</v>
          </cell>
          <cell r="MS126" t="e">
            <v>#N/A</v>
          </cell>
          <cell r="MT126" t="e">
            <v>#N/A</v>
          </cell>
        </row>
        <row r="127">
          <cell r="A127" t="str">
            <v>WSH20</v>
          </cell>
          <cell r="B127" t="str">
            <v>WSH</v>
          </cell>
          <cell r="C127" t="str">
            <v>2019-20</v>
          </cell>
          <cell r="D127" t="str">
            <v>WSH</v>
          </cell>
          <cell r="E127" t="str">
            <v>WSH20</v>
          </cell>
          <cell r="F127">
            <v>0.96281468935252923</v>
          </cell>
          <cell r="G127">
            <v>6.0012239587343146</v>
          </cell>
          <cell r="H127">
            <v>0</v>
          </cell>
          <cell r="I127">
            <v>1.5125818769728234</v>
          </cell>
          <cell r="J127">
            <v>0</v>
          </cell>
          <cell r="K127">
            <v>32.339982600662104</v>
          </cell>
          <cell r="L127">
            <v>0</v>
          </cell>
          <cell r="M127">
            <v>21.786570790669032</v>
          </cell>
          <cell r="N127">
            <v>7.2211101701439684E-2</v>
          </cell>
          <cell r="O127">
            <v>61.712570328739716</v>
          </cell>
          <cell r="P127">
            <v>1.5790160905381478</v>
          </cell>
          <cell r="Q127">
            <v>63.291586419277863</v>
          </cell>
          <cell r="R127">
            <v>10.468684117330049</v>
          </cell>
          <cell r="S127">
            <v>19.630828701208717</v>
          </cell>
          <cell r="T127">
            <v>36.584069751328052</v>
          </cell>
          <cell r="U127">
            <v>5.7634087304642394</v>
          </cell>
          <cell r="V127">
            <v>2.0690887674185854</v>
          </cell>
          <cell r="W127">
            <v>74.516080067749655</v>
          </cell>
          <cell r="X127">
            <v>0.36875802602201868</v>
          </cell>
          <cell r="Y127">
            <v>74.884838093771663</v>
          </cell>
          <cell r="Z127">
            <v>11.149394102702288</v>
          </cell>
          <cell r="AA127">
            <v>0</v>
          </cell>
          <cell r="AB127">
            <v>11.149394102702288</v>
          </cell>
          <cell r="AC127">
            <v>11.149394102702288</v>
          </cell>
          <cell r="AD127">
            <v>127.02703041034724</v>
          </cell>
          <cell r="AE127">
            <v>1.4894743244283626</v>
          </cell>
          <cell r="AF127">
            <v>0</v>
          </cell>
          <cell r="AG127">
            <v>128.51650473477559</v>
          </cell>
          <cell r="AH127">
            <v>130.91102486719535</v>
          </cell>
          <cell r="AI127">
            <v>22.167845407652635</v>
          </cell>
          <cell r="AJ127">
            <v>-1.9371831549772889</v>
          </cell>
          <cell r="AK127">
            <v>3.1782512895526991</v>
          </cell>
          <cell r="AL127">
            <v>0</v>
          </cell>
          <cell r="AM127">
            <v>0</v>
          </cell>
          <cell r="AN127">
            <v>0</v>
          </cell>
          <cell r="AO127">
            <v>29.653729617368548</v>
          </cell>
          <cell r="AP127">
            <v>8.0866805758718918</v>
          </cell>
          <cell r="AQ127">
            <v>61.149323735468485</v>
          </cell>
          <cell r="AR127">
            <v>0</v>
          </cell>
          <cell r="AS127">
            <v>61.149323735468485</v>
          </cell>
          <cell r="AT127">
            <v>0</v>
          </cell>
          <cell r="AU127">
            <v>52.885485256755722</v>
          </cell>
          <cell r="AV127">
            <v>0</v>
          </cell>
          <cell r="AW127">
            <v>48.703018246208345</v>
          </cell>
          <cell r="AX127">
            <v>0</v>
          </cell>
          <cell r="AY127">
            <v>101.58850350296406</v>
          </cell>
          <cell r="AZ127">
            <v>0</v>
          </cell>
          <cell r="BA127">
            <v>101.58850350296406</v>
          </cell>
          <cell r="BB127">
            <v>1.0908690430364156</v>
          </cell>
          <cell r="BC127">
            <v>0</v>
          </cell>
          <cell r="BD127">
            <v>1.0908690430364156</v>
          </cell>
          <cell r="BE127">
            <v>1.0908690430364156</v>
          </cell>
          <cell r="BF127">
            <v>161.64695819539611</v>
          </cell>
          <cell r="BG127">
            <v>2.1769240126260687</v>
          </cell>
          <cell r="BH127">
            <v>0</v>
          </cell>
          <cell r="BI127">
            <v>163.82388220802221</v>
          </cell>
          <cell r="BJ127">
            <v>164.23692970975443</v>
          </cell>
          <cell r="BK127">
            <v>0.65952806220648252</v>
          </cell>
          <cell r="BL127">
            <v>0</v>
          </cell>
          <cell r="BM127">
            <v>0</v>
          </cell>
          <cell r="BN127">
            <v>0</v>
          </cell>
          <cell r="BO127">
            <v>0</v>
          </cell>
          <cell r="BP127">
            <v>0</v>
          </cell>
          <cell r="BQ127">
            <v>4.9267227654168924</v>
          </cell>
          <cell r="BR127">
            <v>0</v>
          </cell>
          <cell r="BS127">
            <v>5.586250827623374</v>
          </cell>
          <cell r="BT127">
            <v>0</v>
          </cell>
          <cell r="BU127">
            <v>5.586250827623374</v>
          </cell>
          <cell r="BV127">
            <v>0</v>
          </cell>
          <cell r="BW127">
            <v>0.83090907691123272</v>
          </cell>
          <cell r="BX127">
            <v>0</v>
          </cell>
          <cell r="BY127">
            <v>1.9256293787050585E-3</v>
          </cell>
          <cell r="BZ127">
            <v>0</v>
          </cell>
          <cell r="CA127">
            <v>0.83283470628993772</v>
          </cell>
          <cell r="CB127">
            <v>0</v>
          </cell>
          <cell r="CC127">
            <v>0.83283470628993772</v>
          </cell>
          <cell r="CD127">
            <v>0</v>
          </cell>
          <cell r="CE127">
            <v>0</v>
          </cell>
          <cell r="CF127">
            <v>0</v>
          </cell>
          <cell r="CG127">
            <v>0</v>
          </cell>
          <cell r="CH127">
            <v>6.4190855339133126</v>
          </cell>
          <cell r="CI127">
            <v>0.11457494803295097</v>
          </cell>
          <cell r="CJ127">
            <v>0</v>
          </cell>
          <cell r="CK127">
            <v>6.5336604819462627</v>
          </cell>
          <cell r="CL127">
            <v>6.7117811994764818</v>
          </cell>
          <cell r="CM127">
            <v>1.268026945877281</v>
          </cell>
          <cell r="CN127">
            <v>-3.7809732850873825</v>
          </cell>
          <cell r="CO127">
            <v>0</v>
          </cell>
          <cell r="CP127">
            <v>0</v>
          </cell>
          <cell r="CQ127">
            <v>0</v>
          </cell>
          <cell r="CR127">
            <v>0</v>
          </cell>
          <cell r="CS127">
            <v>8.1396353837862829</v>
          </cell>
          <cell r="CT127">
            <v>0.50547771191007784</v>
          </cell>
          <cell r="CU127">
            <v>6.1321667564862583</v>
          </cell>
          <cell r="CV127">
            <v>0</v>
          </cell>
          <cell r="CW127">
            <v>6.1321667564862583</v>
          </cell>
          <cell r="CX127">
            <v>0</v>
          </cell>
          <cell r="CY127">
            <v>38.808171683732397</v>
          </cell>
          <cell r="CZ127">
            <v>0</v>
          </cell>
          <cell r="DA127">
            <v>4.6532833936407743</v>
          </cell>
          <cell r="DB127">
            <v>0</v>
          </cell>
          <cell r="DC127">
            <v>43.461455077373166</v>
          </cell>
          <cell r="DD127">
            <v>0</v>
          </cell>
          <cell r="DE127">
            <v>43.461455077373166</v>
          </cell>
          <cell r="DF127">
            <v>0</v>
          </cell>
          <cell r="DG127">
            <v>0</v>
          </cell>
          <cell r="DH127">
            <v>0</v>
          </cell>
          <cell r="DI127">
            <v>0</v>
          </cell>
          <cell r="DJ127">
            <v>49.59362183385943</v>
          </cell>
          <cell r="DK127">
            <v>0.45829979213180388</v>
          </cell>
          <cell r="DL127">
            <v>0</v>
          </cell>
          <cell r="DM127">
            <v>50.051921625991234</v>
          </cell>
          <cell r="DN127">
            <v>50.716263761644477</v>
          </cell>
          <cell r="DO127">
            <v>2.8884440680575874E-2</v>
          </cell>
          <cell r="DP127">
            <v>0</v>
          </cell>
          <cell r="DQ127">
            <v>0</v>
          </cell>
          <cell r="DR127">
            <v>0</v>
          </cell>
          <cell r="DS127">
            <v>0</v>
          </cell>
          <cell r="DT127">
            <v>0</v>
          </cell>
          <cell r="DU127">
            <v>4.1044790207098316</v>
          </cell>
          <cell r="DV127">
            <v>9.6281468935252926E-4</v>
          </cell>
          <cell r="DW127">
            <v>4.1343262760797606</v>
          </cell>
          <cell r="DX127">
            <v>0</v>
          </cell>
          <cell r="DY127">
            <v>4.1343262760797606</v>
          </cell>
          <cell r="DZ127">
            <v>0</v>
          </cell>
          <cell r="EA127">
            <v>0.57383755485410737</v>
          </cell>
          <cell r="EB127">
            <v>0</v>
          </cell>
          <cell r="EC127">
            <v>9.6281468935252926E-4</v>
          </cell>
          <cell r="ED127">
            <v>0</v>
          </cell>
          <cell r="EE127">
            <v>0.57480036954345992</v>
          </cell>
          <cell r="EF127">
            <v>0</v>
          </cell>
          <cell r="EG127">
            <v>0.57480036954345992</v>
          </cell>
          <cell r="EH127">
            <v>0</v>
          </cell>
          <cell r="EI127">
            <v>0</v>
          </cell>
          <cell r="EJ127">
            <v>0</v>
          </cell>
          <cell r="EK127">
            <v>0</v>
          </cell>
          <cell r="EL127">
            <v>4.7091266456232201</v>
          </cell>
          <cell r="EM127">
            <v>0.11457494803295097</v>
          </cell>
          <cell r="EN127">
            <v>0</v>
          </cell>
          <cell r="EO127">
            <v>4.8237015936561711</v>
          </cell>
          <cell r="EP127">
            <v>5.0836615597813548</v>
          </cell>
          <cell r="EQ127">
            <v>28.16906936638695</v>
          </cell>
          <cell r="ER127">
            <v>-1.9371831549772889</v>
          </cell>
          <cell r="ES127">
            <v>4.6908331665255227</v>
          </cell>
          <cell r="ET127">
            <v>0</v>
          </cell>
          <cell r="EU127">
            <v>32.339982600662104</v>
          </cell>
          <cell r="EV127">
            <v>0</v>
          </cell>
          <cell r="EW127">
            <v>51.440300408037579</v>
          </cell>
          <cell r="EX127">
            <v>8.1588916775733313</v>
          </cell>
          <cell r="EY127">
            <v>122.8618940642082</v>
          </cell>
          <cell r="EZ127">
            <v>1.5790160905381478</v>
          </cell>
          <cell r="FA127">
            <v>124.44091015474636</v>
          </cell>
          <cell r="FB127">
            <v>10.468684117330049</v>
          </cell>
          <cell r="FC127">
            <v>72.516313957964442</v>
          </cell>
          <cell r="FD127">
            <v>36.584069751328052</v>
          </cell>
          <cell r="FE127">
            <v>54.466426976672579</v>
          </cell>
          <cell r="FF127">
            <v>2.0690887674185854</v>
          </cell>
          <cell r="FG127">
            <v>176.10458357071371</v>
          </cell>
          <cell r="FH127">
            <v>0.36875802602201868</v>
          </cell>
          <cell r="FI127">
            <v>176.47334159673571</v>
          </cell>
          <cell r="FJ127">
            <v>12.240263145738705</v>
          </cell>
          <cell r="FK127" t="e">
            <v>#VALUE!</v>
          </cell>
          <cell r="FL127">
            <v>12.240263145738705</v>
          </cell>
          <cell r="FM127">
            <v>12.240263145738705</v>
          </cell>
          <cell r="FN127">
            <v>288.67398860574338</v>
          </cell>
          <cell r="FO127">
            <v>3.6663983370544311</v>
          </cell>
          <cell r="FP127">
            <v>0</v>
          </cell>
          <cell r="FQ127">
            <v>292.34038694279775</v>
          </cell>
          <cell r="FR127">
            <v>295.14795457694981</v>
          </cell>
          <cell r="FS127">
            <v>1.9564394487643391</v>
          </cell>
          <cell r="FT127">
            <v>-3.7809732850873825</v>
          </cell>
          <cell r="FU127">
            <v>0</v>
          </cell>
          <cell r="FV127">
            <v>0</v>
          </cell>
          <cell r="FW127">
            <v>0</v>
          </cell>
          <cell r="FX127">
            <v>0</v>
          </cell>
          <cell r="FY127">
            <v>17.17083716991301</v>
          </cell>
          <cell r="FZ127">
            <v>0.5064405265994304</v>
          </cell>
          <cell r="GA127">
            <v>15.852743860189394</v>
          </cell>
          <cell r="GB127">
            <v>0</v>
          </cell>
          <cell r="GC127">
            <v>15.852743860189394</v>
          </cell>
          <cell r="GD127">
            <v>0</v>
          </cell>
          <cell r="GE127">
            <v>40.212918315497731</v>
          </cell>
          <cell r="GF127">
            <v>0</v>
          </cell>
          <cell r="GG127">
            <v>4.6561718377088317</v>
          </cell>
          <cell r="GH127">
            <v>0</v>
          </cell>
          <cell r="GI127">
            <v>44.869090153206571</v>
          </cell>
          <cell r="GJ127">
            <v>0</v>
          </cell>
          <cell r="GK127">
            <v>44.869090153206571</v>
          </cell>
          <cell r="GL127">
            <v>0</v>
          </cell>
          <cell r="GM127" t="e">
            <v>#VALUE!</v>
          </cell>
          <cell r="GN127">
            <v>0</v>
          </cell>
          <cell r="GO127">
            <v>0</v>
          </cell>
          <cell r="GP127">
            <v>60.721834013395963</v>
          </cell>
          <cell r="GQ127">
            <v>0.6874496881977058</v>
          </cell>
          <cell r="GR127">
            <v>0</v>
          </cell>
          <cell r="GS127">
            <v>61.409283701593665</v>
          </cell>
          <cell r="GT127">
            <v>62.511706520902315</v>
          </cell>
          <cell r="GU127">
            <v>30.125508815151289</v>
          </cell>
          <cell r="GV127">
            <v>-5.7181564400646714</v>
          </cell>
          <cell r="GW127">
            <v>4.6908331665255227</v>
          </cell>
          <cell r="GX127">
            <v>0</v>
          </cell>
          <cell r="GY127">
            <v>32.339982600662104</v>
          </cell>
          <cell r="GZ127">
            <v>0</v>
          </cell>
          <cell r="HA127">
            <v>68.611137577950586</v>
          </cell>
          <cell r="HB127">
            <v>8.6653322041727634</v>
          </cell>
          <cell r="HC127">
            <v>138.71463792439761</v>
          </cell>
          <cell r="HD127">
            <v>1.5790160905381478</v>
          </cell>
          <cell r="HE127">
            <v>140.29365401493573</v>
          </cell>
          <cell r="HF127">
            <v>10.468684117330049</v>
          </cell>
          <cell r="HG127">
            <v>112.72923227346217</v>
          </cell>
          <cell r="HH127">
            <v>36.584069751328052</v>
          </cell>
          <cell r="HI127">
            <v>59.122598814381412</v>
          </cell>
          <cell r="HJ127">
            <v>2.0690887674185854</v>
          </cell>
          <cell r="HK127">
            <v>220.97367372392029</v>
          </cell>
          <cell r="HL127">
            <v>0.36875802602201868</v>
          </cell>
          <cell r="HM127">
            <v>221.34243174994228</v>
          </cell>
          <cell r="HN127">
            <v>12.240263145738703</v>
          </cell>
          <cell r="HO127">
            <v>0</v>
          </cell>
          <cell r="HP127">
            <v>12.240263145738703</v>
          </cell>
          <cell r="HQ127">
            <v>12.240263145738703</v>
          </cell>
          <cell r="HR127">
            <v>349.39582261913932</v>
          </cell>
          <cell r="HS127">
            <v>4.3538480252521374</v>
          </cell>
          <cell r="HT127">
            <v>0</v>
          </cell>
          <cell r="HU127">
            <v>353.74967064439147</v>
          </cell>
          <cell r="HV127">
            <v>357.65966109785211</v>
          </cell>
          <cell r="HW127">
            <v>0.3774233582261915</v>
          </cell>
          <cell r="HX127">
            <v>0</v>
          </cell>
          <cell r="HY127">
            <v>0.47274201247209185</v>
          </cell>
          <cell r="HZ127">
            <v>0</v>
          </cell>
          <cell r="IA127">
            <v>4.6446180614366011</v>
          </cell>
          <cell r="IB127">
            <v>5.3917622603741638E-2</v>
          </cell>
          <cell r="IC127">
            <v>0</v>
          </cell>
          <cell r="ID127">
            <v>2.461917160674417</v>
          </cell>
          <cell r="IE127">
            <v>1.6233055662483642</v>
          </cell>
          <cell r="IF127">
            <v>0.5536184463777043</v>
          </cell>
          <cell r="IG127">
            <v>0</v>
          </cell>
          <cell r="IH127">
            <v>0.1319056124412965</v>
          </cell>
          <cell r="II127">
            <v>0</v>
          </cell>
          <cell r="IJ127">
            <v>0</v>
          </cell>
          <cell r="IK127">
            <v>0</v>
          </cell>
          <cell r="IL127">
            <v>-5.7768881361151755E-3</v>
          </cell>
          <cell r="IM127">
            <v>0</v>
          </cell>
          <cell r="IN127">
            <v>2.5206488567249212</v>
          </cell>
          <cell r="IO127">
            <v>0</v>
          </cell>
          <cell r="IP127">
            <v>8.5536457002078699</v>
          </cell>
          <cell r="IQ127">
            <v>13.464000615905769</v>
          </cell>
          <cell r="IR127">
            <v>1.1216791130956967</v>
          </cell>
          <cell r="IS127">
            <v>0</v>
          </cell>
          <cell r="IT127">
            <v>0</v>
          </cell>
          <cell r="IU127">
            <v>0</v>
          </cell>
          <cell r="IV127">
            <v>0.66626776503195018</v>
          </cell>
          <cell r="IW127">
            <v>9.3864804064978085</v>
          </cell>
          <cell r="IX127">
            <v>4.5675928862883985</v>
          </cell>
          <cell r="IY127">
            <v>1.347940565093541E-2</v>
          </cell>
          <cell r="IZ127">
            <v>1.8274222803911004</v>
          </cell>
          <cell r="JA127">
            <v>0</v>
          </cell>
          <cell r="JB127">
            <v>14.616489799060746</v>
          </cell>
          <cell r="JC127">
            <v>0.58827977519439534</v>
          </cell>
          <cell r="JD127">
            <v>0</v>
          </cell>
          <cell r="JE127">
            <v>0</v>
          </cell>
          <cell r="JF127">
            <v>0</v>
          </cell>
          <cell r="JG127">
            <v>6.2322994841789212</v>
          </cell>
          <cell r="JH127">
            <v>24.28700053891755</v>
          </cell>
          <cell r="JI127">
            <v>0</v>
          </cell>
          <cell r="JJ127">
            <v>0</v>
          </cell>
          <cell r="JK127">
            <v>0</v>
          </cell>
          <cell r="JL127">
            <v>0</v>
          </cell>
          <cell r="JM127">
            <v>0</v>
          </cell>
          <cell r="JN127">
            <v>0</v>
          </cell>
          <cell r="JO127">
            <v>0</v>
          </cell>
          <cell r="JP127">
            <v>0</v>
          </cell>
          <cell r="JQ127">
            <v>0</v>
          </cell>
          <cell r="JR127" t="e">
            <v>#N/A</v>
          </cell>
          <cell r="JS127">
            <v>349.39582261913932</v>
          </cell>
          <cell r="JT127">
            <v>357.65966109785211</v>
          </cell>
          <cell r="JU127">
            <v>62.511706520902315</v>
          </cell>
          <cell r="JV127">
            <v>295.14795457694981</v>
          </cell>
          <cell r="JW127">
            <v>97.775757333128055</v>
          </cell>
          <cell r="JX127">
            <v>0.58827977519439534</v>
          </cell>
          <cell r="JY127">
            <v>0</v>
          </cell>
          <cell r="JZ127">
            <v>0</v>
          </cell>
          <cell r="KA127">
            <v>2.4070367233813231E-2</v>
          </cell>
          <cell r="KB127">
            <v>0</v>
          </cell>
          <cell r="KC127">
            <v>0</v>
          </cell>
          <cell r="KD127">
            <v>2.4070367233813231E-2</v>
          </cell>
          <cell r="KE127">
            <v>0</v>
          </cell>
          <cell r="KF127">
            <v>0</v>
          </cell>
          <cell r="KG127">
            <v>4.6215105088921404E-2</v>
          </cell>
          <cell r="KH127">
            <v>4.6215105088921404E-2</v>
          </cell>
          <cell r="KI127">
            <v>4.1486818430980064</v>
          </cell>
          <cell r="KJ127">
            <v>3.5719779889136967</v>
          </cell>
          <cell r="KK127">
            <v>4.8852456714142747</v>
          </cell>
          <cell r="KL127">
            <v>6.8834568354761734</v>
          </cell>
          <cell r="KM127">
            <v>6.4465401947802006</v>
          </cell>
          <cell r="KN127">
            <v>20.3612420692894</v>
          </cell>
          <cell r="KO127">
            <v>9.3864804064978085</v>
          </cell>
          <cell r="KP127">
            <v>0</v>
          </cell>
          <cell r="KQ127">
            <v>0</v>
          </cell>
          <cell r="KR127">
            <v>9.3864804064978085</v>
          </cell>
          <cell r="KS127">
            <v>0</v>
          </cell>
          <cell r="KT127">
            <v>4.5675928862883985</v>
          </cell>
          <cell r="KU127">
            <v>0</v>
          </cell>
          <cell r="KV127">
            <v>4.5675928862883985</v>
          </cell>
          <cell r="KW127">
            <v>14.616489799060746</v>
          </cell>
          <cell r="KX127">
            <v>0</v>
          </cell>
          <cell r="KY127">
            <v>0</v>
          </cell>
          <cell r="KZ127">
            <v>14.616489799060746</v>
          </cell>
          <cell r="LA127">
            <v>4.3397661312104239</v>
          </cell>
          <cell r="LB127">
            <v>0</v>
          </cell>
          <cell r="LC127">
            <v>0</v>
          </cell>
          <cell r="LD127">
            <v>4.3397661312104239</v>
          </cell>
          <cell r="LE127">
            <v>4.5801780482307855E-3</v>
          </cell>
          <cell r="LF127">
            <v>4.2229737845587705</v>
          </cell>
          <cell r="LG127">
            <v>0</v>
          </cell>
          <cell r="LH127">
            <v>4.2275539626070007</v>
          </cell>
          <cell r="LI127">
            <v>9.6555442432494765</v>
          </cell>
          <cell r="LJ127">
            <v>0</v>
          </cell>
          <cell r="LK127">
            <v>0</v>
          </cell>
          <cell r="LL127">
            <v>9.6555442432494765</v>
          </cell>
          <cell r="LM127">
            <v>105.92654864781956</v>
          </cell>
          <cell r="LN127">
            <v>110.17110220091109</v>
          </cell>
          <cell r="LO127">
            <v>55.513006543998777</v>
          </cell>
          <cell r="LP127">
            <v>165.68410874490988</v>
          </cell>
          <cell r="LQ127">
            <v>216.09765084873067</v>
          </cell>
          <cell r="LR127">
            <v>271.61065739272942</v>
          </cell>
          <cell r="LS127">
            <v>1464.3320000000001</v>
          </cell>
          <cell r="LT127">
            <v>61171</v>
          </cell>
          <cell r="LU127">
            <v>19455</v>
          </cell>
          <cell r="LV127">
            <v>17175</v>
          </cell>
          <cell r="LW127">
            <v>2757</v>
          </cell>
          <cell r="LX127">
            <v>2858</v>
          </cell>
          <cell r="LY127">
            <v>9331</v>
          </cell>
          <cell r="LZ127">
            <v>181040</v>
          </cell>
          <cell r="MA127">
            <v>248455</v>
          </cell>
          <cell r="MB127">
            <v>248453</v>
          </cell>
          <cell r="MC127">
            <v>0</v>
          </cell>
          <cell r="MD127">
            <v>5369</v>
          </cell>
          <cell r="ME127">
            <v>834</v>
          </cell>
          <cell r="MF127">
            <v>834</v>
          </cell>
          <cell r="MG127">
            <v>77</v>
          </cell>
          <cell r="MH127">
            <v>1464332</v>
          </cell>
          <cell r="MI127">
            <v>36630</v>
          </cell>
          <cell r="MJ127">
            <v>248453</v>
          </cell>
          <cell r="MK127">
            <v>77</v>
          </cell>
          <cell r="ML127">
            <v>39.976303576303579</v>
          </cell>
          <cell r="MM127">
            <v>1.6699699699699699</v>
          </cell>
          <cell r="MN127">
            <v>6.0156246855542088</v>
          </cell>
          <cell r="MO127">
            <v>2.1609720953258766</v>
          </cell>
          <cell r="MP127">
            <v>72.866900379548653</v>
          </cell>
          <cell r="MQ127">
            <v>595.33198481216994</v>
          </cell>
          <cell r="MR127">
            <v>5.6954297249530849E-4</v>
          </cell>
          <cell r="MS127" t="str">
            <v>N/A</v>
          </cell>
          <cell r="MT127" t="str">
            <v>PR14 (£m)</v>
          </cell>
        </row>
        <row r="128">
          <cell r="A128" t="str">
            <v>WSH21</v>
          </cell>
          <cell r="B128" t="str">
            <v>WSH</v>
          </cell>
          <cell r="C128" t="str">
            <v>2020-21</v>
          </cell>
          <cell r="D128" t="str">
            <v>WSH</v>
          </cell>
          <cell r="E128" t="str">
            <v>WSH21</v>
          </cell>
          <cell r="F128">
            <v>1</v>
          </cell>
          <cell r="G128">
            <v>2.8290000000000002</v>
          </cell>
          <cell r="H128">
            <v>0</v>
          </cell>
          <cell r="I128">
            <v>1.4430000000000001</v>
          </cell>
          <cell r="J128">
            <v>0</v>
          </cell>
          <cell r="K128">
            <v>27.431000000000001</v>
          </cell>
          <cell r="L128">
            <v>0</v>
          </cell>
          <cell r="M128">
            <v>26.495000000000001</v>
          </cell>
          <cell r="N128">
            <v>0</v>
          </cell>
          <cell r="O128">
            <v>58.198</v>
          </cell>
          <cell r="P128">
            <v>0.19900000000000001</v>
          </cell>
          <cell r="Q128">
            <v>58.396999999999998</v>
          </cell>
          <cell r="R128">
            <v>9.1440000000000001</v>
          </cell>
          <cell r="S128">
            <v>18.562000000000001</v>
          </cell>
          <cell r="T128">
            <v>107.60899999999999</v>
          </cell>
          <cell r="U128">
            <v>4.6950000000000003</v>
          </cell>
          <cell r="V128">
            <v>1.7829999999999999</v>
          </cell>
          <cell r="W128">
            <v>141.79300000000001</v>
          </cell>
          <cell r="X128">
            <v>0</v>
          </cell>
          <cell r="Y128">
            <v>141.79300000000001</v>
          </cell>
          <cell r="Z128">
            <v>9.69</v>
          </cell>
          <cell r="AA128">
            <v>3.016</v>
          </cell>
          <cell r="AB128">
            <v>6.673</v>
          </cell>
          <cell r="AC128">
            <v>9.6890000000000001</v>
          </cell>
          <cell r="AD128">
            <v>190.501</v>
          </cell>
          <cell r="AE128">
            <v>0.41</v>
          </cell>
          <cell r="AF128">
            <v>0</v>
          </cell>
          <cell r="AG128">
            <v>190.911</v>
          </cell>
          <cell r="AH128">
            <v>190.911</v>
          </cell>
          <cell r="AI128">
            <v>21.937999999999999</v>
          </cell>
          <cell r="AJ128">
            <v>-0.30199999999999999</v>
          </cell>
          <cell r="AK128">
            <v>3.0960000000000001</v>
          </cell>
          <cell r="AL128">
            <v>0</v>
          </cell>
          <cell r="AM128">
            <v>2.84</v>
          </cell>
          <cell r="AN128">
            <v>0</v>
          </cell>
          <cell r="AO128">
            <v>30.591000000000001</v>
          </cell>
          <cell r="AP128">
            <v>9.14</v>
          </cell>
          <cell r="AQ128">
            <v>67.302999999999997</v>
          </cell>
          <cell r="AR128">
            <v>0</v>
          </cell>
          <cell r="AS128">
            <v>67.302999999999997</v>
          </cell>
          <cell r="AT128">
            <v>0.94699999999999995</v>
          </cell>
          <cell r="AU128">
            <v>39.838000000000001</v>
          </cell>
          <cell r="AV128">
            <v>0.56699999999999995</v>
          </cell>
          <cell r="AW128">
            <v>32.9</v>
          </cell>
          <cell r="AX128">
            <v>0</v>
          </cell>
          <cell r="AY128">
            <v>74.251999999999995</v>
          </cell>
          <cell r="AZ128">
            <v>0</v>
          </cell>
          <cell r="BA128">
            <v>74.251999999999995</v>
          </cell>
          <cell r="BB128">
            <v>0</v>
          </cell>
          <cell r="BC128">
            <v>0</v>
          </cell>
          <cell r="BD128">
            <v>0</v>
          </cell>
          <cell r="BE128">
            <v>0</v>
          </cell>
          <cell r="BF128">
            <v>141.55500000000001</v>
          </cell>
          <cell r="BG128">
            <v>0.622</v>
          </cell>
          <cell r="BH128">
            <v>0</v>
          </cell>
          <cell r="BI128">
            <v>142.17699999999999</v>
          </cell>
          <cell r="BJ128">
            <v>142.17699999999999</v>
          </cell>
          <cell r="BK128">
            <v>0</v>
          </cell>
          <cell r="BL128">
            <v>0</v>
          </cell>
          <cell r="BM128">
            <v>0</v>
          </cell>
          <cell r="BN128">
            <v>0</v>
          </cell>
          <cell r="BO128">
            <v>0</v>
          </cell>
          <cell r="BP128">
            <v>0</v>
          </cell>
          <cell r="BQ128">
            <v>3.47</v>
          </cell>
          <cell r="BR128">
            <v>0</v>
          </cell>
          <cell r="BS128">
            <v>3.47</v>
          </cell>
          <cell r="BT128">
            <v>0</v>
          </cell>
          <cell r="BU128">
            <v>3.47</v>
          </cell>
          <cell r="BV128">
            <v>0</v>
          </cell>
          <cell r="BW128">
            <v>0</v>
          </cell>
          <cell r="BX128">
            <v>0</v>
          </cell>
          <cell r="BY128">
            <v>0</v>
          </cell>
          <cell r="BZ128">
            <v>0</v>
          </cell>
          <cell r="CA128">
            <v>0</v>
          </cell>
          <cell r="CB128">
            <v>0</v>
          </cell>
          <cell r="CC128">
            <v>0</v>
          </cell>
          <cell r="CD128">
            <v>0</v>
          </cell>
          <cell r="CE128">
            <v>0</v>
          </cell>
          <cell r="CF128">
            <v>0</v>
          </cell>
          <cell r="CG128">
            <v>0</v>
          </cell>
          <cell r="CH128">
            <v>3.47</v>
          </cell>
          <cell r="CI128">
            <v>2.3E-2</v>
          </cell>
          <cell r="CJ128">
            <v>0</v>
          </cell>
          <cell r="CK128">
            <v>3.4929999999999999</v>
          </cell>
          <cell r="CL128">
            <v>3.4929999999999999</v>
          </cell>
          <cell r="CM128">
            <v>1.448</v>
          </cell>
          <cell r="CN128">
            <v>-5.9589999999999996</v>
          </cell>
          <cell r="CO128">
            <v>0</v>
          </cell>
          <cell r="CP128">
            <v>0</v>
          </cell>
          <cell r="CQ128">
            <v>0.47099999999999997</v>
          </cell>
          <cell r="CR128">
            <v>0</v>
          </cell>
          <cell r="CS128">
            <v>8.5079999999999991</v>
          </cell>
          <cell r="CT128">
            <v>0.52</v>
          </cell>
          <cell r="CU128">
            <v>4.9880000000000004</v>
          </cell>
          <cell r="CV128">
            <v>0</v>
          </cell>
          <cell r="CW128">
            <v>4.9880000000000004</v>
          </cell>
          <cell r="CX128">
            <v>0.157</v>
          </cell>
          <cell r="CY128">
            <v>8.6080000000000005</v>
          </cell>
          <cell r="CZ128">
            <v>0</v>
          </cell>
          <cell r="DA128">
            <v>1.3660000000000001</v>
          </cell>
          <cell r="DB128">
            <v>0</v>
          </cell>
          <cell r="DC128">
            <v>10.131</v>
          </cell>
          <cell r="DD128">
            <v>0</v>
          </cell>
          <cell r="DE128">
            <v>10.131</v>
          </cell>
          <cell r="DF128">
            <v>0</v>
          </cell>
          <cell r="DG128">
            <v>0</v>
          </cell>
          <cell r="DH128">
            <v>0</v>
          </cell>
          <cell r="DI128">
            <v>0</v>
          </cell>
          <cell r="DJ128">
            <v>15.119</v>
          </cell>
          <cell r="DK128">
            <v>0.126</v>
          </cell>
          <cell r="DL128">
            <v>0</v>
          </cell>
          <cell r="DM128">
            <v>15.244999999999999</v>
          </cell>
          <cell r="DN128">
            <v>15.244999999999999</v>
          </cell>
          <cell r="DO128">
            <v>0</v>
          </cell>
          <cell r="DP128">
            <v>0</v>
          </cell>
          <cell r="DQ128">
            <v>0</v>
          </cell>
          <cell r="DR128">
            <v>0</v>
          </cell>
          <cell r="DS128">
            <v>7.9000000000000001E-2</v>
          </cell>
          <cell r="DT128">
            <v>0</v>
          </cell>
          <cell r="DU128">
            <v>6.5890000000000004</v>
          </cell>
          <cell r="DV128">
            <v>0</v>
          </cell>
          <cell r="DW128">
            <v>6.6680000000000001</v>
          </cell>
          <cell r="DX128">
            <v>0</v>
          </cell>
          <cell r="DY128">
            <v>6.6680000000000001</v>
          </cell>
          <cell r="DZ128">
            <v>2.5999999999999999E-2</v>
          </cell>
          <cell r="EA128">
            <v>0.39500000000000002</v>
          </cell>
          <cell r="EB128">
            <v>0</v>
          </cell>
          <cell r="EC128">
            <v>2.3E-2</v>
          </cell>
          <cell r="ED128">
            <v>0</v>
          </cell>
          <cell r="EE128">
            <v>0.44400000000000001</v>
          </cell>
          <cell r="EF128">
            <v>0</v>
          </cell>
          <cell r="EG128">
            <v>0.44400000000000001</v>
          </cell>
          <cell r="EH128">
            <v>0</v>
          </cell>
          <cell r="EI128">
            <v>0</v>
          </cell>
          <cell r="EJ128">
            <v>0</v>
          </cell>
          <cell r="EK128">
            <v>0</v>
          </cell>
          <cell r="EL128">
            <v>7.1120000000000001</v>
          </cell>
          <cell r="EM128">
            <v>4.3999999999999997E-2</v>
          </cell>
          <cell r="EN128">
            <v>0</v>
          </cell>
          <cell r="EO128">
            <v>7.1559999999999997</v>
          </cell>
          <cell r="EP128">
            <v>7.1559999999999997</v>
          </cell>
          <cell r="EQ128">
            <v>24.766999999999999</v>
          </cell>
          <cell r="ER128">
            <v>-0.30199999999999999</v>
          </cell>
          <cell r="ES128">
            <v>4.5389999999999997</v>
          </cell>
          <cell r="ET128">
            <v>0</v>
          </cell>
          <cell r="EU128">
            <v>30.271000000000001</v>
          </cell>
          <cell r="EV128">
            <v>0</v>
          </cell>
          <cell r="EW128">
            <v>57.085999999999999</v>
          </cell>
          <cell r="EX128">
            <v>9.14</v>
          </cell>
          <cell r="EY128">
            <v>125.501</v>
          </cell>
          <cell r="EZ128">
            <v>0.19900000000000001</v>
          </cell>
          <cell r="FA128">
            <v>125.69999999999999</v>
          </cell>
          <cell r="FB128">
            <v>10.090999999999999</v>
          </cell>
          <cell r="FC128">
            <v>58.400000000000006</v>
          </cell>
          <cell r="FD128">
            <v>108.17599999999999</v>
          </cell>
          <cell r="FE128">
            <v>37.594999999999999</v>
          </cell>
          <cell r="FF128">
            <v>1.7829999999999999</v>
          </cell>
          <cell r="FG128">
            <v>216.04500000000002</v>
          </cell>
          <cell r="FH128">
            <v>0</v>
          </cell>
          <cell r="FI128">
            <v>216.04500000000002</v>
          </cell>
          <cell r="FJ128">
            <v>9.69</v>
          </cell>
          <cell r="FK128">
            <v>3.016</v>
          </cell>
          <cell r="FL128">
            <v>6.673</v>
          </cell>
          <cell r="FM128">
            <v>9.6890000000000001</v>
          </cell>
          <cell r="FN128">
            <v>332.05600000000004</v>
          </cell>
          <cell r="FO128">
            <v>1.032</v>
          </cell>
          <cell r="FP128">
            <v>0</v>
          </cell>
          <cell r="FQ128">
            <v>333.08799999999997</v>
          </cell>
          <cell r="FR128">
            <v>333.08799999999997</v>
          </cell>
          <cell r="FS128">
            <v>1.448</v>
          </cell>
          <cell r="FT128">
            <v>-5.9589999999999996</v>
          </cell>
          <cell r="FU128">
            <v>0</v>
          </cell>
          <cell r="FV128">
            <v>0</v>
          </cell>
          <cell r="FW128">
            <v>0.54999999999999993</v>
          </cell>
          <cell r="FX128">
            <v>0</v>
          </cell>
          <cell r="FY128">
            <v>18.567</v>
          </cell>
          <cell r="FZ128">
            <v>0.52</v>
          </cell>
          <cell r="GA128">
            <v>15.126000000000001</v>
          </cell>
          <cell r="GB128">
            <v>0</v>
          </cell>
          <cell r="GC128">
            <v>15.126000000000001</v>
          </cell>
          <cell r="GD128">
            <v>0.183</v>
          </cell>
          <cell r="GE128">
            <v>9.0030000000000001</v>
          </cell>
          <cell r="GF128">
            <v>0</v>
          </cell>
          <cell r="GG128">
            <v>1.389</v>
          </cell>
          <cell r="GH128">
            <v>0</v>
          </cell>
          <cell r="GI128">
            <v>10.575000000000001</v>
          </cell>
          <cell r="GJ128">
            <v>0</v>
          </cell>
          <cell r="GK128">
            <v>10.575000000000001</v>
          </cell>
          <cell r="GL128">
            <v>0</v>
          </cell>
          <cell r="GM128">
            <v>0</v>
          </cell>
          <cell r="GN128">
            <v>0</v>
          </cell>
          <cell r="GO128">
            <v>0</v>
          </cell>
          <cell r="GP128">
            <v>25.701000000000001</v>
          </cell>
          <cell r="GQ128">
            <v>0.193</v>
          </cell>
          <cell r="GR128">
            <v>0</v>
          </cell>
          <cell r="GS128">
            <v>25.893999999999998</v>
          </cell>
          <cell r="GT128">
            <v>25.893999999999998</v>
          </cell>
          <cell r="GU128">
            <v>26.215</v>
          </cell>
          <cell r="GV128">
            <v>-6.2610000000000001</v>
          </cell>
          <cell r="GW128">
            <v>4.5389999999999997</v>
          </cell>
          <cell r="GX128">
            <v>0</v>
          </cell>
          <cell r="GY128">
            <v>30.821000000000002</v>
          </cell>
          <cell r="GZ128">
            <v>0</v>
          </cell>
          <cell r="HA128">
            <v>75.653000000000006</v>
          </cell>
          <cell r="HB128">
            <v>9.66</v>
          </cell>
          <cell r="HC128">
            <v>140.62700000000001</v>
          </cell>
          <cell r="HD128">
            <v>0.19900000000000001</v>
          </cell>
          <cell r="HE128">
            <v>140.82599999999999</v>
          </cell>
          <cell r="HF128">
            <v>10.273999999999999</v>
          </cell>
          <cell r="HG128">
            <v>67.403000000000006</v>
          </cell>
          <cell r="HH128">
            <v>108.176</v>
          </cell>
          <cell r="HI128">
            <v>38.984000000000002</v>
          </cell>
          <cell r="HJ128">
            <v>1.7829999999999999</v>
          </cell>
          <cell r="HK128">
            <v>226.62</v>
          </cell>
          <cell r="HL128">
            <v>0</v>
          </cell>
          <cell r="HM128">
            <v>226.62</v>
          </cell>
          <cell r="HN128">
            <v>9.69</v>
          </cell>
          <cell r="HO128">
            <v>3.016</v>
          </cell>
          <cell r="HP128">
            <v>6.673</v>
          </cell>
          <cell r="HQ128">
            <v>9.6890000000000001</v>
          </cell>
          <cell r="HR128">
            <v>357.75700000000001</v>
          </cell>
          <cell r="HS128">
            <v>1.2250000000000001</v>
          </cell>
          <cell r="HT128">
            <v>0</v>
          </cell>
          <cell r="HU128">
            <v>358.98200000000003</v>
          </cell>
          <cell r="HV128">
            <v>358.98200000000003</v>
          </cell>
          <cell r="HW128">
            <v>1.9410000000000001</v>
          </cell>
          <cell r="HX128">
            <v>0</v>
          </cell>
          <cell r="HY128">
            <v>1.881</v>
          </cell>
          <cell r="HZ128">
            <v>0</v>
          </cell>
          <cell r="IA128">
            <v>0</v>
          </cell>
          <cell r="IB128">
            <v>0.32600000000000001</v>
          </cell>
          <cell r="IC128">
            <v>0</v>
          </cell>
          <cell r="ID128">
            <v>0.35199999999999998</v>
          </cell>
          <cell r="IE128">
            <v>4.2560000000000002</v>
          </cell>
          <cell r="IF128">
            <v>0</v>
          </cell>
          <cell r="IG128">
            <v>0</v>
          </cell>
          <cell r="IH128">
            <v>0</v>
          </cell>
          <cell r="II128">
            <v>9.8369999999999997</v>
          </cell>
          <cell r="IJ128">
            <v>0</v>
          </cell>
          <cell r="IK128">
            <v>0.85099999999999998</v>
          </cell>
          <cell r="IL128">
            <v>0</v>
          </cell>
          <cell r="IM128">
            <v>0</v>
          </cell>
          <cell r="IN128">
            <v>1.8839999999999999</v>
          </cell>
          <cell r="IO128">
            <v>0</v>
          </cell>
          <cell r="IP128">
            <v>12.148</v>
          </cell>
          <cell r="IQ128">
            <v>7.1529999999999996</v>
          </cell>
          <cell r="IR128">
            <v>0.92800000000000005</v>
          </cell>
          <cell r="IS128">
            <v>0</v>
          </cell>
          <cell r="IT128">
            <v>0</v>
          </cell>
          <cell r="IU128">
            <v>0</v>
          </cell>
          <cell r="IV128">
            <v>0.69</v>
          </cell>
          <cell r="IW128">
            <v>8.1780000000000008</v>
          </cell>
          <cell r="IX128">
            <v>10.282999999999999</v>
          </cell>
          <cell r="IY128">
            <v>15.372999999999999</v>
          </cell>
          <cell r="IZ128">
            <v>0.13500000000000001</v>
          </cell>
          <cell r="JA128">
            <v>5.5E-2</v>
          </cell>
          <cell r="JB128">
            <v>0</v>
          </cell>
          <cell r="JC128">
            <v>0</v>
          </cell>
          <cell r="JD128">
            <v>0</v>
          </cell>
          <cell r="JE128">
            <v>0</v>
          </cell>
          <cell r="JF128">
            <v>0</v>
          </cell>
          <cell r="JG128">
            <v>0</v>
          </cell>
          <cell r="JH128">
            <v>73.763000000000005</v>
          </cell>
          <cell r="JI128">
            <v>0.85</v>
          </cell>
          <cell r="JJ128">
            <v>0</v>
          </cell>
          <cell r="JK128">
            <v>0</v>
          </cell>
          <cell r="JL128">
            <v>0</v>
          </cell>
          <cell r="JM128">
            <v>0</v>
          </cell>
          <cell r="JN128">
            <v>0</v>
          </cell>
          <cell r="JO128">
            <v>0</v>
          </cell>
          <cell r="JP128">
            <v>0</v>
          </cell>
          <cell r="JQ128">
            <v>0</v>
          </cell>
          <cell r="JR128" t="e">
            <v>#N/A</v>
          </cell>
          <cell r="JS128">
            <v>357.75700000000001</v>
          </cell>
          <cell r="JT128">
            <v>358.98200000000003</v>
          </cell>
          <cell r="JU128">
            <v>25.893999999999998</v>
          </cell>
          <cell r="JV128">
            <v>333.08799999999997</v>
          </cell>
          <cell r="JW128">
            <v>148.94300000000001</v>
          </cell>
          <cell r="JX128">
            <v>0</v>
          </cell>
          <cell r="JY128">
            <v>0</v>
          </cell>
          <cell r="JZ128">
            <v>0</v>
          </cell>
          <cell r="KA128">
            <v>2.8000000000000001E-2</v>
          </cell>
          <cell r="KB128">
            <v>0</v>
          </cell>
          <cell r="KC128">
            <v>0</v>
          </cell>
          <cell r="KD128">
            <v>2.8000000000000001E-2</v>
          </cell>
          <cell r="KE128">
            <v>0</v>
          </cell>
          <cell r="KF128">
            <v>0</v>
          </cell>
          <cell r="KG128">
            <v>3.5000000000000003E-2</v>
          </cell>
          <cell r="KH128">
            <v>3.5000000000000003E-2</v>
          </cell>
          <cell r="KI128">
            <v>4.3890000000000002</v>
          </cell>
          <cell r="KJ128">
            <v>2.3860000000000001</v>
          </cell>
          <cell r="KK128">
            <v>4.6280000000000001</v>
          </cell>
          <cell r="KL128">
            <v>6.883</v>
          </cell>
          <cell r="KM128">
            <v>6.11</v>
          </cell>
          <cell r="KN128">
            <v>20.774000000000001</v>
          </cell>
          <cell r="KO128">
            <v>8.1780000000000008</v>
          </cell>
          <cell r="KP128">
            <v>0</v>
          </cell>
          <cell r="KQ128">
            <v>0</v>
          </cell>
          <cell r="KR128">
            <v>8.1780000000000008</v>
          </cell>
          <cell r="KS128">
            <v>0.307</v>
          </cell>
          <cell r="KT128">
            <v>9.9760000000000009</v>
          </cell>
          <cell r="KU128">
            <v>0</v>
          </cell>
          <cell r="KV128">
            <v>10.282999999999999</v>
          </cell>
          <cell r="KW128">
            <v>0</v>
          </cell>
          <cell r="KX128">
            <v>0</v>
          </cell>
          <cell r="KY128">
            <v>0</v>
          </cell>
          <cell r="KZ128">
            <v>0</v>
          </cell>
          <cell r="LA128">
            <v>8.1780000000000008</v>
          </cell>
          <cell r="LB128">
            <v>0</v>
          </cell>
          <cell r="LC128">
            <v>0</v>
          </cell>
          <cell r="LD128">
            <v>8.1780000000000008</v>
          </cell>
          <cell r="LE128">
            <v>0.307</v>
          </cell>
          <cell r="LF128">
            <v>9.9760000000000009</v>
          </cell>
          <cell r="LG128">
            <v>0</v>
          </cell>
          <cell r="LH128">
            <v>10.282999999999999</v>
          </cell>
          <cell r="LI128">
            <v>0</v>
          </cell>
          <cell r="LJ128">
            <v>0</v>
          </cell>
          <cell r="LK128">
            <v>0</v>
          </cell>
          <cell r="LL128">
            <v>0</v>
          </cell>
          <cell r="LM128">
            <v>92.42</v>
          </cell>
          <cell r="LN128">
            <v>108.92400000000001</v>
          </cell>
          <cell r="LO128">
            <v>23.757000000000001</v>
          </cell>
          <cell r="LP128">
            <v>132.68100000000001</v>
          </cell>
          <cell r="LQ128">
            <v>201.34399999999999</v>
          </cell>
          <cell r="LR128">
            <v>225.101</v>
          </cell>
          <cell r="LS128">
            <v>1474.335</v>
          </cell>
          <cell r="LT128">
            <v>61549</v>
          </cell>
          <cell r="LU128">
            <v>19343</v>
          </cell>
          <cell r="LV128">
            <v>17175</v>
          </cell>
          <cell r="LW128">
            <v>2832.6990953045201</v>
          </cell>
          <cell r="LX128">
            <v>3001.6603323140198</v>
          </cell>
          <cell r="LY128">
            <v>9081.2934310301698</v>
          </cell>
          <cell r="LZ128">
            <v>186857.67260280901</v>
          </cell>
          <cell r="MA128">
            <v>249531.219161791</v>
          </cell>
          <cell r="MB128">
            <v>249531.219161791</v>
          </cell>
          <cell r="MC128">
            <v>0</v>
          </cell>
          <cell r="MD128">
            <v>5351.0339805535996</v>
          </cell>
          <cell r="ME128">
            <v>833</v>
          </cell>
          <cell r="MF128">
            <v>833</v>
          </cell>
          <cell r="MG128">
            <v>77.7</v>
          </cell>
          <cell r="MH128">
            <v>1474335</v>
          </cell>
          <cell r="MI128">
            <v>36518</v>
          </cell>
          <cell r="MJ128">
            <v>249531.219161791</v>
          </cell>
          <cell r="MK128">
            <v>77.7</v>
          </cell>
          <cell r="ML128">
            <v>40.37282983734049</v>
          </cell>
          <cell r="MM128">
            <v>1.685442795333808</v>
          </cell>
          <cell r="MN128">
            <v>5.9774696363655009</v>
          </cell>
          <cell r="MO128">
            <v>2.1444346717530753</v>
          </cell>
          <cell r="MP128">
            <v>74.883484812236773</v>
          </cell>
          <cell r="MQ128" t="str">
            <v/>
          </cell>
          <cell r="MR128">
            <v>5.6500049174712671E-4</v>
          </cell>
          <cell r="MS128" t="str">
            <v>Business plans (£m)</v>
          </cell>
          <cell r="MT128" t="str">
            <v>PR19 (£m)</v>
          </cell>
        </row>
        <row r="129">
          <cell r="A129" t="str">
            <v>WSH22</v>
          </cell>
          <cell r="B129" t="str">
            <v>WSH</v>
          </cell>
          <cell r="C129" t="str">
            <v>2021-22</v>
          </cell>
          <cell r="D129" t="str">
            <v>WSH</v>
          </cell>
          <cell r="E129" t="str">
            <v>WSH22</v>
          </cell>
          <cell r="F129">
            <v>1</v>
          </cell>
          <cell r="G129">
            <v>2.8239999999999998</v>
          </cell>
          <cell r="H129">
            <v>0</v>
          </cell>
          <cell r="I129">
            <v>1.7490000000000001</v>
          </cell>
          <cell r="J129">
            <v>0</v>
          </cell>
          <cell r="K129">
            <v>29.884</v>
          </cell>
          <cell r="L129">
            <v>0</v>
          </cell>
          <cell r="M129">
            <v>27.006</v>
          </cell>
          <cell r="N129">
            <v>0</v>
          </cell>
          <cell r="O129">
            <v>61.463000000000001</v>
          </cell>
          <cell r="P129">
            <v>0.19900000000000001</v>
          </cell>
          <cell r="Q129">
            <v>61.661999999999999</v>
          </cell>
          <cell r="R129">
            <v>9.9610000000000003</v>
          </cell>
          <cell r="S129">
            <v>17.774999999999999</v>
          </cell>
          <cell r="T129">
            <v>34.591000000000001</v>
          </cell>
          <cell r="U129">
            <v>4.6609999999999996</v>
          </cell>
          <cell r="V129">
            <v>1.79</v>
          </cell>
          <cell r="W129">
            <v>68.778000000000006</v>
          </cell>
          <cell r="X129">
            <v>0</v>
          </cell>
          <cell r="Y129">
            <v>68.778000000000006</v>
          </cell>
          <cell r="Z129">
            <v>9.782</v>
          </cell>
          <cell r="AA129">
            <v>3.03</v>
          </cell>
          <cell r="AB129">
            <v>6.7519999999999998</v>
          </cell>
          <cell r="AC129">
            <v>9.782</v>
          </cell>
          <cell r="AD129">
            <v>120.658</v>
          </cell>
          <cell r="AE129">
            <v>0.40200000000000002</v>
          </cell>
          <cell r="AF129">
            <v>0</v>
          </cell>
          <cell r="AG129">
            <v>121.06</v>
          </cell>
          <cell r="AH129">
            <v>121.06</v>
          </cell>
          <cell r="AI129">
            <v>21.869</v>
          </cell>
          <cell r="AJ129">
            <v>-0.32700000000000001</v>
          </cell>
          <cell r="AK129">
            <v>3.758</v>
          </cell>
          <cell r="AL129">
            <v>0</v>
          </cell>
          <cell r="AM129">
            <v>2.6640000000000001</v>
          </cell>
          <cell r="AN129">
            <v>0</v>
          </cell>
          <cell r="AO129">
            <v>30.873000000000001</v>
          </cell>
          <cell r="AP129">
            <v>12.321</v>
          </cell>
          <cell r="AQ129">
            <v>71.158000000000001</v>
          </cell>
          <cell r="AR129">
            <v>0</v>
          </cell>
          <cell r="AS129">
            <v>71.158000000000001</v>
          </cell>
          <cell r="AT129">
            <v>0.88800000000000001</v>
          </cell>
          <cell r="AU129">
            <v>39.067999999999998</v>
          </cell>
          <cell r="AV129">
            <v>0.56000000000000005</v>
          </cell>
          <cell r="AW129">
            <v>33.901000000000003</v>
          </cell>
          <cell r="AX129">
            <v>0</v>
          </cell>
          <cell r="AY129">
            <v>74.417000000000002</v>
          </cell>
          <cell r="AZ129">
            <v>0</v>
          </cell>
          <cell r="BA129">
            <v>74.417000000000002</v>
          </cell>
          <cell r="BB129">
            <v>0</v>
          </cell>
          <cell r="BC129">
            <v>0</v>
          </cell>
          <cell r="BD129">
            <v>0</v>
          </cell>
          <cell r="BE129">
            <v>0</v>
          </cell>
          <cell r="BF129">
            <v>145.57499999999999</v>
          </cell>
          <cell r="BG129">
            <v>0.61</v>
          </cell>
          <cell r="BH129">
            <v>0</v>
          </cell>
          <cell r="BI129">
            <v>146.185</v>
          </cell>
          <cell r="BJ129">
            <v>146.185</v>
          </cell>
          <cell r="BK129">
            <v>0</v>
          </cell>
          <cell r="BL129">
            <v>0</v>
          </cell>
          <cell r="BM129">
            <v>0</v>
          </cell>
          <cell r="BN129">
            <v>0</v>
          </cell>
          <cell r="BO129">
            <v>0</v>
          </cell>
          <cell r="BP129">
            <v>0</v>
          </cell>
          <cell r="BQ129">
            <v>3.48</v>
          </cell>
          <cell r="BR129">
            <v>0</v>
          </cell>
          <cell r="BS129">
            <v>3.48</v>
          </cell>
          <cell r="BT129">
            <v>0</v>
          </cell>
          <cell r="BU129">
            <v>3.48</v>
          </cell>
          <cell r="BV129">
            <v>0</v>
          </cell>
          <cell r="BW129">
            <v>0</v>
          </cell>
          <cell r="BX129">
            <v>0</v>
          </cell>
          <cell r="BY129">
            <v>0</v>
          </cell>
          <cell r="BZ129">
            <v>0</v>
          </cell>
          <cell r="CA129">
            <v>0</v>
          </cell>
          <cell r="CB129">
            <v>0</v>
          </cell>
          <cell r="CC129">
            <v>0</v>
          </cell>
          <cell r="CD129">
            <v>0</v>
          </cell>
          <cell r="CE129">
            <v>0</v>
          </cell>
          <cell r="CF129">
            <v>0</v>
          </cell>
          <cell r="CG129">
            <v>0</v>
          </cell>
          <cell r="CH129">
            <v>3.48</v>
          </cell>
          <cell r="CI129">
            <v>2.1999999999999999E-2</v>
          </cell>
          <cell r="CJ129">
            <v>0</v>
          </cell>
          <cell r="CK129">
            <v>3.5019999999999998</v>
          </cell>
          <cell r="CL129">
            <v>3.5019999999999998</v>
          </cell>
          <cell r="CM129">
            <v>1.456</v>
          </cell>
          <cell r="CN129">
            <v>-6.141</v>
          </cell>
          <cell r="CO129">
            <v>0</v>
          </cell>
          <cell r="CP129">
            <v>0</v>
          </cell>
          <cell r="CQ129">
            <v>0.4</v>
          </cell>
          <cell r="CR129">
            <v>0</v>
          </cell>
          <cell r="CS129">
            <v>8.6850000000000005</v>
          </cell>
          <cell r="CT129">
            <v>0.70099999999999996</v>
          </cell>
          <cell r="CU129">
            <v>5.101</v>
          </cell>
          <cell r="CV129">
            <v>0</v>
          </cell>
          <cell r="CW129">
            <v>5.101</v>
          </cell>
          <cell r="CX129">
            <v>0.13300000000000001</v>
          </cell>
          <cell r="CY129">
            <v>8.2850000000000001</v>
          </cell>
          <cell r="CZ129">
            <v>0</v>
          </cell>
          <cell r="DA129">
            <v>1.351</v>
          </cell>
          <cell r="DB129">
            <v>0</v>
          </cell>
          <cell r="DC129">
            <v>9.7690000000000001</v>
          </cell>
          <cell r="DD129">
            <v>0</v>
          </cell>
          <cell r="DE129">
            <v>9.7690000000000001</v>
          </cell>
          <cell r="DF129">
            <v>0</v>
          </cell>
          <cell r="DG129">
            <v>0</v>
          </cell>
          <cell r="DH129">
            <v>0</v>
          </cell>
          <cell r="DI129">
            <v>0</v>
          </cell>
          <cell r="DJ129">
            <v>14.87</v>
          </cell>
          <cell r="DK129">
            <v>0.123</v>
          </cell>
          <cell r="DL129">
            <v>0</v>
          </cell>
          <cell r="DM129">
            <v>14.993</v>
          </cell>
          <cell r="DN129">
            <v>14.993</v>
          </cell>
          <cell r="DO129">
            <v>0</v>
          </cell>
          <cell r="DP129">
            <v>0</v>
          </cell>
          <cell r="DQ129">
            <v>0</v>
          </cell>
          <cell r="DR129">
            <v>0</v>
          </cell>
          <cell r="DS129">
            <v>6.7000000000000004E-2</v>
          </cell>
          <cell r="DT129">
            <v>0</v>
          </cell>
          <cell r="DU129">
            <v>6.4989999999999997</v>
          </cell>
          <cell r="DV129">
            <v>0</v>
          </cell>
          <cell r="DW129">
            <v>6.5659999999999998</v>
          </cell>
          <cell r="DX129">
            <v>0</v>
          </cell>
          <cell r="DY129">
            <v>6.5659999999999998</v>
          </cell>
          <cell r="DZ129">
            <v>2.1999999999999999E-2</v>
          </cell>
          <cell r="EA129">
            <v>0.34599999999999997</v>
          </cell>
          <cell r="EB129">
            <v>0</v>
          </cell>
          <cell r="EC129">
            <v>2.1999999999999999E-2</v>
          </cell>
          <cell r="ED129">
            <v>0</v>
          </cell>
          <cell r="EE129">
            <v>0.39</v>
          </cell>
          <cell r="EF129">
            <v>0</v>
          </cell>
          <cell r="EG129">
            <v>0.39</v>
          </cell>
          <cell r="EH129">
            <v>0</v>
          </cell>
          <cell r="EI129">
            <v>0</v>
          </cell>
          <cell r="EJ129">
            <v>0</v>
          </cell>
          <cell r="EK129">
            <v>0</v>
          </cell>
          <cell r="EL129">
            <v>6.9560000000000004</v>
          </cell>
          <cell r="EM129">
            <v>4.4999999999999998E-2</v>
          </cell>
          <cell r="EN129">
            <v>0</v>
          </cell>
          <cell r="EO129">
            <v>7.0010000000000003</v>
          </cell>
          <cell r="EP129">
            <v>7.0010000000000003</v>
          </cell>
          <cell r="EQ129">
            <v>24.692999999999998</v>
          </cell>
          <cell r="ER129">
            <v>-0.32700000000000001</v>
          </cell>
          <cell r="ES129">
            <v>5.5069999999999997</v>
          </cell>
          <cell r="ET129">
            <v>0</v>
          </cell>
          <cell r="EU129">
            <v>32.548000000000002</v>
          </cell>
          <cell r="EV129">
            <v>0</v>
          </cell>
          <cell r="EW129">
            <v>57.879000000000005</v>
          </cell>
          <cell r="EX129">
            <v>12.321</v>
          </cell>
          <cell r="EY129">
            <v>132.62100000000001</v>
          </cell>
          <cell r="EZ129">
            <v>0.19900000000000001</v>
          </cell>
          <cell r="FA129">
            <v>132.82</v>
          </cell>
          <cell r="FB129">
            <v>10.849</v>
          </cell>
          <cell r="FC129">
            <v>56.842999999999996</v>
          </cell>
          <cell r="FD129">
            <v>35.151000000000003</v>
          </cell>
          <cell r="FE129">
            <v>38.562000000000005</v>
          </cell>
          <cell r="FF129">
            <v>1.79</v>
          </cell>
          <cell r="FG129">
            <v>143.19499999999999</v>
          </cell>
          <cell r="FH129">
            <v>0</v>
          </cell>
          <cell r="FI129">
            <v>143.19499999999999</v>
          </cell>
          <cell r="FJ129">
            <v>9.782</v>
          </cell>
          <cell r="FK129">
            <v>3.03</v>
          </cell>
          <cell r="FL129">
            <v>6.7519999999999998</v>
          </cell>
          <cell r="FM129">
            <v>9.782</v>
          </cell>
          <cell r="FN129">
            <v>266.233</v>
          </cell>
          <cell r="FO129">
            <v>1.012</v>
          </cell>
          <cell r="FP129">
            <v>0</v>
          </cell>
          <cell r="FQ129">
            <v>267.245</v>
          </cell>
          <cell r="FR129">
            <v>267.245</v>
          </cell>
          <cell r="FS129">
            <v>1.456</v>
          </cell>
          <cell r="FT129">
            <v>-6.141</v>
          </cell>
          <cell r="FU129">
            <v>0</v>
          </cell>
          <cell r="FV129">
            <v>0</v>
          </cell>
          <cell r="FW129">
            <v>0.46700000000000003</v>
          </cell>
          <cell r="FX129">
            <v>0</v>
          </cell>
          <cell r="FY129">
            <v>18.664000000000001</v>
          </cell>
          <cell r="FZ129">
            <v>0.70099999999999996</v>
          </cell>
          <cell r="GA129">
            <v>15.146999999999998</v>
          </cell>
          <cell r="GB129">
            <v>0</v>
          </cell>
          <cell r="GC129">
            <v>15.146999999999998</v>
          </cell>
          <cell r="GD129">
            <v>0.155</v>
          </cell>
          <cell r="GE129">
            <v>8.6310000000000002</v>
          </cell>
          <cell r="GF129">
            <v>0</v>
          </cell>
          <cell r="GG129">
            <v>1.373</v>
          </cell>
          <cell r="GH129">
            <v>0</v>
          </cell>
          <cell r="GI129">
            <v>10.159000000000001</v>
          </cell>
          <cell r="GJ129">
            <v>0</v>
          </cell>
          <cell r="GK129">
            <v>10.159000000000001</v>
          </cell>
          <cell r="GL129">
            <v>0</v>
          </cell>
          <cell r="GM129">
            <v>0</v>
          </cell>
          <cell r="GN129">
            <v>0</v>
          </cell>
          <cell r="GO129">
            <v>0</v>
          </cell>
          <cell r="GP129">
            <v>25.305999999999997</v>
          </cell>
          <cell r="GQ129">
            <v>0.19</v>
          </cell>
          <cell r="GR129">
            <v>0</v>
          </cell>
          <cell r="GS129">
            <v>25.496000000000002</v>
          </cell>
          <cell r="GT129">
            <v>25.496000000000002</v>
          </cell>
          <cell r="GU129">
            <v>26.149000000000001</v>
          </cell>
          <cell r="GV129">
            <v>-6.468</v>
          </cell>
          <cell r="GW129">
            <v>5.5069999999999997</v>
          </cell>
          <cell r="GX129">
            <v>0</v>
          </cell>
          <cell r="GY129">
            <v>33.015000000000001</v>
          </cell>
          <cell r="GZ129">
            <v>0</v>
          </cell>
          <cell r="HA129">
            <v>76.543000000000006</v>
          </cell>
          <cell r="HB129">
            <v>13.022</v>
          </cell>
          <cell r="HC129">
            <v>147.768</v>
          </cell>
          <cell r="HD129">
            <v>0.19900000000000001</v>
          </cell>
          <cell r="HE129">
            <v>147.96700000000001</v>
          </cell>
          <cell r="HF129">
            <v>11.004</v>
          </cell>
          <cell r="HG129">
            <v>65.474000000000004</v>
          </cell>
          <cell r="HH129">
            <v>35.151000000000003</v>
          </cell>
          <cell r="HI129">
            <v>39.935000000000002</v>
          </cell>
          <cell r="HJ129">
            <v>1.79</v>
          </cell>
          <cell r="HK129">
            <v>153.35400000000001</v>
          </cell>
          <cell r="HL129">
            <v>0</v>
          </cell>
          <cell r="HM129">
            <v>153.35400000000001</v>
          </cell>
          <cell r="HN129">
            <v>9.782</v>
          </cell>
          <cell r="HO129">
            <v>3.03</v>
          </cell>
          <cell r="HP129">
            <v>6.7519999999999998</v>
          </cell>
          <cell r="HQ129">
            <v>9.782</v>
          </cell>
          <cell r="HR129">
            <v>291.53899999999999</v>
          </cell>
          <cell r="HS129">
            <v>1.202</v>
          </cell>
          <cell r="HT129">
            <v>0</v>
          </cell>
          <cell r="HU129">
            <v>292.74099999999999</v>
          </cell>
          <cell r="HV129">
            <v>292.74099999999999</v>
          </cell>
          <cell r="HW129">
            <v>1.9410000000000001</v>
          </cell>
          <cell r="HX129">
            <v>0</v>
          </cell>
          <cell r="HY129">
            <v>1.859</v>
          </cell>
          <cell r="HZ129">
            <v>0</v>
          </cell>
          <cell r="IA129">
            <v>0</v>
          </cell>
          <cell r="IB129">
            <v>0.32200000000000001</v>
          </cell>
          <cell r="IC129">
            <v>0</v>
          </cell>
          <cell r="ID129">
            <v>0.34699999999999998</v>
          </cell>
          <cell r="IE129">
            <v>4.2060000000000004</v>
          </cell>
          <cell r="IF129">
            <v>0</v>
          </cell>
          <cell r="IG129">
            <v>0</v>
          </cell>
          <cell r="IH129">
            <v>0</v>
          </cell>
          <cell r="II129">
            <v>9.7210000000000001</v>
          </cell>
          <cell r="IJ129">
            <v>0</v>
          </cell>
          <cell r="IK129">
            <v>0.84099999999999997</v>
          </cell>
          <cell r="IL129">
            <v>0</v>
          </cell>
          <cell r="IM129">
            <v>0</v>
          </cell>
          <cell r="IN129">
            <v>1.863</v>
          </cell>
          <cell r="IO129">
            <v>0</v>
          </cell>
          <cell r="IP129">
            <v>12.148</v>
          </cell>
          <cell r="IQ129">
            <v>7.9580000000000002</v>
          </cell>
          <cell r="IR129">
            <v>1.145</v>
          </cell>
          <cell r="IS129">
            <v>0</v>
          </cell>
          <cell r="IT129">
            <v>0</v>
          </cell>
          <cell r="IU129">
            <v>0</v>
          </cell>
          <cell r="IV129">
            <v>0.68200000000000005</v>
          </cell>
          <cell r="IW129">
            <v>8.3559999999999999</v>
          </cell>
          <cell r="IX129">
            <v>10.352</v>
          </cell>
          <cell r="IY129">
            <v>16.027000000000001</v>
          </cell>
          <cell r="IZ129">
            <v>0.13400000000000001</v>
          </cell>
          <cell r="JA129">
            <v>6.6000000000000003E-2</v>
          </cell>
          <cell r="JB129">
            <v>0</v>
          </cell>
          <cell r="JC129">
            <v>0</v>
          </cell>
          <cell r="JD129">
            <v>0</v>
          </cell>
          <cell r="JE129">
            <v>0</v>
          </cell>
          <cell r="JF129">
            <v>0</v>
          </cell>
          <cell r="JG129">
            <v>0</v>
          </cell>
          <cell r="JH129">
            <v>0</v>
          </cell>
          <cell r="JI129">
            <v>0.84899999999999998</v>
          </cell>
          <cell r="JJ129">
            <v>0</v>
          </cell>
          <cell r="JK129">
            <v>0</v>
          </cell>
          <cell r="JL129">
            <v>0</v>
          </cell>
          <cell r="JM129">
            <v>0</v>
          </cell>
          <cell r="JN129">
            <v>0</v>
          </cell>
          <cell r="JO129">
            <v>0</v>
          </cell>
          <cell r="JP129">
            <v>0</v>
          </cell>
          <cell r="JQ129">
            <v>0</v>
          </cell>
          <cell r="JR129" t="e">
            <v>#N/A</v>
          </cell>
          <cell r="JS129">
            <v>291.53899999999999</v>
          </cell>
          <cell r="JT129">
            <v>292.74099999999999</v>
          </cell>
          <cell r="JU129">
            <v>25.496000000000002</v>
          </cell>
          <cell r="JV129">
            <v>267.245</v>
          </cell>
          <cell r="JW129">
            <v>76.876000000000005</v>
          </cell>
          <cell r="JX129">
            <v>0</v>
          </cell>
          <cell r="JY129">
            <v>0</v>
          </cell>
          <cell r="JZ129">
            <v>0</v>
          </cell>
          <cell r="KA129">
            <v>2.8000000000000001E-2</v>
          </cell>
          <cell r="KB129">
            <v>0</v>
          </cell>
          <cell r="KC129">
            <v>0</v>
          </cell>
          <cell r="KD129">
            <v>2.8000000000000001E-2</v>
          </cell>
          <cell r="KE129">
            <v>0</v>
          </cell>
          <cell r="KF129">
            <v>0</v>
          </cell>
          <cell r="KG129">
            <v>3.4000000000000002E-2</v>
          </cell>
          <cell r="KH129">
            <v>3.4000000000000002E-2</v>
          </cell>
          <cell r="KI129">
            <v>4.4939999999999998</v>
          </cell>
          <cell r="KJ129">
            <v>2.4430000000000001</v>
          </cell>
          <cell r="KK129">
            <v>4.665</v>
          </cell>
          <cell r="KL129">
            <v>7.0469999999999997</v>
          </cell>
          <cell r="KM129">
            <v>6.2469999999999999</v>
          </cell>
          <cell r="KN129">
            <v>21.265000000000001</v>
          </cell>
          <cell r="KO129">
            <v>8.3559999999999999</v>
          </cell>
          <cell r="KP129">
            <v>0</v>
          </cell>
          <cell r="KQ129">
            <v>0</v>
          </cell>
          <cell r="KR129">
            <v>8.3559999999999999</v>
          </cell>
          <cell r="KS129">
            <v>0.30399999999999999</v>
          </cell>
          <cell r="KT129">
            <v>10.048</v>
          </cell>
          <cell r="KU129">
            <v>0</v>
          </cell>
          <cell r="KV129">
            <v>10.352</v>
          </cell>
          <cell r="KW129">
            <v>0</v>
          </cell>
          <cell r="KX129">
            <v>0</v>
          </cell>
          <cell r="KY129">
            <v>0</v>
          </cell>
          <cell r="KZ129">
            <v>0</v>
          </cell>
          <cell r="LA129">
            <v>8.3559999999999999</v>
          </cell>
          <cell r="LB129">
            <v>0</v>
          </cell>
          <cell r="LC129">
            <v>0</v>
          </cell>
          <cell r="LD129">
            <v>8.3559999999999999</v>
          </cell>
          <cell r="LE129">
            <v>0.30399999999999999</v>
          </cell>
          <cell r="LF129">
            <v>10.048</v>
          </cell>
          <cell r="LG129">
            <v>0</v>
          </cell>
          <cell r="LH129">
            <v>10.352</v>
          </cell>
          <cell r="LI129">
            <v>0</v>
          </cell>
          <cell r="LJ129">
            <v>0</v>
          </cell>
          <cell r="LK129">
            <v>0</v>
          </cell>
          <cell r="LL129">
            <v>0</v>
          </cell>
          <cell r="LM129">
            <v>95.89</v>
          </cell>
          <cell r="LN129">
            <v>108.84100000000001</v>
          </cell>
          <cell r="LO129">
            <v>23.198</v>
          </cell>
          <cell r="LP129">
            <v>132.03900000000002</v>
          </cell>
          <cell r="LQ129">
            <v>204.73099999999999</v>
          </cell>
          <cell r="LR129">
            <v>227.929</v>
          </cell>
          <cell r="LS129">
            <v>1483.759</v>
          </cell>
          <cell r="LT129">
            <v>62707</v>
          </cell>
          <cell r="LU129">
            <v>19434</v>
          </cell>
          <cell r="LV129">
            <v>17175</v>
          </cell>
          <cell r="LW129">
            <v>2841.14795951833</v>
          </cell>
          <cell r="LX129">
            <v>3010.6210020671701</v>
          </cell>
          <cell r="LY129">
            <v>9107.8237224083805</v>
          </cell>
          <cell r="LZ129">
            <v>188028.57493944</v>
          </cell>
          <cell r="MA129">
            <v>250892.506371314</v>
          </cell>
          <cell r="MB129">
            <v>250892.506371314</v>
          </cell>
          <cell r="MC129">
            <v>0</v>
          </cell>
          <cell r="MD129">
            <v>5363.0709248084304</v>
          </cell>
          <cell r="ME129">
            <v>833</v>
          </cell>
          <cell r="MF129">
            <v>833</v>
          </cell>
          <cell r="MG129">
            <v>78.5</v>
          </cell>
          <cell r="MH129">
            <v>1483759</v>
          </cell>
          <cell r="MI129">
            <v>36609</v>
          </cell>
          <cell r="MJ129">
            <v>250892.506371314</v>
          </cell>
          <cell r="MK129">
            <v>78.5</v>
          </cell>
          <cell r="ML129">
            <v>40.529897019858502</v>
          </cell>
          <cell r="MM129">
            <v>1.7128848097462372</v>
          </cell>
          <cell r="MN129">
            <v>5.9625506159415123</v>
          </cell>
          <cell r="MO129">
            <v>2.1375970938212214</v>
          </cell>
          <cell r="MP129">
            <v>74.943878419853206</v>
          </cell>
          <cell r="MQ129" t="str">
            <v/>
          </cell>
          <cell r="MR129">
            <v>5.6141192740869644E-4</v>
          </cell>
          <cell r="MS129" t="str">
            <v>Business plans (£m)</v>
          </cell>
          <cell r="MT129" t="str">
            <v>PR19 (£m)</v>
          </cell>
        </row>
        <row r="130">
          <cell r="A130" t="str">
            <v>WSH23</v>
          </cell>
          <cell r="B130" t="str">
            <v>WSH</v>
          </cell>
          <cell r="C130" t="str">
            <v>2022-23</v>
          </cell>
          <cell r="D130" t="str">
            <v>WSH</v>
          </cell>
          <cell r="E130" t="str">
            <v>WSH23</v>
          </cell>
          <cell r="F130">
            <v>1</v>
          </cell>
          <cell r="G130">
            <v>2.7509999999999999</v>
          </cell>
          <cell r="H130">
            <v>0</v>
          </cell>
          <cell r="I130">
            <v>1.7490000000000001</v>
          </cell>
          <cell r="J130">
            <v>0</v>
          </cell>
          <cell r="K130">
            <v>29.675999999999998</v>
          </cell>
          <cell r="L130">
            <v>0</v>
          </cell>
          <cell r="M130">
            <v>27.613</v>
          </cell>
          <cell r="N130">
            <v>0</v>
          </cell>
          <cell r="O130">
            <v>61.789000000000001</v>
          </cell>
          <cell r="P130">
            <v>0.19900000000000001</v>
          </cell>
          <cell r="Q130">
            <v>61.988</v>
          </cell>
          <cell r="R130">
            <v>9.8919999999999995</v>
          </cell>
          <cell r="S130">
            <v>18.209</v>
          </cell>
          <cell r="T130">
            <v>33.192</v>
          </cell>
          <cell r="U130">
            <v>4.617</v>
          </cell>
          <cell r="V130">
            <v>1.796</v>
          </cell>
          <cell r="W130">
            <v>67.706000000000003</v>
          </cell>
          <cell r="X130">
            <v>0</v>
          </cell>
          <cell r="Y130">
            <v>67.706000000000003</v>
          </cell>
          <cell r="Z130">
            <v>9.8699999999999992</v>
          </cell>
          <cell r="AA130">
            <v>3.0430000000000001</v>
          </cell>
          <cell r="AB130">
            <v>6.827</v>
          </cell>
          <cell r="AC130">
            <v>9.870000000000001</v>
          </cell>
          <cell r="AD130">
            <v>119.824</v>
          </cell>
          <cell r="AE130">
            <v>0.39500000000000002</v>
          </cell>
          <cell r="AF130">
            <v>0</v>
          </cell>
          <cell r="AG130">
            <v>120.21899999999999</v>
          </cell>
          <cell r="AH130">
            <v>120.21899999999999</v>
          </cell>
          <cell r="AI130">
            <v>21.082000000000001</v>
          </cell>
          <cell r="AJ130">
            <v>-0.34300000000000003</v>
          </cell>
          <cell r="AK130">
            <v>3.758</v>
          </cell>
          <cell r="AL130">
            <v>0</v>
          </cell>
          <cell r="AM130">
            <v>2.6379999999999999</v>
          </cell>
          <cell r="AN130">
            <v>0</v>
          </cell>
          <cell r="AO130">
            <v>31.654</v>
          </cell>
          <cell r="AP130">
            <v>12.609</v>
          </cell>
          <cell r="AQ130">
            <v>71.397999999999996</v>
          </cell>
          <cell r="AR130">
            <v>0</v>
          </cell>
          <cell r="AS130">
            <v>71.397999999999996</v>
          </cell>
          <cell r="AT130">
            <v>0.879</v>
          </cell>
          <cell r="AU130">
            <v>41.215000000000003</v>
          </cell>
          <cell r="AV130">
            <v>0.29199999999999998</v>
          </cell>
          <cell r="AW130">
            <v>42.042000000000002</v>
          </cell>
          <cell r="AX130">
            <v>0</v>
          </cell>
          <cell r="AY130">
            <v>84.427999999999997</v>
          </cell>
          <cell r="AZ130">
            <v>0</v>
          </cell>
          <cell r="BA130">
            <v>84.427999999999997</v>
          </cell>
          <cell r="BB130">
            <v>0</v>
          </cell>
          <cell r="BC130">
            <v>0</v>
          </cell>
          <cell r="BD130">
            <v>0</v>
          </cell>
          <cell r="BE130">
            <v>0</v>
          </cell>
          <cell r="BF130">
            <v>155.82599999999999</v>
          </cell>
          <cell r="BG130">
            <v>0.59699999999999998</v>
          </cell>
          <cell r="BH130">
            <v>0</v>
          </cell>
          <cell r="BI130">
            <v>156.423</v>
          </cell>
          <cell r="BJ130">
            <v>156.423</v>
          </cell>
          <cell r="BK130">
            <v>0</v>
          </cell>
          <cell r="BL130">
            <v>0</v>
          </cell>
          <cell r="BM130">
            <v>0</v>
          </cell>
          <cell r="BN130">
            <v>0</v>
          </cell>
          <cell r="BO130">
            <v>0</v>
          </cell>
          <cell r="BP130">
            <v>0</v>
          </cell>
          <cell r="BQ130">
            <v>3.3519999999999999</v>
          </cell>
          <cell r="BR130">
            <v>0</v>
          </cell>
          <cell r="BS130">
            <v>3.3519999999999999</v>
          </cell>
          <cell r="BT130">
            <v>0</v>
          </cell>
          <cell r="BU130">
            <v>3.3519999999999999</v>
          </cell>
          <cell r="BV130">
            <v>0</v>
          </cell>
          <cell r="BW130">
            <v>0</v>
          </cell>
          <cell r="BX130">
            <v>0</v>
          </cell>
          <cell r="BY130">
            <v>0</v>
          </cell>
          <cell r="BZ130">
            <v>0</v>
          </cell>
          <cell r="CA130">
            <v>0</v>
          </cell>
          <cell r="CB130">
            <v>0</v>
          </cell>
          <cell r="CC130">
            <v>0</v>
          </cell>
          <cell r="CD130">
            <v>0</v>
          </cell>
          <cell r="CE130">
            <v>0</v>
          </cell>
          <cell r="CF130">
            <v>0</v>
          </cell>
          <cell r="CG130">
            <v>0</v>
          </cell>
          <cell r="CH130">
            <v>3.3519999999999999</v>
          </cell>
          <cell r="CI130">
            <v>2.1999999999999999E-2</v>
          </cell>
          <cell r="CJ130">
            <v>0</v>
          </cell>
          <cell r="CK130">
            <v>3.3740000000000001</v>
          </cell>
          <cell r="CL130">
            <v>3.3740000000000001</v>
          </cell>
          <cell r="CM130">
            <v>1.4430000000000001</v>
          </cell>
          <cell r="CN130">
            <v>-6.3179999999999996</v>
          </cell>
          <cell r="CO130">
            <v>0</v>
          </cell>
          <cell r="CP130">
            <v>0</v>
          </cell>
          <cell r="CQ130">
            <v>0.39700000000000002</v>
          </cell>
          <cell r="CR130">
            <v>0</v>
          </cell>
          <cell r="CS130">
            <v>9.0500000000000007</v>
          </cell>
          <cell r="CT130">
            <v>0.71699999999999997</v>
          </cell>
          <cell r="CU130">
            <v>5.2889999999999997</v>
          </cell>
          <cell r="CV130">
            <v>0</v>
          </cell>
          <cell r="CW130">
            <v>5.2889999999999997</v>
          </cell>
          <cell r="CX130">
            <v>0.13200000000000001</v>
          </cell>
          <cell r="CY130">
            <v>8.4459999999999997</v>
          </cell>
          <cell r="CZ130">
            <v>0</v>
          </cell>
          <cell r="DA130">
            <v>1.3280000000000001</v>
          </cell>
          <cell r="DB130">
            <v>0</v>
          </cell>
          <cell r="DC130">
            <v>9.9060000000000006</v>
          </cell>
          <cell r="DD130">
            <v>0</v>
          </cell>
          <cell r="DE130">
            <v>9.9060000000000006</v>
          </cell>
          <cell r="DF130">
            <v>0</v>
          </cell>
          <cell r="DG130">
            <v>0</v>
          </cell>
          <cell r="DH130">
            <v>0</v>
          </cell>
          <cell r="DI130">
            <v>0</v>
          </cell>
          <cell r="DJ130">
            <v>15.195</v>
          </cell>
          <cell r="DK130">
            <v>0.122</v>
          </cell>
          <cell r="DL130">
            <v>0</v>
          </cell>
          <cell r="DM130">
            <v>15.317</v>
          </cell>
          <cell r="DN130">
            <v>15.317</v>
          </cell>
          <cell r="DO130">
            <v>0</v>
          </cell>
          <cell r="DP130">
            <v>0</v>
          </cell>
          <cell r="DQ130">
            <v>0</v>
          </cell>
          <cell r="DR130">
            <v>0</v>
          </cell>
          <cell r="DS130">
            <v>6.6000000000000003E-2</v>
          </cell>
          <cell r="DT130">
            <v>0</v>
          </cell>
          <cell r="DU130">
            <v>6.5060000000000002</v>
          </cell>
          <cell r="DV130">
            <v>0</v>
          </cell>
          <cell r="DW130">
            <v>6.5720000000000001</v>
          </cell>
          <cell r="DX130">
            <v>0</v>
          </cell>
          <cell r="DY130">
            <v>6.5720000000000001</v>
          </cell>
          <cell r="DZ130">
            <v>2.1999999999999999E-2</v>
          </cell>
          <cell r="EA130">
            <v>0.39500000000000002</v>
          </cell>
          <cell r="EB130">
            <v>0</v>
          </cell>
          <cell r="EC130">
            <v>0.02</v>
          </cell>
          <cell r="ED130">
            <v>0</v>
          </cell>
          <cell r="EE130">
            <v>0.437</v>
          </cell>
          <cell r="EF130">
            <v>0</v>
          </cell>
          <cell r="EG130">
            <v>0.437</v>
          </cell>
          <cell r="EH130">
            <v>0</v>
          </cell>
          <cell r="EI130">
            <v>0</v>
          </cell>
          <cell r="EJ130">
            <v>0</v>
          </cell>
          <cell r="EK130">
            <v>0</v>
          </cell>
          <cell r="EL130">
            <v>7.0090000000000003</v>
          </cell>
          <cell r="EM130">
            <v>4.3999999999999997E-2</v>
          </cell>
          <cell r="EN130">
            <v>0</v>
          </cell>
          <cell r="EO130">
            <v>7.0529999999999999</v>
          </cell>
          <cell r="EP130">
            <v>7.0529999999999999</v>
          </cell>
          <cell r="EQ130">
            <v>23.833000000000002</v>
          </cell>
          <cell r="ER130">
            <v>-0.34300000000000003</v>
          </cell>
          <cell r="ES130">
            <v>5.5069999999999997</v>
          </cell>
          <cell r="ET130">
            <v>0</v>
          </cell>
          <cell r="EU130">
            <v>32.314</v>
          </cell>
          <cell r="EV130">
            <v>0</v>
          </cell>
          <cell r="EW130">
            <v>59.266999999999996</v>
          </cell>
          <cell r="EX130">
            <v>12.609</v>
          </cell>
          <cell r="EY130">
            <v>133.18700000000001</v>
          </cell>
          <cell r="EZ130">
            <v>0.19900000000000001</v>
          </cell>
          <cell r="FA130">
            <v>133.386</v>
          </cell>
          <cell r="FB130">
            <v>10.770999999999999</v>
          </cell>
          <cell r="FC130">
            <v>59.424000000000007</v>
          </cell>
          <cell r="FD130">
            <v>33.484000000000002</v>
          </cell>
          <cell r="FE130">
            <v>46.658999999999999</v>
          </cell>
          <cell r="FF130">
            <v>1.796</v>
          </cell>
          <cell r="FG130">
            <v>152.13400000000001</v>
          </cell>
          <cell r="FH130">
            <v>0</v>
          </cell>
          <cell r="FI130">
            <v>152.13400000000001</v>
          </cell>
          <cell r="FJ130">
            <v>9.8699999999999992</v>
          </cell>
          <cell r="FK130">
            <v>3.0430000000000001</v>
          </cell>
          <cell r="FL130">
            <v>6.827</v>
          </cell>
          <cell r="FM130">
            <v>9.870000000000001</v>
          </cell>
          <cell r="FN130">
            <v>275.64999999999998</v>
          </cell>
          <cell r="FO130">
            <v>0.99199999999999999</v>
          </cell>
          <cell r="FP130">
            <v>0</v>
          </cell>
          <cell r="FQ130">
            <v>276.642</v>
          </cell>
          <cell r="FR130">
            <v>276.642</v>
          </cell>
          <cell r="FS130">
            <v>1.4430000000000001</v>
          </cell>
          <cell r="FT130">
            <v>-6.3179999999999996</v>
          </cell>
          <cell r="FU130">
            <v>0</v>
          </cell>
          <cell r="FV130">
            <v>0</v>
          </cell>
          <cell r="FW130">
            <v>0.46300000000000002</v>
          </cell>
          <cell r="FX130">
            <v>0</v>
          </cell>
          <cell r="FY130">
            <v>18.908000000000001</v>
          </cell>
          <cell r="FZ130">
            <v>0.71699999999999997</v>
          </cell>
          <cell r="GA130">
            <v>15.213000000000001</v>
          </cell>
          <cell r="GB130">
            <v>0</v>
          </cell>
          <cell r="GC130">
            <v>15.213000000000001</v>
          </cell>
          <cell r="GD130">
            <v>0.154</v>
          </cell>
          <cell r="GE130">
            <v>8.8409999999999993</v>
          </cell>
          <cell r="GF130">
            <v>0</v>
          </cell>
          <cell r="GG130">
            <v>1.3480000000000001</v>
          </cell>
          <cell r="GH130">
            <v>0</v>
          </cell>
          <cell r="GI130">
            <v>10.343</v>
          </cell>
          <cell r="GJ130">
            <v>0</v>
          </cell>
          <cell r="GK130">
            <v>10.343</v>
          </cell>
          <cell r="GL130">
            <v>0</v>
          </cell>
          <cell r="GM130">
            <v>0</v>
          </cell>
          <cell r="GN130">
            <v>0</v>
          </cell>
          <cell r="GO130">
            <v>0</v>
          </cell>
          <cell r="GP130">
            <v>25.556000000000001</v>
          </cell>
          <cell r="GQ130">
            <v>0.188</v>
          </cell>
          <cell r="GR130">
            <v>0</v>
          </cell>
          <cell r="GS130">
            <v>25.744</v>
          </cell>
          <cell r="GT130">
            <v>25.744</v>
          </cell>
          <cell r="GU130">
            <v>25.276</v>
          </cell>
          <cell r="GV130">
            <v>-6.6609999999999996</v>
          </cell>
          <cell r="GW130">
            <v>5.5069999999999997</v>
          </cell>
          <cell r="GX130">
            <v>0</v>
          </cell>
          <cell r="GY130">
            <v>32.777000000000001</v>
          </cell>
          <cell r="GZ130">
            <v>0</v>
          </cell>
          <cell r="HA130">
            <v>78.174999999999997</v>
          </cell>
          <cell r="HB130">
            <v>13.326000000000001</v>
          </cell>
          <cell r="HC130">
            <v>148.4</v>
          </cell>
          <cell r="HD130">
            <v>0.19900000000000001</v>
          </cell>
          <cell r="HE130">
            <v>148.59899999999999</v>
          </cell>
          <cell r="HF130">
            <v>10.925000000000001</v>
          </cell>
          <cell r="HG130">
            <v>68.265000000000001</v>
          </cell>
          <cell r="HH130">
            <v>33.484000000000002</v>
          </cell>
          <cell r="HI130">
            <v>48.006999999999998</v>
          </cell>
          <cell r="HJ130">
            <v>1.796</v>
          </cell>
          <cell r="HK130">
            <v>162.477</v>
          </cell>
          <cell r="HL130">
            <v>0</v>
          </cell>
          <cell r="HM130">
            <v>162.477</v>
          </cell>
          <cell r="HN130">
            <v>9.8699999999999992</v>
          </cell>
          <cell r="HO130">
            <v>3.0430000000000001</v>
          </cell>
          <cell r="HP130">
            <v>6.827</v>
          </cell>
          <cell r="HQ130">
            <v>9.870000000000001</v>
          </cell>
          <cell r="HR130">
            <v>301.20600000000002</v>
          </cell>
          <cell r="HS130">
            <v>1.18</v>
          </cell>
          <cell r="HT130">
            <v>0</v>
          </cell>
          <cell r="HU130">
            <v>302.38600000000002</v>
          </cell>
          <cell r="HV130">
            <v>302.38600000000002</v>
          </cell>
          <cell r="HW130">
            <v>1.9410000000000001</v>
          </cell>
          <cell r="HX130">
            <v>0</v>
          </cell>
          <cell r="HY130">
            <v>0.71899999999999997</v>
          </cell>
          <cell r="HZ130">
            <v>0</v>
          </cell>
          <cell r="IA130">
            <v>0</v>
          </cell>
          <cell r="IB130">
            <v>0.31900000000000001</v>
          </cell>
          <cell r="IC130">
            <v>0</v>
          </cell>
          <cell r="ID130">
            <v>0.34300000000000003</v>
          </cell>
          <cell r="IE130">
            <v>4.157</v>
          </cell>
          <cell r="IF130">
            <v>0</v>
          </cell>
          <cell r="IG130">
            <v>3.4020000000000001</v>
          </cell>
          <cell r="IH130">
            <v>1.163</v>
          </cell>
          <cell r="II130">
            <v>9.6069999999999993</v>
          </cell>
          <cell r="IJ130">
            <v>0</v>
          </cell>
          <cell r="IK130">
            <v>0.41499999999999998</v>
          </cell>
          <cell r="IL130">
            <v>0</v>
          </cell>
          <cell r="IM130">
            <v>0</v>
          </cell>
          <cell r="IN130">
            <v>1.319</v>
          </cell>
          <cell r="IO130">
            <v>0</v>
          </cell>
          <cell r="IP130">
            <v>13.315</v>
          </cell>
          <cell r="IQ130">
            <v>8.9710000000000001</v>
          </cell>
          <cell r="IR130">
            <v>2.4209999999999998</v>
          </cell>
          <cell r="IS130">
            <v>0</v>
          </cell>
          <cell r="IT130">
            <v>0</v>
          </cell>
          <cell r="IU130">
            <v>0</v>
          </cell>
          <cell r="IV130">
            <v>0.61799999999999999</v>
          </cell>
          <cell r="IW130">
            <v>8.3290000000000006</v>
          </cell>
          <cell r="IX130">
            <v>11.256</v>
          </cell>
          <cell r="IY130">
            <v>15.882</v>
          </cell>
          <cell r="IZ130">
            <v>0.13300000000000001</v>
          </cell>
          <cell r="JA130">
            <v>7.0000000000000007E-2</v>
          </cell>
          <cell r="JB130">
            <v>0</v>
          </cell>
          <cell r="JC130">
            <v>0</v>
          </cell>
          <cell r="JD130">
            <v>0</v>
          </cell>
          <cell r="JE130">
            <v>0</v>
          </cell>
          <cell r="JF130">
            <v>0</v>
          </cell>
          <cell r="JG130">
            <v>0</v>
          </cell>
          <cell r="JH130">
            <v>0</v>
          </cell>
          <cell r="JI130">
            <v>0.84799999999999998</v>
          </cell>
          <cell r="JJ130">
            <v>0</v>
          </cell>
          <cell r="JK130">
            <v>0</v>
          </cell>
          <cell r="JL130">
            <v>0</v>
          </cell>
          <cell r="JM130">
            <v>0</v>
          </cell>
          <cell r="JN130">
            <v>0</v>
          </cell>
          <cell r="JO130">
            <v>0</v>
          </cell>
          <cell r="JP130">
            <v>0</v>
          </cell>
          <cell r="JQ130">
            <v>0</v>
          </cell>
          <cell r="JR130" t="e">
            <v>#N/A</v>
          </cell>
          <cell r="JS130">
            <v>301.20600000000002</v>
          </cell>
          <cell r="JT130">
            <v>302.38600000000002</v>
          </cell>
          <cell r="JU130">
            <v>25.744</v>
          </cell>
          <cell r="JV130">
            <v>276.642</v>
          </cell>
          <cell r="JW130">
            <v>83.287000000000006</v>
          </cell>
          <cell r="JX130">
            <v>0</v>
          </cell>
          <cell r="JY130">
            <v>0</v>
          </cell>
          <cell r="JZ130">
            <v>0</v>
          </cell>
          <cell r="KA130">
            <v>2.8000000000000001E-2</v>
          </cell>
          <cell r="KB130">
            <v>0</v>
          </cell>
          <cell r="KC130">
            <v>0</v>
          </cell>
          <cell r="KD130">
            <v>2.8000000000000001E-2</v>
          </cell>
          <cell r="KE130">
            <v>0</v>
          </cell>
          <cell r="KF130">
            <v>0</v>
          </cell>
          <cell r="KG130">
            <v>3.4000000000000002E-2</v>
          </cell>
          <cell r="KH130">
            <v>3.4000000000000002E-2</v>
          </cell>
          <cell r="KI130">
            <v>4.4359999999999999</v>
          </cell>
          <cell r="KJ130">
            <v>2.4170000000000003</v>
          </cell>
          <cell r="KK130">
            <v>4.5430000000000001</v>
          </cell>
          <cell r="KL130">
            <v>6.7090000000000005</v>
          </cell>
          <cell r="KM130">
            <v>5.95</v>
          </cell>
          <cell r="KN130">
            <v>21.952000000000002</v>
          </cell>
          <cell r="KO130">
            <v>8.3290000000000006</v>
          </cell>
          <cell r="KP130">
            <v>0</v>
          </cell>
          <cell r="KQ130">
            <v>0</v>
          </cell>
          <cell r="KR130">
            <v>8.3290000000000006</v>
          </cell>
          <cell r="KS130">
            <v>0.3</v>
          </cell>
          <cell r="KT130">
            <v>10.956</v>
          </cell>
          <cell r="KU130">
            <v>0</v>
          </cell>
          <cell r="KV130">
            <v>11.256</v>
          </cell>
          <cell r="KW130">
            <v>0</v>
          </cell>
          <cell r="KX130">
            <v>0</v>
          </cell>
          <cell r="KY130">
            <v>0</v>
          </cell>
          <cell r="KZ130">
            <v>0</v>
          </cell>
          <cell r="LA130">
            <v>8.3290000000000006</v>
          </cell>
          <cell r="LB130">
            <v>0</v>
          </cell>
          <cell r="LC130">
            <v>0</v>
          </cell>
          <cell r="LD130">
            <v>8.3290000000000006</v>
          </cell>
          <cell r="LE130">
            <v>0.3</v>
          </cell>
          <cell r="LF130">
            <v>10.956</v>
          </cell>
          <cell r="LG130">
            <v>0</v>
          </cell>
          <cell r="LH130">
            <v>11.256</v>
          </cell>
          <cell r="LI130">
            <v>0</v>
          </cell>
          <cell r="LJ130">
            <v>0</v>
          </cell>
          <cell r="LK130">
            <v>0</v>
          </cell>
          <cell r="LL130">
            <v>0</v>
          </cell>
          <cell r="LM130">
            <v>96.55</v>
          </cell>
          <cell r="LN130">
            <v>111.83900000000001</v>
          </cell>
          <cell r="LO130">
            <v>23.457000000000001</v>
          </cell>
          <cell r="LP130">
            <v>135.29600000000002</v>
          </cell>
          <cell r="LQ130">
            <v>208.38900000000001</v>
          </cell>
          <cell r="LR130">
            <v>231.846</v>
          </cell>
          <cell r="LS130">
            <v>1493.317</v>
          </cell>
          <cell r="LT130">
            <v>63203</v>
          </cell>
          <cell r="LU130">
            <v>19515</v>
          </cell>
          <cell r="LV130">
            <v>17175</v>
          </cell>
          <cell r="LW130">
            <v>2845.4425789583802</v>
          </cell>
          <cell r="LX130">
            <v>3019.6198598246601</v>
          </cell>
          <cell r="LY130">
            <v>9007.2856923435193</v>
          </cell>
          <cell r="LZ130">
            <v>191029.870074418</v>
          </cell>
          <cell r="MA130">
            <v>252737.89214154999</v>
          </cell>
          <cell r="MB130">
            <v>252737.89214154999</v>
          </cell>
          <cell r="MC130">
            <v>1819.662</v>
          </cell>
          <cell r="MD130">
            <v>4758.1867114820298</v>
          </cell>
          <cell r="ME130">
            <v>827</v>
          </cell>
          <cell r="MF130">
            <v>827</v>
          </cell>
          <cell r="MG130">
            <v>79.3</v>
          </cell>
          <cell r="MH130">
            <v>1493317</v>
          </cell>
          <cell r="MI130">
            <v>36690</v>
          </cell>
          <cell r="MJ130">
            <v>252737.89214154999</v>
          </cell>
          <cell r="MK130">
            <v>79.3</v>
          </cell>
          <cell r="ML130">
            <v>40.700926683019894</v>
          </cell>
          <cell r="MM130">
            <v>1.7226219678386481</v>
          </cell>
          <cell r="MN130">
            <v>5.8844948041257927</v>
          </cell>
          <cell r="MO130">
            <v>2.602636532157987</v>
          </cell>
          <cell r="MP130">
            <v>75.584182670728524</v>
          </cell>
          <cell r="MQ130" t="str">
            <v/>
          </cell>
          <cell r="MR130">
            <v>5.5380070005229967E-4</v>
          </cell>
          <cell r="MS130" t="str">
            <v>Business plans (£m)</v>
          </cell>
          <cell r="MT130" t="str">
            <v>PR19 (£m)</v>
          </cell>
        </row>
        <row r="131">
          <cell r="A131" t="str">
            <v>WSH24</v>
          </cell>
          <cell r="B131" t="str">
            <v>WSH</v>
          </cell>
          <cell r="C131" t="str">
            <v>2023-24</v>
          </cell>
          <cell r="D131" t="str">
            <v>WSH</v>
          </cell>
          <cell r="E131" t="str">
            <v>WSH24</v>
          </cell>
          <cell r="F131">
            <v>1</v>
          </cell>
          <cell r="G131">
            <v>2.6789999999999998</v>
          </cell>
          <cell r="H131">
            <v>0</v>
          </cell>
          <cell r="I131">
            <v>1.7490000000000001</v>
          </cell>
          <cell r="J131">
            <v>0</v>
          </cell>
          <cell r="K131">
            <v>29.181000000000001</v>
          </cell>
          <cell r="L131">
            <v>0</v>
          </cell>
          <cell r="M131">
            <v>27.588000000000001</v>
          </cell>
          <cell r="N131">
            <v>0</v>
          </cell>
          <cell r="O131">
            <v>61.197000000000003</v>
          </cell>
          <cell r="P131">
            <v>0.19900000000000001</v>
          </cell>
          <cell r="Q131">
            <v>61.396000000000001</v>
          </cell>
          <cell r="R131">
            <v>9.7270000000000003</v>
          </cell>
          <cell r="S131">
            <v>17.221</v>
          </cell>
          <cell r="T131">
            <v>26.806000000000001</v>
          </cell>
          <cell r="U131">
            <v>3.0590000000000002</v>
          </cell>
          <cell r="V131">
            <v>1.7789999999999999</v>
          </cell>
          <cell r="W131">
            <v>58.591999999999999</v>
          </cell>
          <cell r="X131">
            <v>0</v>
          </cell>
          <cell r="Y131">
            <v>58.591999999999999</v>
          </cell>
          <cell r="Z131">
            <v>9.9009999999999998</v>
          </cell>
          <cell r="AA131">
            <v>3.0459999999999998</v>
          </cell>
          <cell r="AB131">
            <v>6.8550000000000004</v>
          </cell>
          <cell r="AC131">
            <v>9.9009999999999998</v>
          </cell>
          <cell r="AD131">
            <v>110.087</v>
          </cell>
          <cell r="AE131">
            <v>0.38600000000000001</v>
          </cell>
          <cell r="AF131">
            <v>0</v>
          </cell>
          <cell r="AG131">
            <v>110.473</v>
          </cell>
          <cell r="AH131">
            <v>110.473</v>
          </cell>
          <cell r="AI131">
            <v>20.196000000000002</v>
          </cell>
          <cell r="AJ131">
            <v>-0.37</v>
          </cell>
          <cell r="AK131">
            <v>3.7589999999999999</v>
          </cell>
          <cell r="AL131">
            <v>0</v>
          </cell>
          <cell r="AM131">
            <v>2.5329999999999999</v>
          </cell>
          <cell r="AN131">
            <v>0</v>
          </cell>
          <cell r="AO131">
            <v>31.870999999999999</v>
          </cell>
          <cell r="AP131">
            <v>12.958</v>
          </cell>
          <cell r="AQ131">
            <v>70.947000000000003</v>
          </cell>
          <cell r="AR131">
            <v>0</v>
          </cell>
          <cell r="AS131">
            <v>70.947000000000003</v>
          </cell>
          <cell r="AT131">
            <v>0.84399999999999997</v>
          </cell>
          <cell r="AU131">
            <v>41.73</v>
          </cell>
          <cell r="AV131">
            <v>0.03</v>
          </cell>
          <cell r="AW131">
            <v>41.667999999999999</v>
          </cell>
          <cell r="AX131">
            <v>0</v>
          </cell>
          <cell r="AY131">
            <v>84.272000000000006</v>
          </cell>
          <cell r="AZ131">
            <v>0</v>
          </cell>
          <cell r="BA131">
            <v>84.272000000000006</v>
          </cell>
          <cell r="BB131">
            <v>0</v>
          </cell>
          <cell r="BC131">
            <v>0</v>
          </cell>
          <cell r="BD131">
            <v>0</v>
          </cell>
          <cell r="BE131">
            <v>0</v>
          </cell>
          <cell r="BF131">
            <v>155.21899999999999</v>
          </cell>
          <cell r="BG131">
            <v>0.58599999999999997</v>
          </cell>
          <cell r="BH131">
            <v>0</v>
          </cell>
          <cell r="BI131">
            <v>155.80500000000001</v>
          </cell>
          <cell r="BJ131">
            <v>155.80500000000001</v>
          </cell>
          <cell r="BK131">
            <v>0</v>
          </cell>
          <cell r="BL131">
            <v>0</v>
          </cell>
          <cell r="BM131">
            <v>0</v>
          </cell>
          <cell r="BN131">
            <v>0</v>
          </cell>
          <cell r="BO131">
            <v>0</v>
          </cell>
          <cell r="BP131">
            <v>0</v>
          </cell>
          <cell r="BQ131">
            <v>3.22</v>
          </cell>
          <cell r="BR131">
            <v>0</v>
          </cell>
          <cell r="BS131">
            <v>3.22</v>
          </cell>
          <cell r="BT131">
            <v>0</v>
          </cell>
          <cell r="BU131">
            <v>3.22</v>
          </cell>
          <cell r="BV131">
            <v>0</v>
          </cell>
          <cell r="BW131">
            <v>0</v>
          </cell>
          <cell r="BX131">
            <v>0</v>
          </cell>
          <cell r="BY131">
            <v>0</v>
          </cell>
          <cell r="BZ131">
            <v>0</v>
          </cell>
          <cell r="CA131">
            <v>0</v>
          </cell>
          <cell r="CB131">
            <v>0</v>
          </cell>
          <cell r="CC131">
            <v>0</v>
          </cell>
          <cell r="CD131">
            <v>0</v>
          </cell>
          <cell r="CE131">
            <v>0</v>
          </cell>
          <cell r="CF131">
            <v>0</v>
          </cell>
          <cell r="CG131">
            <v>0</v>
          </cell>
          <cell r="CH131">
            <v>3.22</v>
          </cell>
          <cell r="CI131">
            <v>2.1000000000000001E-2</v>
          </cell>
          <cell r="CJ131">
            <v>0</v>
          </cell>
          <cell r="CK131">
            <v>3.2410000000000001</v>
          </cell>
          <cell r="CL131">
            <v>3.2410000000000001</v>
          </cell>
          <cell r="CM131">
            <v>1.4350000000000001</v>
          </cell>
          <cell r="CN131">
            <v>-6.5049999999999999</v>
          </cell>
          <cell r="CO131">
            <v>0</v>
          </cell>
          <cell r="CP131">
            <v>0</v>
          </cell>
          <cell r="CQ131">
            <v>0.35799999999999998</v>
          </cell>
          <cell r="CR131">
            <v>0</v>
          </cell>
          <cell r="CS131">
            <v>9.2390000000000008</v>
          </cell>
          <cell r="CT131">
            <v>0.73699999999999999</v>
          </cell>
          <cell r="CU131">
            <v>5.2640000000000002</v>
          </cell>
          <cell r="CV131">
            <v>0</v>
          </cell>
          <cell r="CW131">
            <v>5.2640000000000002</v>
          </cell>
          <cell r="CX131">
            <v>0.11899999999999999</v>
          </cell>
          <cell r="CY131">
            <v>7.9779999999999998</v>
          </cell>
          <cell r="CZ131">
            <v>0</v>
          </cell>
          <cell r="DA131">
            <v>1.3109999999999999</v>
          </cell>
          <cell r="DB131">
            <v>0</v>
          </cell>
          <cell r="DC131">
            <v>9.4079999999999995</v>
          </cell>
          <cell r="DD131">
            <v>0</v>
          </cell>
          <cell r="DE131">
            <v>9.4079999999999995</v>
          </cell>
          <cell r="DF131">
            <v>0</v>
          </cell>
          <cell r="DG131">
            <v>0</v>
          </cell>
          <cell r="DH131">
            <v>0</v>
          </cell>
          <cell r="DI131">
            <v>0</v>
          </cell>
          <cell r="DJ131">
            <v>14.672000000000001</v>
          </cell>
          <cell r="DK131">
            <v>0.11799999999999999</v>
          </cell>
          <cell r="DL131">
            <v>0</v>
          </cell>
          <cell r="DM131">
            <v>14.79</v>
          </cell>
          <cell r="DN131">
            <v>14.79</v>
          </cell>
          <cell r="DO131">
            <v>0</v>
          </cell>
          <cell r="DP131">
            <v>0</v>
          </cell>
          <cell r="DQ131">
            <v>0</v>
          </cell>
          <cell r="DR131">
            <v>0</v>
          </cell>
          <cell r="DS131">
            <v>0.06</v>
          </cell>
          <cell r="DT131">
            <v>0.42</v>
          </cell>
          <cell r="DU131">
            <v>6.032</v>
          </cell>
          <cell r="DV131">
            <v>0</v>
          </cell>
          <cell r="DW131">
            <v>6.5119999999999996</v>
          </cell>
          <cell r="DX131">
            <v>0</v>
          </cell>
          <cell r="DY131">
            <v>6.5119999999999996</v>
          </cell>
          <cell r="DZ131">
            <v>0.02</v>
          </cell>
          <cell r="EA131">
            <v>0.33900000000000002</v>
          </cell>
          <cell r="EB131">
            <v>0</v>
          </cell>
          <cell r="EC131">
            <v>2.1000000000000001E-2</v>
          </cell>
          <cell r="ED131">
            <v>0</v>
          </cell>
          <cell r="EE131">
            <v>0.38</v>
          </cell>
          <cell r="EF131">
            <v>0</v>
          </cell>
          <cell r="EG131">
            <v>0.38</v>
          </cell>
          <cell r="EH131">
            <v>0</v>
          </cell>
          <cell r="EI131">
            <v>0</v>
          </cell>
          <cell r="EJ131">
            <v>0</v>
          </cell>
          <cell r="EK131">
            <v>0</v>
          </cell>
          <cell r="EL131">
            <v>6.8920000000000003</v>
          </cell>
          <cell r="EM131">
            <v>4.3999999999999997E-2</v>
          </cell>
          <cell r="EN131">
            <v>0</v>
          </cell>
          <cell r="EO131">
            <v>6.9359999999999999</v>
          </cell>
          <cell r="EP131">
            <v>6.9359999999999999</v>
          </cell>
          <cell r="EQ131">
            <v>22.875</v>
          </cell>
          <cell r="ER131">
            <v>-0.37</v>
          </cell>
          <cell r="ES131">
            <v>5.508</v>
          </cell>
          <cell r="ET131">
            <v>0</v>
          </cell>
          <cell r="EU131">
            <v>31.714000000000002</v>
          </cell>
          <cell r="EV131">
            <v>0</v>
          </cell>
          <cell r="EW131">
            <v>59.459000000000003</v>
          </cell>
          <cell r="EX131">
            <v>12.958</v>
          </cell>
          <cell r="EY131">
            <v>132.14400000000001</v>
          </cell>
          <cell r="EZ131">
            <v>0.19900000000000001</v>
          </cell>
          <cell r="FA131">
            <v>132.34300000000002</v>
          </cell>
          <cell r="FB131">
            <v>10.571</v>
          </cell>
          <cell r="FC131">
            <v>58.950999999999993</v>
          </cell>
          <cell r="FD131">
            <v>26.836000000000002</v>
          </cell>
          <cell r="FE131">
            <v>44.726999999999997</v>
          </cell>
          <cell r="FF131">
            <v>1.7789999999999999</v>
          </cell>
          <cell r="FG131">
            <v>142.864</v>
          </cell>
          <cell r="FH131">
            <v>0</v>
          </cell>
          <cell r="FI131">
            <v>142.864</v>
          </cell>
          <cell r="FJ131">
            <v>9.9009999999999998</v>
          </cell>
          <cell r="FK131">
            <v>3.0459999999999998</v>
          </cell>
          <cell r="FL131">
            <v>6.8550000000000004</v>
          </cell>
          <cell r="FM131">
            <v>9.9009999999999998</v>
          </cell>
          <cell r="FN131">
            <v>265.30599999999998</v>
          </cell>
          <cell r="FO131">
            <v>0.97199999999999998</v>
          </cell>
          <cell r="FP131">
            <v>0</v>
          </cell>
          <cell r="FQ131">
            <v>266.27800000000002</v>
          </cell>
          <cell r="FR131">
            <v>266.27800000000002</v>
          </cell>
          <cell r="FS131">
            <v>1.4350000000000001</v>
          </cell>
          <cell r="FT131">
            <v>-6.5049999999999999</v>
          </cell>
          <cell r="FU131">
            <v>0</v>
          </cell>
          <cell r="FV131">
            <v>0</v>
          </cell>
          <cell r="FW131">
            <v>0.41799999999999998</v>
          </cell>
          <cell r="FX131">
            <v>0.42</v>
          </cell>
          <cell r="FY131">
            <v>18.491</v>
          </cell>
          <cell r="FZ131">
            <v>0.73699999999999999</v>
          </cell>
          <cell r="GA131">
            <v>14.995999999999999</v>
          </cell>
          <cell r="GB131">
            <v>0</v>
          </cell>
          <cell r="GC131">
            <v>14.995999999999999</v>
          </cell>
          <cell r="GD131">
            <v>0.13899999999999998</v>
          </cell>
          <cell r="GE131">
            <v>8.3170000000000002</v>
          </cell>
          <cell r="GF131">
            <v>0</v>
          </cell>
          <cell r="GG131">
            <v>1.3319999999999999</v>
          </cell>
          <cell r="GH131">
            <v>0</v>
          </cell>
          <cell r="GI131">
            <v>9.7880000000000003</v>
          </cell>
          <cell r="GJ131">
            <v>0</v>
          </cell>
          <cell r="GK131">
            <v>9.7880000000000003</v>
          </cell>
          <cell r="GL131">
            <v>0</v>
          </cell>
          <cell r="GM131">
            <v>0</v>
          </cell>
          <cell r="GN131">
            <v>0</v>
          </cell>
          <cell r="GO131">
            <v>0</v>
          </cell>
          <cell r="GP131">
            <v>24.783999999999999</v>
          </cell>
          <cell r="GQ131">
            <v>0.183</v>
          </cell>
          <cell r="GR131">
            <v>0</v>
          </cell>
          <cell r="GS131">
            <v>24.966999999999999</v>
          </cell>
          <cell r="GT131">
            <v>24.966999999999999</v>
          </cell>
          <cell r="GU131">
            <v>24.31</v>
          </cell>
          <cell r="GV131">
            <v>-6.875</v>
          </cell>
          <cell r="GW131">
            <v>5.508</v>
          </cell>
          <cell r="GX131">
            <v>0</v>
          </cell>
          <cell r="GY131">
            <v>32.131999999999998</v>
          </cell>
          <cell r="GZ131">
            <v>0.42</v>
          </cell>
          <cell r="HA131">
            <v>77.95</v>
          </cell>
          <cell r="HB131">
            <v>13.695</v>
          </cell>
          <cell r="HC131">
            <v>147.13999999999999</v>
          </cell>
          <cell r="HD131">
            <v>0.19900000000000001</v>
          </cell>
          <cell r="HE131">
            <v>147.339</v>
          </cell>
          <cell r="HF131">
            <v>10.71</v>
          </cell>
          <cell r="HG131">
            <v>67.268000000000001</v>
          </cell>
          <cell r="HH131">
            <v>26.835999999999999</v>
          </cell>
          <cell r="HI131">
            <v>46.058999999999997</v>
          </cell>
          <cell r="HJ131">
            <v>1.7789999999999999</v>
          </cell>
          <cell r="HK131">
            <v>152.65199999999999</v>
          </cell>
          <cell r="HL131">
            <v>0</v>
          </cell>
          <cell r="HM131">
            <v>152.65199999999999</v>
          </cell>
          <cell r="HN131">
            <v>9.9009999999999998</v>
          </cell>
          <cell r="HO131">
            <v>3.0459999999999998</v>
          </cell>
          <cell r="HP131">
            <v>6.8550000000000004</v>
          </cell>
          <cell r="HQ131">
            <v>9.9009999999999998</v>
          </cell>
          <cell r="HR131">
            <v>290.08999999999997</v>
          </cell>
          <cell r="HS131">
            <v>1.155</v>
          </cell>
          <cell r="HT131">
            <v>0</v>
          </cell>
          <cell r="HU131">
            <v>291.245</v>
          </cell>
          <cell r="HV131">
            <v>291.245</v>
          </cell>
          <cell r="HW131">
            <v>1.9410000000000001</v>
          </cell>
          <cell r="HX131">
            <v>0</v>
          </cell>
          <cell r="HY131">
            <v>0.71</v>
          </cell>
          <cell r="HZ131">
            <v>0</v>
          </cell>
          <cell r="IA131">
            <v>0</v>
          </cell>
          <cell r="IB131">
            <v>0.315</v>
          </cell>
          <cell r="IC131">
            <v>0</v>
          </cell>
          <cell r="ID131">
            <v>0.33900000000000002</v>
          </cell>
          <cell r="IE131">
            <v>4.1029999999999998</v>
          </cell>
          <cell r="IF131">
            <v>0</v>
          </cell>
          <cell r="IG131">
            <v>6.7149999999999999</v>
          </cell>
          <cell r="IH131">
            <v>2.2970000000000002</v>
          </cell>
          <cell r="II131">
            <v>9.4819999999999993</v>
          </cell>
          <cell r="IJ131">
            <v>0</v>
          </cell>
          <cell r="IK131">
            <v>0</v>
          </cell>
          <cell r="IL131">
            <v>0</v>
          </cell>
          <cell r="IM131">
            <v>0</v>
          </cell>
          <cell r="IN131">
            <v>0.78600000000000003</v>
          </cell>
          <cell r="IO131">
            <v>0</v>
          </cell>
          <cell r="IP131">
            <v>2.4660000000000002</v>
          </cell>
          <cell r="IQ131">
            <v>9.375</v>
          </cell>
          <cell r="IR131">
            <v>4.8949999999999996</v>
          </cell>
          <cell r="IS131">
            <v>0</v>
          </cell>
          <cell r="IT131">
            <v>0</v>
          </cell>
          <cell r="IU131">
            <v>0</v>
          </cell>
          <cell r="IV131">
            <v>0.61</v>
          </cell>
          <cell r="IW131">
            <v>6.1440000000000001</v>
          </cell>
          <cell r="IX131">
            <v>9.6829999999999998</v>
          </cell>
          <cell r="IY131">
            <v>15.709</v>
          </cell>
          <cell r="IZ131">
            <v>0.13100000000000001</v>
          </cell>
          <cell r="JA131">
            <v>6.9000000000000006E-2</v>
          </cell>
          <cell r="JB131">
            <v>0</v>
          </cell>
          <cell r="JC131">
            <v>0</v>
          </cell>
          <cell r="JD131">
            <v>0</v>
          </cell>
          <cell r="JE131">
            <v>0</v>
          </cell>
          <cell r="JF131">
            <v>0</v>
          </cell>
          <cell r="JG131">
            <v>0</v>
          </cell>
          <cell r="JH131">
            <v>0</v>
          </cell>
          <cell r="JI131">
            <v>0.84499999999999997</v>
          </cell>
          <cell r="JJ131">
            <v>0</v>
          </cell>
          <cell r="JK131">
            <v>0</v>
          </cell>
          <cell r="JL131">
            <v>0</v>
          </cell>
          <cell r="JM131">
            <v>0</v>
          </cell>
          <cell r="JN131">
            <v>0</v>
          </cell>
          <cell r="JO131">
            <v>0</v>
          </cell>
          <cell r="JP131">
            <v>0</v>
          </cell>
          <cell r="JQ131">
            <v>0</v>
          </cell>
          <cell r="JR131" t="e">
            <v>#N/A</v>
          </cell>
          <cell r="JS131">
            <v>290.08999999999997</v>
          </cell>
          <cell r="JT131">
            <v>291.245</v>
          </cell>
          <cell r="JU131">
            <v>24.966999999999999</v>
          </cell>
          <cell r="JV131">
            <v>266.27800000000002</v>
          </cell>
          <cell r="JW131">
            <v>74.674000000000007</v>
          </cell>
          <cell r="JX131">
            <v>0</v>
          </cell>
          <cell r="JY131">
            <v>0</v>
          </cell>
          <cell r="JZ131">
            <v>0</v>
          </cell>
          <cell r="KA131">
            <v>2.8000000000000001E-2</v>
          </cell>
          <cell r="KB131">
            <v>0</v>
          </cell>
          <cell r="KC131">
            <v>0</v>
          </cell>
          <cell r="KD131">
            <v>2.8000000000000001E-2</v>
          </cell>
          <cell r="KE131">
            <v>0</v>
          </cell>
          <cell r="KF131">
            <v>0</v>
          </cell>
          <cell r="KG131">
            <v>3.3000000000000002E-2</v>
          </cell>
          <cell r="KH131">
            <v>3.3000000000000002E-2</v>
          </cell>
          <cell r="KI131">
            <v>4.3780000000000001</v>
          </cell>
          <cell r="KJ131">
            <v>2.3850000000000002</v>
          </cell>
          <cell r="KK131">
            <v>4.4459999999999997</v>
          </cell>
          <cell r="KL131">
            <v>6.7170000000000005</v>
          </cell>
          <cell r="KM131">
            <v>5.8730000000000002</v>
          </cell>
          <cell r="KN131">
            <v>21.67</v>
          </cell>
          <cell r="KO131">
            <v>6.1440000000000001</v>
          </cell>
          <cell r="KP131">
            <v>0</v>
          </cell>
          <cell r="KQ131">
            <v>0</v>
          </cell>
          <cell r="KR131">
            <v>6.1440000000000001</v>
          </cell>
          <cell r="KS131">
            <v>0.29599999999999999</v>
          </cell>
          <cell r="KT131">
            <v>9.3870000000000005</v>
          </cell>
          <cell r="KU131">
            <v>0</v>
          </cell>
          <cell r="KV131">
            <v>9.6829999999999998</v>
          </cell>
          <cell r="KW131">
            <v>0</v>
          </cell>
          <cell r="KX131">
            <v>0</v>
          </cell>
          <cell r="KY131">
            <v>0</v>
          </cell>
          <cell r="KZ131">
            <v>0</v>
          </cell>
          <cell r="LA131">
            <v>6.1440000000000001</v>
          </cell>
          <cell r="LB131">
            <v>0</v>
          </cell>
          <cell r="LC131">
            <v>0</v>
          </cell>
          <cell r="LD131">
            <v>6.1440000000000001</v>
          </cell>
          <cell r="LE131">
            <v>0.29599999999999999</v>
          </cell>
          <cell r="LF131">
            <v>9.3870000000000005</v>
          </cell>
          <cell r="LG131">
            <v>0</v>
          </cell>
          <cell r="LH131">
            <v>9.6829999999999998</v>
          </cell>
          <cell r="LI131">
            <v>0</v>
          </cell>
          <cell r="LJ131">
            <v>0</v>
          </cell>
          <cell r="LK131">
            <v>0</v>
          </cell>
          <cell r="LL131">
            <v>0</v>
          </cell>
          <cell r="LM131">
            <v>92.616000000000014</v>
          </cell>
          <cell r="LN131">
            <v>109.95</v>
          </cell>
          <cell r="LO131">
            <v>22.681999999999999</v>
          </cell>
          <cell r="LP131">
            <v>132.63200000000001</v>
          </cell>
          <cell r="LQ131">
            <v>202.56600000000003</v>
          </cell>
          <cell r="LR131">
            <v>225.24800000000002</v>
          </cell>
          <cell r="LS131">
            <v>1502.902</v>
          </cell>
          <cell r="LT131">
            <v>63295</v>
          </cell>
          <cell r="LU131">
            <v>19598</v>
          </cell>
          <cell r="LV131">
            <v>17175</v>
          </cell>
          <cell r="LW131">
            <v>2853.9389780022798</v>
          </cell>
          <cell r="LX131">
            <v>3028.6571133431999</v>
          </cell>
          <cell r="LY131">
            <v>8894.8642795133601</v>
          </cell>
          <cell r="LZ131">
            <v>192263.51291581799</v>
          </cell>
          <cell r="MA131">
            <v>254157.35074691099</v>
          </cell>
          <cell r="MB131">
            <v>254157.35074691099</v>
          </cell>
          <cell r="MC131">
            <v>1860.828</v>
          </cell>
          <cell r="MD131">
            <v>4767.3553262758096</v>
          </cell>
          <cell r="ME131">
            <v>827</v>
          </cell>
          <cell r="MF131">
            <v>827</v>
          </cell>
          <cell r="MG131">
            <v>80.099999999999994</v>
          </cell>
          <cell r="MH131">
            <v>1502902</v>
          </cell>
          <cell r="MI131">
            <v>36773</v>
          </cell>
          <cell r="MJ131">
            <v>254157.35074691099</v>
          </cell>
          <cell r="MK131">
            <v>80.099999999999994</v>
          </cell>
          <cell r="ML131">
            <v>40.869714192478177</v>
          </cell>
          <cell r="MM131">
            <v>1.7212356892285101</v>
          </cell>
          <cell r="MN131">
            <v>5.8142958790809027</v>
          </cell>
          <cell r="MO131">
            <v>2.6079054203221261</v>
          </cell>
          <cell r="MP131">
            <v>75.647433509516446</v>
          </cell>
          <cell r="MQ131" t="str">
            <v/>
          </cell>
          <cell r="MR131">
            <v>5.5026874673132383E-4</v>
          </cell>
          <cell r="MS131" t="str">
            <v>Business plans (£m)</v>
          </cell>
          <cell r="MT131" t="str">
            <v>PR19 (£m)</v>
          </cell>
        </row>
        <row r="132">
          <cell r="A132" t="str">
            <v>WSH25</v>
          </cell>
          <cell r="B132" t="str">
            <v>WSH</v>
          </cell>
          <cell r="C132" t="str">
            <v>2024-25</v>
          </cell>
          <cell r="D132" t="str">
            <v>WSH</v>
          </cell>
          <cell r="E132" t="str">
            <v>WSH25</v>
          </cell>
          <cell r="F132">
            <v>1</v>
          </cell>
          <cell r="G132">
            <v>2.7389999999999999</v>
          </cell>
          <cell r="H132">
            <v>0</v>
          </cell>
          <cell r="I132">
            <v>1.75</v>
          </cell>
          <cell r="J132">
            <v>0</v>
          </cell>
          <cell r="K132">
            <v>27.972000000000001</v>
          </cell>
          <cell r="L132">
            <v>0</v>
          </cell>
          <cell r="M132">
            <v>29.704999999999998</v>
          </cell>
          <cell r="N132">
            <v>0</v>
          </cell>
          <cell r="O132">
            <v>62.165999999999997</v>
          </cell>
          <cell r="P132">
            <v>0.19900000000000001</v>
          </cell>
          <cell r="Q132">
            <v>62.365000000000002</v>
          </cell>
          <cell r="R132">
            <v>9.3239999999999998</v>
          </cell>
          <cell r="S132">
            <v>15.95</v>
          </cell>
          <cell r="T132">
            <v>26.148</v>
          </cell>
          <cell r="U132">
            <v>3.032</v>
          </cell>
          <cell r="V132">
            <v>1.764</v>
          </cell>
          <cell r="W132">
            <v>56.218000000000004</v>
          </cell>
          <cell r="X132">
            <v>0</v>
          </cell>
          <cell r="Y132">
            <v>56.218000000000004</v>
          </cell>
          <cell r="Z132">
            <v>9.9160000000000004</v>
          </cell>
          <cell r="AA132">
            <v>3.0489999999999999</v>
          </cell>
          <cell r="AB132">
            <v>6.867</v>
          </cell>
          <cell r="AC132">
            <v>9.9160000000000004</v>
          </cell>
          <cell r="AD132">
            <v>108.667</v>
          </cell>
          <cell r="AE132">
            <v>0.379</v>
          </cell>
          <cell r="AF132">
            <v>0</v>
          </cell>
          <cell r="AG132">
            <v>109.04600000000001</v>
          </cell>
          <cell r="AH132">
            <v>109.04600000000001</v>
          </cell>
          <cell r="AI132">
            <v>20.294</v>
          </cell>
          <cell r="AJ132">
            <v>-0.39</v>
          </cell>
          <cell r="AK132">
            <v>3.7610000000000001</v>
          </cell>
          <cell r="AL132">
            <v>0</v>
          </cell>
          <cell r="AM132">
            <v>2.4729999999999999</v>
          </cell>
          <cell r="AN132">
            <v>0</v>
          </cell>
          <cell r="AO132">
            <v>30.465</v>
          </cell>
          <cell r="AP132">
            <v>13.064</v>
          </cell>
          <cell r="AQ132">
            <v>69.667000000000002</v>
          </cell>
          <cell r="AR132">
            <v>0</v>
          </cell>
          <cell r="AS132">
            <v>69.667000000000002</v>
          </cell>
          <cell r="AT132">
            <v>0.82399999999999995</v>
          </cell>
          <cell r="AU132">
            <v>39.93</v>
          </cell>
          <cell r="AV132">
            <v>2.9000000000000001E-2</v>
          </cell>
          <cell r="AW132">
            <v>43.841000000000001</v>
          </cell>
          <cell r="AX132">
            <v>0</v>
          </cell>
          <cell r="AY132">
            <v>84.623999999999995</v>
          </cell>
          <cell r="AZ132">
            <v>0</v>
          </cell>
          <cell r="BA132">
            <v>84.623999999999995</v>
          </cell>
          <cell r="BB132">
            <v>0</v>
          </cell>
          <cell r="BC132">
            <v>0</v>
          </cell>
          <cell r="BD132">
            <v>0</v>
          </cell>
          <cell r="BE132">
            <v>0</v>
          </cell>
          <cell r="BF132">
            <v>154.291</v>
          </cell>
          <cell r="BG132">
            <v>0.57399999999999995</v>
          </cell>
          <cell r="BH132">
            <v>0</v>
          </cell>
          <cell r="BI132">
            <v>154.86500000000001</v>
          </cell>
          <cell r="BJ132">
            <v>154.86500000000001</v>
          </cell>
          <cell r="BK132">
            <v>0</v>
          </cell>
          <cell r="BL132">
            <v>0</v>
          </cell>
          <cell r="BM132">
            <v>0</v>
          </cell>
          <cell r="BN132">
            <v>0</v>
          </cell>
          <cell r="BO132">
            <v>0</v>
          </cell>
          <cell r="BP132">
            <v>0</v>
          </cell>
          <cell r="BQ132">
            <v>2.9239999999999999</v>
          </cell>
          <cell r="BR132">
            <v>0</v>
          </cell>
          <cell r="BS132">
            <v>2.9239999999999999</v>
          </cell>
          <cell r="BT132">
            <v>0</v>
          </cell>
          <cell r="BU132">
            <v>2.9239999999999999</v>
          </cell>
          <cell r="BV132">
            <v>0</v>
          </cell>
          <cell r="BW132">
            <v>0</v>
          </cell>
          <cell r="BX132">
            <v>0</v>
          </cell>
          <cell r="BY132">
            <v>0</v>
          </cell>
          <cell r="BZ132">
            <v>0</v>
          </cell>
          <cell r="CA132">
            <v>0</v>
          </cell>
          <cell r="CB132">
            <v>0</v>
          </cell>
          <cell r="CC132">
            <v>0</v>
          </cell>
          <cell r="CD132">
            <v>0</v>
          </cell>
          <cell r="CE132">
            <v>0</v>
          </cell>
          <cell r="CF132">
            <v>0</v>
          </cell>
          <cell r="CG132">
            <v>0</v>
          </cell>
          <cell r="CH132">
            <v>2.9239999999999999</v>
          </cell>
          <cell r="CI132">
            <v>2.1000000000000001E-2</v>
          </cell>
          <cell r="CJ132">
            <v>0</v>
          </cell>
          <cell r="CK132">
            <v>2.9449999999999998</v>
          </cell>
          <cell r="CL132">
            <v>2.9449999999999998</v>
          </cell>
          <cell r="CM132">
            <v>1.5009999999999999</v>
          </cell>
          <cell r="CN132">
            <v>-6.68</v>
          </cell>
          <cell r="CO132">
            <v>0</v>
          </cell>
          <cell r="CP132">
            <v>0</v>
          </cell>
          <cell r="CQ132">
            <v>0.33900000000000002</v>
          </cell>
          <cell r="CR132">
            <v>0</v>
          </cell>
          <cell r="CS132">
            <v>9.7620000000000005</v>
          </cell>
          <cell r="CT132">
            <v>0.74299999999999999</v>
          </cell>
          <cell r="CU132">
            <v>5.665</v>
          </cell>
          <cell r="CV132">
            <v>0</v>
          </cell>
          <cell r="CW132">
            <v>5.665</v>
          </cell>
          <cell r="CX132">
            <v>0.113</v>
          </cell>
          <cell r="CY132">
            <v>7.1349999999999998</v>
          </cell>
          <cell r="CZ132">
            <v>0</v>
          </cell>
          <cell r="DA132">
            <v>1.3</v>
          </cell>
          <cell r="DB132">
            <v>0</v>
          </cell>
          <cell r="DC132">
            <v>8.548</v>
          </cell>
          <cell r="DD132">
            <v>0</v>
          </cell>
          <cell r="DE132">
            <v>8.548</v>
          </cell>
          <cell r="DF132">
            <v>0</v>
          </cell>
          <cell r="DG132">
            <v>0</v>
          </cell>
          <cell r="DH132">
            <v>0</v>
          </cell>
          <cell r="DI132">
            <v>0</v>
          </cell>
          <cell r="DJ132">
            <v>14.212999999999999</v>
          </cell>
          <cell r="DK132">
            <v>0.11700000000000001</v>
          </cell>
          <cell r="DL132">
            <v>0</v>
          </cell>
          <cell r="DM132">
            <v>14.33</v>
          </cell>
          <cell r="DN132">
            <v>14.33</v>
          </cell>
          <cell r="DO132">
            <v>0</v>
          </cell>
          <cell r="DP132">
            <v>0</v>
          </cell>
          <cell r="DQ132">
            <v>0</v>
          </cell>
          <cell r="DR132">
            <v>0</v>
          </cell>
          <cell r="DS132">
            <v>5.7000000000000002E-2</v>
          </cell>
          <cell r="DT132">
            <v>0</v>
          </cell>
          <cell r="DU132">
            <v>6.5839999999999996</v>
          </cell>
          <cell r="DV132">
            <v>0</v>
          </cell>
          <cell r="DW132">
            <v>6.641</v>
          </cell>
          <cell r="DX132">
            <v>0</v>
          </cell>
          <cell r="DY132">
            <v>6.641</v>
          </cell>
          <cell r="DZ132">
            <v>1.9E-2</v>
          </cell>
          <cell r="EA132">
            <v>0.29399999999999998</v>
          </cell>
          <cell r="EB132">
            <v>0</v>
          </cell>
          <cell r="EC132">
            <v>2.1000000000000001E-2</v>
          </cell>
          <cell r="ED132">
            <v>0</v>
          </cell>
          <cell r="EE132">
            <v>0.33400000000000002</v>
          </cell>
          <cell r="EF132">
            <v>0</v>
          </cell>
          <cell r="EG132">
            <v>0.33400000000000002</v>
          </cell>
          <cell r="EH132">
            <v>0</v>
          </cell>
          <cell r="EI132">
            <v>0</v>
          </cell>
          <cell r="EJ132">
            <v>0</v>
          </cell>
          <cell r="EK132">
            <v>0</v>
          </cell>
          <cell r="EL132">
            <v>6.9749999999999996</v>
          </cell>
          <cell r="EM132">
            <v>4.1000000000000002E-2</v>
          </cell>
          <cell r="EN132">
            <v>0</v>
          </cell>
          <cell r="EO132">
            <v>7.016</v>
          </cell>
          <cell r="EP132">
            <v>7.016</v>
          </cell>
          <cell r="EQ132">
            <v>23.033000000000001</v>
          </cell>
          <cell r="ER132">
            <v>-0.39</v>
          </cell>
          <cell r="ES132">
            <v>5.5110000000000001</v>
          </cell>
          <cell r="ET132">
            <v>0</v>
          </cell>
          <cell r="EU132">
            <v>30.445</v>
          </cell>
          <cell r="EV132">
            <v>0</v>
          </cell>
          <cell r="EW132">
            <v>60.17</v>
          </cell>
          <cell r="EX132">
            <v>13.064</v>
          </cell>
          <cell r="EY132">
            <v>131.833</v>
          </cell>
          <cell r="EZ132">
            <v>0.19900000000000001</v>
          </cell>
          <cell r="FA132">
            <v>132.03200000000001</v>
          </cell>
          <cell r="FB132">
            <v>10.148</v>
          </cell>
          <cell r="FC132">
            <v>55.879999999999995</v>
          </cell>
          <cell r="FD132">
            <v>26.177</v>
          </cell>
          <cell r="FE132">
            <v>46.873000000000005</v>
          </cell>
          <cell r="FF132">
            <v>1.764</v>
          </cell>
          <cell r="FG132">
            <v>140.84199999999998</v>
          </cell>
          <cell r="FH132">
            <v>0</v>
          </cell>
          <cell r="FI132">
            <v>140.84199999999998</v>
          </cell>
          <cell r="FJ132">
            <v>9.9160000000000004</v>
          </cell>
          <cell r="FK132">
            <v>3.0489999999999999</v>
          </cell>
          <cell r="FL132">
            <v>6.867</v>
          </cell>
          <cell r="FM132">
            <v>9.9160000000000004</v>
          </cell>
          <cell r="FN132">
            <v>262.95799999999997</v>
          </cell>
          <cell r="FO132">
            <v>0.95299999999999996</v>
          </cell>
          <cell r="FP132">
            <v>0</v>
          </cell>
          <cell r="FQ132">
            <v>263.911</v>
          </cell>
          <cell r="FR132">
            <v>263.911</v>
          </cell>
          <cell r="FS132">
            <v>1.5009999999999999</v>
          </cell>
          <cell r="FT132">
            <v>-6.68</v>
          </cell>
          <cell r="FU132">
            <v>0</v>
          </cell>
          <cell r="FV132">
            <v>0</v>
          </cell>
          <cell r="FW132">
            <v>0.39600000000000002</v>
          </cell>
          <cell r="FX132">
            <v>0</v>
          </cell>
          <cell r="FY132">
            <v>19.27</v>
          </cell>
          <cell r="FZ132">
            <v>0.74299999999999999</v>
          </cell>
          <cell r="GA132">
            <v>15.23</v>
          </cell>
          <cell r="GB132">
            <v>0</v>
          </cell>
          <cell r="GC132">
            <v>15.23</v>
          </cell>
          <cell r="GD132">
            <v>0.13200000000000001</v>
          </cell>
          <cell r="GE132">
            <v>7.4289999999999994</v>
          </cell>
          <cell r="GF132">
            <v>0</v>
          </cell>
          <cell r="GG132">
            <v>1.321</v>
          </cell>
          <cell r="GH132">
            <v>0</v>
          </cell>
          <cell r="GI132">
            <v>8.8819999999999997</v>
          </cell>
          <cell r="GJ132">
            <v>0</v>
          </cell>
          <cell r="GK132">
            <v>8.8819999999999997</v>
          </cell>
          <cell r="GL132">
            <v>0</v>
          </cell>
          <cell r="GM132">
            <v>0</v>
          </cell>
          <cell r="GN132">
            <v>0</v>
          </cell>
          <cell r="GO132">
            <v>0</v>
          </cell>
          <cell r="GP132">
            <v>24.112000000000002</v>
          </cell>
          <cell r="GQ132">
            <v>0.17900000000000002</v>
          </cell>
          <cell r="GR132">
            <v>0</v>
          </cell>
          <cell r="GS132">
            <v>24.290999999999997</v>
          </cell>
          <cell r="GT132">
            <v>24.290999999999997</v>
          </cell>
          <cell r="GU132">
            <v>24.533999999999999</v>
          </cell>
          <cell r="GV132">
            <v>-7.07</v>
          </cell>
          <cell r="GW132">
            <v>5.5110000000000001</v>
          </cell>
          <cell r="GX132">
            <v>0</v>
          </cell>
          <cell r="GY132">
            <v>30.841000000000001</v>
          </cell>
          <cell r="GZ132">
            <v>0</v>
          </cell>
          <cell r="HA132">
            <v>79.44</v>
          </cell>
          <cell r="HB132">
            <v>13.807</v>
          </cell>
          <cell r="HC132">
            <v>147.06299999999999</v>
          </cell>
          <cell r="HD132">
            <v>0.19900000000000001</v>
          </cell>
          <cell r="HE132">
            <v>147.262</v>
          </cell>
          <cell r="HF132">
            <v>10.28</v>
          </cell>
          <cell r="HG132">
            <v>63.308999999999997</v>
          </cell>
          <cell r="HH132">
            <v>26.177</v>
          </cell>
          <cell r="HI132">
            <v>48.194000000000003</v>
          </cell>
          <cell r="HJ132">
            <v>1.764</v>
          </cell>
          <cell r="HK132">
            <v>149.72399999999999</v>
          </cell>
          <cell r="HL132">
            <v>0</v>
          </cell>
          <cell r="HM132">
            <v>149.72399999999999</v>
          </cell>
          <cell r="HN132">
            <v>9.9160000000000004</v>
          </cell>
          <cell r="HO132">
            <v>3.0489999999999999</v>
          </cell>
          <cell r="HP132">
            <v>6.867</v>
          </cell>
          <cell r="HQ132">
            <v>9.9160000000000004</v>
          </cell>
          <cell r="HR132">
            <v>287.07</v>
          </cell>
          <cell r="HS132">
            <v>1.1319999999999999</v>
          </cell>
          <cell r="HT132">
            <v>0</v>
          </cell>
          <cell r="HU132">
            <v>288.202</v>
          </cell>
          <cell r="HV132">
            <v>288.202</v>
          </cell>
          <cell r="HW132">
            <v>1.9410000000000001</v>
          </cell>
          <cell r="HX132">
            <v>0</v>
          </cell>
          <cell r="HY132">
            <v>0.70299999999999996</v>
          </cell>
          <cell r="HZ132">
            <v>0</v>
          </cell>
          <cell r="IA132">
            <v>0</v>
          </cell>
          <cell r="IB132">
            <v>0.311</v>
          </cell>
          <cell r="IC132">
            <v>0</v>
          </cell>
          <cell r="ID132">
            <v>0.33500000000000002</v>
          </cell>
          <cell r="IE132">
            <v>4.056</v>
          </cell>
          <cell r="IF132">
            <v>0</v>
          </cell>
          <cell r="IG132">
            <v>8.9489999999999998</v>
          </cell>
          <cell r="IH132">
            <v>2.2709999999999999</v>
          </cell>
          <cell r="II132">
            <v>9.3729999999999993</v>
          </cell>
          <cell r="IJ132">
            <v>0</v>
          </cell>
          <cell r="IK132">
            <v>0</v>
          </cell>
          <cell r="IL132">
            <v>0</v>
          </cell>
          <cell r="IM132">
            <v>0</v>
          </cell>
          <cell r="IN132">
            <v>0.77700000000000002</v>
          </cell>
          <cell r="IO132">
            <v>0</v>
          </cell>
          <cell r="IP132">
            <v>2.4380000000000002</v>
          </cell>
          <cell r="IQ132">
            <v>9.2680000000000007</v>
          </cell>
          <cell r="IR132">
            <v>4.84</v>
          </cell>
          <cell r="IS132">
            <v>0</v>
          </cell>
          <cell r="IT132">
            <v>0</v>
          </cell>
          <cell r="IU132">
            <v>0</v>
          </cell>
          <cell r="IV132">
            <v>0.60299999999999998</v>
          </cell>
          <cell r="IW132">
            <v>6.0049999999999999</v>
          </cell>
          <cell r="IX132">
            <v>9.9030000000000005</v>
          </cell>
          <cell r="IY132">
            <v>15.260999999999999</v>
          </cell>
          <cell r="IZ132">
            <v>0.128</v>
          </cell>
          <cell r="JA132">
            <v>7.0000000000000007E-2</v>
          </cell>
          <cell r="JB132">
            <v>0</v>
          </cell>
          <cell r="JC132">
            <v>0</v>
          </cell>
          <cell r="JD132">
            <v>0</v>
          </cell>
          <cell r="JE132">
            <v>0</v>
          </cell>
          <cell r="JF132">
            <v>0</v>
          </cell>
          <cell r="JG132">
            <v>0</v>
          </cell>
          <cell r="JH132">
            <v>0</v>
          </cell>
          <cell r="JI132">
            <v>0.84399999999999997</v>
          </cell>
          <cell r="JJ132">
            <v>0</v>
          </cell>
          <cell r="JK132">
            <v>0</v>
          </cell>
          <cell r="JL132">
            <v>0</v>
          </cell>
          <cell r="JM132">
            <v>0</v>
          </cell>
          <cell r="JN132">
            <v>0</v>
          </cell>
          <cell r="JO132">
            <v>0</v>
          </cell>
          <cell r="JP132">
            <v>0</v>
          </cell>
          <cell r="JQ132">
            <v>0</v>
          </cell>
          <cell r="JR132" t="e">
            <v>#N/A</v>
          </cell>
          <cell r="JS132">
            <v>287.07</v>
          </cell>
          <cell r="JT132">
            <v>288.202</v>
          </cell>
          <cell r="JU132">
            <v>24.290999999999997</v>
          </cell>
          <cell r="JV132">
            <v>263.911</v>
          </cell>
          <cell r="JW132">
            <v>76.135000000000005</v>
          </cell>
          <cell r="JX132">
            <v>0</v>
          </cell>
          <cell r="JY132">
            <v>0</v>
          </cell>
          <cell r="JZ132">
            <v>0</v>
          </cell>
          <cell r="KA132">
            <v>2.8000000000000001E-2</v>
          </cell>
          <cell r="KB132">
            <v>0</v>
          </cell>
          <cell r="KC132">
            <v>0</v>
          </cell>
          <cell r="KD132">
            <v>2.8000000000000001E-2</v>
          </cell>
          <cell r="KE132">
            <v>0</v>
          </cell>
          <cell r="KF132">
            <v>0</v>
          </cell>
          <cell r="KG132">
            <v>3.2000000000000001E-2</v>
          </cell>
          <cell r="KH132">
            <v>3.2000000000000001E-2</v>
          </cell>
          <cell r="KI132">
            <v>4.468</v>
          </cell>
          <cell r="KJ132">
            <v>2.411</v>
          </cell>
          <cell r="KK132">
            <v>4.46</v>
          </cell>
          <cell r="KL132">
            <v>6.9450000000000003</v>
          </cell>
          <cell r="KM132">
            <v>5.9939999999999998</v>
          </cell>
          <cell r="KN132">
            <v>22.113</v>
          </cell>
          <cell r="KO132">
            <v>6.0049999999999999</v>
          </cell>
          <cell r="KP132">
            <v>0</v>
          </cell>
          <cell r="KQ132">
            <v>0</v>
          </cell>
          <cell r="KR132">
            <v>6.0049999999999999</v>
          </cell>
          <cell r="KS132">
            <v>0.29299999999999998</v>
          </cell>
          <cell r="KT132">
            <v>9.61</v>
          </cell>
          <cell r="KU132">
            <v>0</v>
          </cell>
          <cell r="KV132">
            <v>9.9030000000000005</v>
          </cell>
          <cell r="KW132">
            <v>0</v>
          </cell>
          <cell r="KX132">
            <v>0</v>
          </cell>
          <cell r="KY132">
            <v>0</v>
          </cell>
          <cell r="KZ132">
            <v>0</v>
          </cell>
          <cell r="LA132">
            <v>6.0049999999999999</v>
          </cell>
          <cell r="LB132">
            <v>0</v>
          </cell>
          <cell r="LC132">
            <v>0</v>
          </cell>
          <cell r="LD132">
            <v>6.0049999999999999</v>
          </cell>
          <cell r="LE132">
            <v>0.29299999999999998</v>
          </cell>
          <cell r="LF132">
            <v>9.61</v>
          </cell>
          <cell r="LG132">
            <v>0</v>
          </cell>
          <cell r="LH132">
            <v>9.9030000000000005</v>
          </cell>
          <cell r="LI132">
            <v>0</v>
          </cell>
          <cell r="LJ132">
            <v>0</v>
          </cell>
          <cell r="LK132">
            <v>0</v>
          </cell>
          <cell r="LL132">
            <v>0</v>
          </cell>
          <cell r="LM132">
            <v>91.768999999999991</v>
          </cell>
          <cell r="LN132">
            <v>106.967</v>
          </cell>
          <cell r="LO132">
            <v>22.015999999999998</v>
          </cell>
          <cell r="LP132">
            <v>128.983</v>
          </cell>
          <cell r="LQ132">
            <v>198.73599999999999</v>
          </cell>
          <cell r="LR132">
            <v>220.75199999999998</v>
          </cell>
          <cell r="LS132">
            <v>1512.511</v>
          </cell>
          <cell r="LT132">
            <v>63368</v>
          </cell>
          <cell r="LU132">
            <v>19680</v>
          </cell>
          <cell r="LV132">
            <v>17175</v>
          </cell>
          <cell r="LW132">
            <v>2862.46945648365</v>
          </cell>
          <cell r="LX132">
            <v>3018.4391696243001</v>
          </cell>
          <cell r="LY132">
            <v>8769.8429831323992</v>
          </cell>
          <cell r="LZ132">
            <v>193508.11363272401</v>
          </cell>
          <cell r="MA132">
            <v>255588.733667241</v>
          </cell>
          <cell r="MB132">
            <v>255588.733667241</v>
          </cell>
          <cell r="MC132">
            <v>1901.9939999999999</v>
          </cell>
          <cell r="MD132">
            <v>4822.2049235655904</v>
          </cell>
          <cell r="ME132">
            <v>825</v>
          </cell>
          <cell r="MF132">
            <v>825</v>
          </cell>
          <cell r="MG132">
            <v>80.900000000000006</v>
          </cell>
          <cell r="MH132">
            <v>1512511</v>
          </cell>
          <cell r="MI132">
            <v>36855</v>
          </cell>
          <cell r="MJ132">
            <v>255588.733667241</v>
          </cell>
          <cell r="MK132">
            <v>80.900000000000006</v>
          </cell>
          <cell r="ML132">
            <v>41.039506172839509</v>
          </cell>
          <cell r="MM132">
            <v>1.7193867860534526</v>
          </cell>
          <cell r="MN132">
            <v>5.7321586124037154</v>
          </cell>
          <cell r="MO132">
            <v>2.6308667158702055</v>
          </cell>
          <cell r="MP132">
            <v>75.71073687647683</v>
          </cell>
          <cell r="MQ132" t="str">
            <v/>
          </cell>
          <cell r="MR132">
            <v>5.4545057854124698E-4</v>
          </cell>
          <cell r="MS132" t="str">
            <v>Business plans (£m)</v>
          </cell>
          <cell r="MT132" t="str">
            <v>PR19 (£m)</v>
          </cell>
        </row>
        <row r="133">
          <cell r="A133" t="str">
            <v>WSX12</v>
          </cell>
          <cell r="B133" t="str">
            <v>WSX</v>
          </cell>
          <cell r="C133" t="str">
            <v>2011-12</v>
          </cell>
          <cell r="D133" t="str">
            <v>WSX</v>
          </cell>
          <cell r="E133" t="str">
            <v>WSX12</v>
          </cell>
          <cell r="F133">
            <v>1.1050631792877967</v>
          </cell>
          <cell r="G133">
            <v>2.8989319917458727</v>
          </cell>
          <cell r="H133">
            <v>0</v>
          </cell>
          <cell r="I133">
            <v>0.9048988355583637</v>
          </cell>
          <cell r="J133">
            <v>0</v>
          </cell>
          <cell r="K133">
            <v>0</v>
          </cell>
          <cell r="L133">
            <v>0</v>
          </cell>
          <cell r="M133">
            <v>10.900178523956123</v>
          </cell>
          <cell r="N133">
            <v>0.10754404591625479</v>
          </cell>
          <cell r="O133">
            <v>14.811553397176603</v>
          </cell>
          <cell r="P133">
            <v>0.15810163217460452</v>
          </cell>
          <cell r="Q133">
            <v>14.969655029351205</v>
          </cell>
          <cell r="R133">
            <v>19.072347458213248</v>
          </cell>
          <cell r="S133">
            <v>13.281262049131243</v>
          </cell>
          <cell r="T133">
            <v>9.733758623421398</v>
          </cell>
          <cell r="U133">
            <v>5.0939306826579251</v>
          </cell>
          <cell r="V133">
            <v>1.9274998200936637</v>
          </cell>
          <cell r="W133">
            <v>49.108798633517466</v>
          </cell>
          <cell r="X133">
            <v>0</v>
          </cell>
          <cell r="Y133">
            <v>49.108798633517466</v>
          </cell>
          <cell r="Z133">
            <v>3.2234692939825029</v>
          </cell>
          <cell r="AA133">
            <v>0</v>
          </cell>
          <cell r="AB133">
            <v>0</v>
          </cell>
          <cell r="AC133">
            <v>3.2234692939825029</v>
          </cell>
          <cell r="AD133">
            <v>60.854984368886171</v>
          </cell>
          <cell r="AE133">
            <v>1.8277744985420157</v>
          </cell>
          <cell r="AF133">
            <v>0</v>
          </cell>
          <cell r="AG133">
            <v>62.682758867428184</v>
          </cell>
          <cell r="AH133">
            <v>62.682758867428184</v>
          </cell>
          <cell r="AI133">
            <v>9.7627608773365804</v>
          </cell>
          <cell r="AJ133">
            <v>0</v>
          </cell>
          <cell r="AK133">
            <v>2.2688909003000926</v>
          </cell>
          <cell r="AL133">
            <v>0</v>
          </cell>
          <cell r="AM133">
            <v>0</v>
          </cell>
          <cell r="AN133">
            <v>0</v>
          </cell>
          <cell r="AO133">
            <v>19.771243607064708</v>
          </cell>
          <cell r="AP133">
            <v>8.1214876506887528</v>
          </cell>
          <cell r="AQ133">
            <v>39.924383035390058</v>
          </cell>
          <cell r="AR133">
            <v>0</v>
          </cell>
          <cell r="AS133">
            <v>39.924383035390058</v>
          </cell>
          <cell r="AT133">
            <v>5.0778052619123246E-3</v>
          </cell>
          <cell r="AU133">
            <v>30.96847139548062</v>
          </cell>
          <cell r="AV133">
            <v>2.6089392397278421E-2</v>
          </cell>
          <cell r="AW133">
            <v>28.359000079279415</v>
          </cell>
          <cell r="AX133">
            <v>0</v>
          </cell>
          <cell r="AY133">
            <v>59.358638672419147</v>
          </cell>
          <cell r="AZ133">
            <v>0</v>
          </cell>
          <cell r="BA133">
            <v>59.358638672419147</v>
          </cell>
          <cell r="BB133">
            <v>3.3151895378633902E-3</v>
          </cell>
          <cell r="BC133">
            <v>0</v>
          </cell>
          <cell r="BD133">
            <v>0</v>
          </cell>
          <cell r="BE133">
            <v>3.3151895378633902E-3</v>
          </cell>
          <cell r="BF133">
            <v>99.279706518271453</v>
          </cell>
          <cell r="BG133">
            <v>2.6609921357250146</v>
          </cell>
          <cell r="BH133">
            <v>0</v>
          </cell>
          <cell r="BI133">
            <v>101.94069865399646</v>
          </cell>
          <cell r="BJ133">
            <v>101.94069865399646</v>
          </cell>
          <cell r="BK133">
            <v>6.9670520287535859E-3</v>
          </cell>
          <cell r="BL133">
            <v>0</v>
          </cell>
          <cell r="BM133">
            <v>0</v>
          </cell>
          <cell r="BN133">
            <v>0</v>
          </cell>
          <cell r="BO133">
            <v>0</v>
          </cell>
          <cell r="BP133">
            <v>0</v>
          </cell>
          <cell r="BQ133">
            <v>3.1233856858434046</v>
          </cell>
          <cell r="BR133">
            <v>6.1307254079967493E-3</v>
          </cell>
          <cell r="BS133">
            <v>3.136483463280153</v>
          </cell>
          <cell r="BT133">
            <v>0</v>
          </cell>
          <cell r="BU133">
            <v>3.136483463280153</v>
          </cell>
          <cell r="BV133">
            <v>0</v>
          </cell>
          <cell r="BW133">
            <v>0</v>
          </cell>
          <cell r="BX133">
            <v>0</v>
          </cell>
          <cell r="BY133">
            <v>0</v>
          </cell>
          <cell r="BZ133">
            <v>0</v>
          </cell>
          <cell r="CA133">
            <v>0</v>
          </cell>
          <cell r="CB133">
            <v>0</v>
          </cell>
          <cell r="CC133">
            <v>0</v>
          </cell>
          <cell r="CD133">
            <v>0</v>
          </cell>
          <cell r="CE133">
            <v>0</v>
          </cell>
          <cell r="CF133">
            <v>0</v>
          </cell>
          <cell r="CG133">
            <v>0</v>
          </cell>
          <cell r="CH133">
            <v>3.136483463280153</v>
          </cell>
          <cell r="CI133">
            <v>0.49727843067950855</v>
          </cell>
          <cell r="CJ133">
            <v>0</v>
          </cell>
          <cell r="CK133">
            <v>3.6337618939596621</v>
          </cell>
          <cell r="CL133">
            <v>3.6337618939596621</v>
          </cell>
          <cell r="CM133">
            <v>0.79866194447310956</v>
          </cell>
          <cell r="CN133">
            <v>0</v>
          </cell>
          <cell r="CO133">
            <v>3.4037401899350478E-2</v>
          </cell>
          <cell r="CP133">
            <v>0</v>
          </cell>
          <cell r="CQ133">
            <v>0</v>
          </cell>
          <cell r="CR133">
            <v>0</v>
          </cell>
          <cell r="CS133">
            <v>3.2653623595489569</v>
          </cell>
          <cell r="CT133">
            <v>1.7514296549849533</v>
          </cell>
          <cell r="CU133">
            <v>5.8494913609063603</v>
          </cell>
          <cell r="CV133">
            <v>0</v>
          </cell>
          <cell r="CW133">
            <v>5.8494913609063603</v>
          </cell>
          <cell r="CX133">
            <v>2.2853774070153921E-2</v>
          </cell>
          <cell r="CY133">
            <v>5.118988636224052</v>
          </cell>
          <cell r="CZ133">
            <v>0</v>
          </cell>
          <cell r="DA133">
            <v>0.2613035426009927</v>
          </cell>
          <cell r="DB133">
            <v>0</v>
          </cell>
          <cell r="DC133">
            <v>5.4031459528951942</v>
          </cell>
          <cell r="DD133">
            <v>0</v>
          </cell>
          <cell r="DE133">
            <v>5.4031459528951942</v>
          </cell>
          <cell r="DF133">
            <v>0</v>
          </cell>
          <cell r="DG133">
            <v>0</v>
          </cell>
          <cell r="DH133">
            <v>0</v>
          </cell>
          <cell r="DI133">
            <v>0</v>
          </cell>
          <cell r="DJ133">
            <v>11.252637313801499</v>
          </cell>
          <cell r="DK133">
            <v>0.40113793408147019</v>
          </cell>
          <cell r="DL133">
            <v>0</v>
          </cell>
          <cell r="DM133">
            <v>11.653775247882969</v>
          </cell>
          <cell r="DN133">
            <v>11.653775247882969</v>
          </cell>
          <cell r="DO133">
            <v>1.9911510749834878E-3</v>
          </cell>
          <cell r="DP133">
            <v>0</v>
          </cell>
          <cell r="DQ133">
            <v>6.7241271509064029E-4</v>
          </cell>
          <cell r="DR133">
            <v>0</v>
          </cell>
          <cell r="DS133">
            <v>0</v>
          </cell>
          <cell r="DT133">
            <v>0</v>
          </cell>
          <cell r="DU133">
            <v>4.5836342588850911</v>
          </cell>
          <cell r="DV133">
            <v>4.2316106556521897E-4</v>
          </cell>
          <cell r="DW133">
            <v>4.5867209837407241</v>
          </cell>
          <cell r="DX133">
            <v>0</v>
          </cell>
          <cell r="DY133">
            <v>4.5867209837407241</v>
          </cell>
          <cell r="DZ133">
            <v>0</v>
          </cell>
          <cell r="EA133">
            <v>0.25282179941845556</v>
          </cell>
          <cell r="EB133">
            <v>0</v>
          </cell>
          <cell r="EC133">
            <v>0</v>
          </cell>
          <cell r="ED133">
            <v>0</v>
          </cell>
          <cell r="EE133">
            <v>0.25282179941845556</v>
          </cell>
          <cell r="EF133">
            <v>0</v>
          </cell>
          <cell r="EG133">
            <v>0.25282179941845556</v>
          </cell>
          <cell r="EH133">
            <v>0</v>
          </cell>
          <cell r="EI133">
            <v>0</v>
          </cell>
          <cell r="EJ133">
            <v>0</v>
          </cell>
          <cell r="EK133">
            <v>0</v>
          </cell>
          <cell r="EL133">
            <v>4.8395427831591844</v>
          </cell>
          <cell r="EM133">
            <v>8.0669612088009157E-2</v>
          </cell>
          <cell r="EN133">
            <v>0</v>
          </cell>
          <cell r="EO133">
            <v>4.9202123952471943</v>
          </cell>
          <cell r="EP133">
            <v>4.9202123952471943</v>
          </cell>
          <cell r="EQ133">
            <v>12.661692869082454</v>
          </cell>
          <cell r="ER133">
            <v>0</v>
          </cell>
          <cell r="ES133">
            <v>3.1737897358584566</v>
          </cell>
          <cell r="ET133">
            <v>0</v>
          </cell>
          <cell r="EU133">
            <v>0</v>
          </cell>
          <cell r="EV133">
            <v>0</v>
          </cell>
          <cell r="EW133">
            <v>30.671422131020829</v>
          </cell>
          <cell r="EX133">
            <v>8.2290316966050074</v>
          </cell>
          <cell r="EY133">
            <v>54.73593643256666</v>
          </cell>
          <cell r="EZ133">
            <v>0.15810163217460452</v>
          </cell>
          <cell r="FA133">
            <v>54.894038064741267</v>
          </cell>
          <cell r="FB133">
            <v>19.077425263475156</v>
          </cell>
          <cell r="FC133">
            <v>44.24973344461187</v>
          </cell>
          <cell r="FD133">
            <v>9.7598480158186778</v>
          </cell>
          <cell r="FE133">
            <v>33.452930761937338</v>
          </cell>
          <cell r="FF133">
            <v>1.9274998200936637</v>
          </cell>
          <cell r="FG133">
            <v>108.46743730593661</v>
          </cell>
          <cell r="FH133">
            <v>0</v>
          </cell>
          <cell r="FI133">
            <v>108.46743730593661</v>
          </cell>
          <cell r="FJ133">
            <v>3.2267844835203663</v>
          </cell>
          <cell r="FK133">
            <v>0</v>
          </cell>
          <cell r="FL133">
            <v>0</v>
          </cell>
          <cell r="FM133">
            <v>3.2267844835203663</v>
          </cell>
          <cell r="FN133">
            <v>160.13469088715763</v>
          </cell>
          <cell r="FO133">
            <v>4.48876663426703</v>
          </cell>
          <cell r="FP133">
            <v>0</v>
          </cell>
          <cell r="FQ133">
            <v>164.62345752142465</v>
          </cell>
          <cell r="FR133">
            <v>164.62345752142465</v>
          </cell>
          <cell r="FS133">
            <v>0.80762014757684664</v>
          </cell>
          <cell r="FT133">
            <v>0</v>
          </cell>
          <cell r="FU133">
            <v>3.4709814614441115E-2</v>
          </cell>
          <cell r="FV133">
            <v>0</v>
          </cell>
          <cell r="FW133">
            <v>0</v>
          </cell>
          <cell r="FX133">
            <v>0</v>
          </cell>
          <cell r="FY133">
            <v>10.972382304277453</v>
          </cell>
          <cell r="FZ133">
            <v>1.757983541458515</v>
          </cell>
          <cell r="GA133">
            <v>13.572695807927238</v>
          </cell>
          <cell r="GB133">
            <v>0</v>
          </cell>
          <cell r="GC133">
            <v>13.572695807927238</v>
          </cell>
          <cell r="GD133">
            <v>2.2853774070153921E-2</v>
          </cell>
          <cell r="GE133">
            <v>5.3718104356425078</v>
          </cell>
          <cell r="GF133">
            <v>0</v>
          </cell>
          <cell r="GG133">
            <v>0.2613035426009927</v>
          </cell>
          <cell r="GH133">
            <v>0</v>
          </cell>
          <cell r="GI133">
            <v>5.6559677523136491</v>
          </cell>
          <cell r="GJ133">
            <v>0</v>
          </cell>
          <cell r="GK133">
            <v>5.6559677523136491</v>
          </cell>
          <cell r="GL133">
            <v>0</v>
          </cell>
          <cell r="GM133">
            <v>0</v>
          </cell>
          <cell r="GN133">
            <v>0</v>
          </cell>
          <cell r="GO133">
            <v>0</v>
          </cell>
          <cell r="GP133">
            <v>19.228663560240836</v>
          </cell>
          <cell r="GQ133">
            <v>0.97908597684898779</v>
          </cell>
          <cell r="GR133">
            <v>0</v>
          </cell>
          <cell r="GS133">
            <v>20.207749537089825</v>
          </cell>
          <cell r="GT133">
            <v>20.207749537089825</v>
          </cell>
          <cell r="GU133">
            <v>13.469313016659232</v>
          </cell>
          <cell r="GV133">
            <v>0</v>
          </cell>
          <cell r="GW133">
            <v>3.2084995504728964</v>
          </cell>
          <cell r="GX133">
            <v>0</v>
          </cell>
          <cell r="GY133">
            <v>0</v>
          </cell>
          <cell r="GZ133">
            <v>0</v>
          </cell>
          <cell r="HA133">
            <v>41.643804435298271</v>
          </cell>
          <cell r="HB133">
            <v>9.9870152380635169</v>
          </cell>
          <cell r="HC133">
            <v>68.308632240493992</v>
          </cell>
          <cell r="HD133">
            <v>0.15810163217460452</v>
          </cell>
          <cell r="HE133">
            <v>68.466733872668598</v>
          </cell>
          <cell r="HF133">
            <v>19.100279037545281</v>
          </cell>
          <cell r="HG133">
            <v>49.621543880254357</v>
          </cell>
          <cell r="HH133">
            <v>9.759848015818676</v>
          </cell>
          <cell r="HI133">
            <v>33.714234304538294</v>
          </cell>
          <cell r="HJ133">
            <v>1.9274998200936637</v>
          </cell>
          <cell r="HK133">
            <v>114.12340505824928</v>
          </cell>
          <cell r="HL133">
            <v>0</v>
          </cell>
          <cell r="HM133">
            <v>114.12340505824928</v>
          </cell>
          <cell r="HN133">
            <v>3.2267844835203663</v>
          </cell>
          <cell r="HO133">
            <v>0</v>
          </cell>
          <cell r="HP133">
            <v>0</v>
          </cell>
          <cell r="HQ133">
            <v>3.2267844835203663</v>
          </cell>
          <cell r="HR133">
            <v>179.36335444739763</v>
          </cell>
          <cell r="HS133">
            <v>5.4678526111160188</v>
          </cell>
          <cell r="HT133">
            <v>0</v>
          </cell>
          <cell r="HU133">
            <v>184.83120705851363</v>
          </cell>
          <cell r="HV133">
            <v>184.83120705851363</v>
          </cell>
          <cell r="HW133">
            <v>4.7236741135283186E-2</v>
          </cell>
          <cell r="HX133">
            <v>0</v>
          </cell>
          <cell r="HY133">
            <v>1.2387737354122113</v>
          </cell>
          <cell r="HZ133">
            <v>9.2084273793408111E-2</v>
          </cell>
          <cell r="IA133">
            <v>0.16905487474949185</v>
          </cell>
          <cell r="IB133">
            <v>0</v>
          </cell>
          <cell r="IC133" t="e">
            <v>#N/A</v>
          </cell>
          <cell r="ID133">
            <v>7.8123546522930076E-2</v>
          </cell>
          <cell r="IE133">
            <v>1.0086243156313508E-3</v>
          </cell>
          <cell r="IF133">
            <v>0</v>
          </cell>
          <cell r="IG133" t="e">
            <v>#N/A</v>
          </cell>
          <cell r="IH133" t="e">
            <v>#N/A</v>
          </cell>
          <cell r="II133">
            <v>21.149115413560121</v>
          </cell>
          <cell r="IJ133">
            <v>0</v>
          </cell>
          <cell r="IK133" t="e">
            <v>#N/A</v>
          </cell>
          <cell r="IL133" t="e">
            <v>#N/A</v>
          </cell>
          <cell r="IM133">
            <v>0</v>
          </cell>
          <cell r="IN133">
            <v>0.72268590280109546</v>
          </cell>
          <cell r="IO133">
            <v>1.4878570645930895E-3</v>
          </cell>
          <cell r="IP133">
            <v>0</v>
          </cell>
          <cell r="IQ133">
            <v>0.92188412737297842</v>
          </cell>
          <cell r="IR133">
            <v>0.29602766175841649</v>
          </cell>
          <cell r="IS133">
            <v>0.19488341698329942</v>
          </cell>
          <cell r="IT133">
            <v>0</v>
          </cell>
          <cell r="IU133">
            <v>0</v>
          </cell>
          <cell r="IV133">
            <v>0</v>
          </cell>
          <cell r="IW133">
            <v>1.976999235551824</v>
          </cell>
          <cell r="IX133">
            <v>7.2494796712909757</v>
          </cell>
          <cell r="IY133">
            <v>1.4885046316161521</v>
          </cell>
          <cell r="IZ133">
            <v>5.7577106830432066E-2</v>
          </cell>
          <cell r="JA133" t="e">
            <v>#N/A</v>
          </cell>
          <cell r="JB133">
            <v>8.8314748358999697</v>
          </cell>
          <cell r="JC133">
            <v>0.19118256039586456</v>
          </cell>
          <cell r="JD133">
            <v>0</v>
          </cell>
          <cell r="JE133">
            <v>2.8368076875497028E-2</v>
          </cell>
          <cell r="JF133">
            <v>0</v>
          </cell>
          <cell r="JG133">
            <v>0</v>
          </cell>
          <cell r="JH133">
            <v>0</v>
          </cell>
          <cell r="JI133">
            <v>0</v>
          </cell>
          <cell r="JJ133">
            <v>0</v>
          </cell>
          <cell r="JK133">
            <v>0.71995860687461322</v>
          </cell>
          <cell r="JL133">
            <v>9.7649128850402014E-3</v>
          </cell>
          <cell r="JM133">
            <v>7.7594994804276729E-3</v>
          </cell>
          <cell r="JN133">
            <v>1.237842255557126</v>
          </cell>
          <cell r="JO133">
            <v>0.84145552956437197</v>
          </cell>
          <cell r="JP133">
            <v>3.0971701755889356</v>
          </cell>
          <cell r="JQ133">
            <v>2.0554872982150738</v>
          </cell>
          <cell r="JR133">
            <v>0</v>
          </cell>
          <cell r="JS133">
            <v>179.36335444739763</v>
          </cell>
          <cell r="JT133">
            <v>184.83120705851363</v>
          </cell>
          <cell r="JU133">
            <v>20.207749537089825</v>
          </cell>
          <cell r="JV133">
            <v>164.62345752142465</v>
          </cell>
          <cell r="JW133">
            <v>45.408674159669395</v>
          </cell>
          <cell r="JX133">
            <v>0.19118256039586456</v>
          </cell>
          <cell r="JY133">
            <v>0</v>
          </cell>
          <cell r="JZ133">
            <v>0</v>
          </cell>
          <cell r="KA133">
            <v>0</v>
          </cell>
          <cell r="KB133">
            <v>0</v>
          </cell>
          <cell r="KC133">
            <v>0</v>
          </cell>
          <cell r="KD133">
            <v>0</v>
          </cell>
          <cell r="KE133">
            <v>0</v>
          </cell>
          <cell r="KF133">
            <v>0</v>
          </cell>
          <cell r="KG133">
            <v>0</v>
          </cell>
          <cell r="KH133">
            <v>0</v>
          </cell>
          <cell r="KI133">
            <v>1.32624441463462</v>
          </cell>
          <cell r="KJ133">
            <v>0.80361285095166535</v>
          </cell>
          <cell r="KK133">
            <v>4.4329286206150025</v>
          </cell>
          <cell r="KL133">
            <v>5.8769139144967735</v>
          </cell>
          <cell r="KM133">
            <v>8.5655078873393986</v>
          </cell>
          <cell r="KN133">
            <v>28.443346563207555</v>
          </cell>
          <cell r="KO133">
            <v>1.976999235551824</v>
          </cell>
          <cell r="KP133">
            <v>0</v>
          </cell>
          <cell r="KQ133">
            <v>0</v>
          </cell>
          <cell r="KR133">
            <v>1.976999235551824</v>
          </cell>
          <cell r="KS133">
            <v>7.8172169302818744E-4</v>
          </cell>
          <cell r="KT133">
            <v>7.248697949597946</v>
          </cell>
          <cell r="KU133">
            <v>0</v>
          </cell>
          <cell r="KV133">
            <v>7.2494796712909757</v>
          </cell>
          <cell r="KW133">
            <v>8.8314748358999697</v>
          </cell>
          <cell r="KX133">
            <v>0</v>
          </cell>
          <cell r="KY133">
            <v>0</v>
          </cell>
          <cell r="KZ133">
            <v>8.8314748358999697</v>
          </cell>
          <cell r="LA133">
            <v>6.2361131433264569</v>
          </cell>
          <cell r="LB133">
            <v>1.7166644233833107E-3</v>
          </cell>
          <cell r="LC133">
            <v>0</v>
          </cell>
          <cell r="LD133">
            <v>6.23782980774984</v>
          </cell>
          <cell r="LE133">
            <v>2.6039764008751104E-2</v>
          </cell>
          <cell r="LF133">
            <v>9.9060214716620099</v>
          </cell>
          <cell r="LG133">
            <v>0.30339565839229998</v>
          </cell>
          <cell r="LH133">
            <v>10.235456894063063</v>
          </cell>
          <cell r="LI133">
            <v>8.3393529350359472</v>
          </cell>
          <cell r="LJ133">
            <v>1.3495074770195112E-2</v>
          </cell>
          <cell r="LK133">
            <v>0</v>
          </cell>
          <cell r="LL133">
            <v>8.3528480098061433</v>
          </cell>
          <cell r="LM133">
            <v>61.803070520236588</v>
          </cell>
          <cell r="LN133">
            <v>72.697677796299502</v>
          </cell>
          <cell r="LO133">
            <v>17.512772134573702</v>
          </cell>
          <cell r="LP133">
            <v>90.21044993087321</v>
          </cell>
          <cell r="LQ133">
            <v>134.50074831653609</v>
          </cell>
          <cell r="LR133">
            <v>152.0135204511098</v>
          </cell>
          <cell r="LS133">
            <v>1185.549</v>
          </cell>
          <cell r="LT133">
            <v>47639</v>
          </cell>
          <cell r="LU133">
            <v>17296.04</v>
          </cell>
          <cell r="LV133">
            <v>16992</v>
          </cell>
          <cell r="LW133">
            <v>616.56129570833298</v>
          </cell>
          <cell r="LX133">
            <v>661.04985954166602</v>
          </cell>
          <cell r="LY133">
            <v>6776.9193196249998</v>
          </cell>
          <cell r="LZ133">
            <v>123229.724385708</v>
          </cell>
          <cell r="MA133">
            <v>177644.36255654099</v>
          </cell>
          <cell r="MB133">
            <v>177644.36255654099</v>
          </cell>
          <cell r="MC133">
            <v>0</v>
          </cell>
          <cell r="MD133">
            <v>2572.5301052916602</v>
          </cell>
          <cell r="ME133">
            <v>405</v>
          </cell>
          <cell r="MF133">
            <v>405</v>
          </cell>
          <cell r="MG133">
            <v>67.8</v>
          </cell>
          <cell r="MH133">
            <v>1185549</v>
          </cell>
          <cell r="MI133">
            <v>34288.04</v>
          </cell>
          <cell r="MJ133">
            <v>177644.36255654099</v>
          </cell>
          <cell r="MK133">
            <v>67.8</v>
          </cell>
          <cell r="ML133">
            <v>34.576167083332848</v>
          </cell>
          <cell r="MM133">
            <v>1.3893765872881623</v>
          </cell>
          <cell r="MN133">
            <v>4.5340760376290508</v>
          </cell>
          <cell r="MO133">
            <v>1.4481349524800542</v>
          </cell>
          <cell r="MP133">
            <v>69.368778503447416</v>
          </cell>
          <cell r="MQ133">
            <v>1247.9769968982184</v>
          </cell>
          <cell r="MR133">
            <v>3.4161388521267361E-4</v>
          </cell>
          <cell r="MS133" t="str">
            <v>N/A</v>
          </cell>
          <cell r="MT133" t="str">
            <v>PR09 (£m)</v>
          </cell>
        </row>
        <row r="134">
          <cell r="A134" t="str">
            <v>WSX13</v>
          </cell>
          <cell r="B134" t="str">
            <v>WSX</v>
          </cell>
          <cell r="C134" t="str">
            <v>2012-13</v>
          </cell>
          <cell r="D134" t="str">
            <v>WSX</v>
          </cell>
          <cell r="E134" t="str">
            <v>WSX13</v>
          </cell>
          <cell r="F134">
            <v>1.0790336496980155</v>
          </cell>
          <cell r="G134">
            <v>3.8186726928739634</v>
          </cell>
          <cell r="H134">
            <v>0</v>
          </cell>
          <cell r="I134">
            <v>0.8933418796790088</v>
          </cell>
          <cell r="J134">
            <v>9.9831435638754542E-6</v>
          </cell>
          <cell r="K134">
            <v>0</v>
          </cell>
          <cell r="L134">
            <v>0</v>
          </cell>
          <cell r="M134">
            <v>13.067821740434823</v>
          </cell>
          <cell r="N134">
            <v>2.0986755135919563E-2</v>
          </cell>
          <cell r="O134">
            <v>17.800833051267229</v>
          </cell>
          <cell r="P134">
            <v>0.19718017052976705</v>
          </cell>
          <cell r="Q134">
            <v>17.998013221796999</v>
          </cell>
          <cell r="R134">
            <v>26.749606147294973</v>
          </cell>
          <cell r="S134">
            <v>11.158475431545751</v>
          </cell>
          <cell r="T134">
            <v>10.648730077059534</v>
          </cell>
          <cell r="U134">
            <v>5.0987929463026802</v>
          </cell>
          <cell r="V134">
            <v>1.9447585323554788</v>
          </cell>
          <cell r="W134">
            <v>55.600363134558329</v>
          </cell>
          <cell r="X134">
            <v>0</v>
          </cell>
          <cell r="Y134">
            <v>55.600363134558329</v>
          </cell>
          <cell r="Z134">
            <v>3.6428176013805005</v>
          </cell>
          <cell r="AA134">
            <v>0</v>
          </cell>
          <cell r="AB134">
            <v>0</v>
          </cell>
          <cell r="AC134">
            <v>3.6428176013805005</v>
          </cell>
          <cell r="AD134">
            <v>69.955558754974945</v>
          </cell>
          <cell r="AE134">
            <v>1.9638412424503884</v>
          </cell>
          <cell r="AF134">
            <v>0</v>
          </cell>
          <cell r="AG134">
            <v>71.91939999742533</v>
          </cell>
          <cell r="AH134">
            <v>71.91939999742533</v>
          </cell>
          <cell r="AI134">
            <v>11.923442561589745</v>
          </cell>
          <cell r="AJ134">
            <v>0</v>
          </cell>
          <cell r="AK134">
            <v>2.2690417125750191</v>
          </cell>
          <cell r="AL134">
            <v>1.0436023916029831E-5</v>
          </cell>
          <cell r="AM134">
            <v>0</v>
          </cell>
          <cell r="AN134">
            <v>0</v>
          </cell>
          <cell r="AO134">
            <v>17.590215243634944</v>
          </cell>
          <cell r="AP134">
            <v>8.4921102419806083</v>
          </cell>
          <cell r="AQ134">
            <v>40.274820195804161</v>
          </cell>
          <cell r="AR134">
            <v>0</v>
          </cell>
          <cell r="AS134">
            <v>40.274820195804161</v>
          </cell>
          <cell r="AT134">
            <v>0</v>
          </cell>
          <cell r="AU134">
            <v>43.414335002051608</v>
          </cell>
          <cell r="AV134">
            <v>-2.7708936704055219E-3</v>
          </cell>
          <cell r="AW134">
            <v>30.174900236160582</v>
          </cell>
          <cell r="AX134">
            <v>0</v>
          </cell>
          <cell r="AY134">
            <v>73.586464344541781</v>
          </cell>
          <cell r="AZ134">
            <v>0</v>
          </cell>
          <cell r="BA134">
            <v>73.586464344541781</v>
          </cell>
          <cell r="BB134">
            <v>0</v>
          </cell>
          <cell r="BC134">
            <v>0</v>
          </cell>
          <cell r="BD134">
            <v>0</v>
          </cell>
          <cell r="BE134">
            <v>0</v>
          </cell>
          <cell r="BF134">
            <v>113.86128454034539</v>
          </cell>
          <cell r="BG134">
            <v>2.6921889559965488</v>
          </cell>
          <cell r="BH134">
            <v>0</v>
          </cell>
          <cell r="BI134">
            <v>116.55347349634195</v>
          </cell>
          <cell r="BJ134">
            <v>116.55347349634195</v>
          </cell>
          <cell r="BK134">
            <v>7.5800465759778583E-3</v>
          </cell>
          <cell r="BL134">
            <v>0</v>
          </cell>
          <cell r="BM134">
            <v>0</v>
          </cell>
          <cell r="BN134">
            <v>2.0722872646132218E-6</v>
          </cell>
          <cell r="BO134">
            <v>0</v>
          </cell>
          <cell r="BP134">
            <v>0</v>
          </cell>
          <cell r="BQ134">
            <v>4.006099086397918</v>
          </cell>
          <cell r="BR134">
            <v>6.3178932728851058E-3</v>
          </cell>
          <cell r="BS134">
            <v>4.0199990985340364</v>
          </cell>
          <cell r="BT134">
            <v>0</v>
          </cell>
          <cell r="BU134">
            <v>4.0199990985340364</v>
          </cell>
          <cell r="BV134">
            <v>7.1700244351280404E-2</v>
          </cell>
          <cell r="BW134">
            <v>0.21824538938015609</v>
          </cell>
          <cell r="BX134">
            <v>0</v>
          </cell>
          <cell r="BY134">
            <v>0</v>
          </cell>
          <cell r="BZ134">
            <v>0</v>
          </cell>
          <cell r="CA134">
            <v>0.28994563373143645</v>
          </cell>
          <cell r="CB134">
            <v>0</v>
          </cell>
          <cell r="CC134">
            <v>0.28994563373143645</v>
          </cell>
          <cell r="CD134">
            <v>0</v>
          </cell>
          <cell r="CE134">
            <v>0</v>
          </cell>
          <cell r="CF134">
            <v>0</v>
          </cell>
          <cell r="CG134">
            <v>0</v>
          </cell>
          <cell r="CH134">
            <v>4.3099447322654774</v>
          </cell>
          <cell r="CI134">
            <v>0.50714581535806724</v>
          </cell>
          <cell r="CJ134">
            <v>0</v>
          </cell>
          <cell r="CK134">
            <v>4.8170905476235442</v>
          </cell>
          <cell r="CL134">
            <v>4.8170905476235442</v>
          </cell>
          <cell r="CM134">
            <v>0.86893204078027608</v>
          </cell>
          <cell r="CN134">
            <v>0</v>
          </cell>
          <cell r="CO134">
            <v>5.0783649840949359E-2</v>
          </cell>
          <cell r="CP134">
            <v>1.2635897954958649E-6</v>
          </cell>
          <cell r="CQ134">
            <v>0</v>
          </cell>
          <cell r="CR134">
            <v>0</v>
          </cell>
          <cell r="CS134">
            <v>4.1882003956917364</v>
          </cell>
          <cell r="CT134">
            <v>1.8048998933678568</v>
          </cell>
          <cell r="CU134">
            <v>6.9128172432706076</v>
          </cell>
          <cell r="CV134">
            <v>0</v>
          </cell>
          <cell r="CW134">
            <v>6.9128172432706076</v>
          </cell>
          <cell r="CX134">
            <v>0</v>
          </cell>
          <cell r="CY134">
            <v>9.8699085130419046</v>
          </cell>
          <cell r="CZ134">
            <v>0</v>
          </cell>
          <cell r="DA134">
            <v>1.3366011919784571</v>
          </cell>
          <cell r="DB134">
            <v>0</v>
          </cell>
          <cell r="DC134">
            <v>11.206509705020327</v>
          </cell>
          <cell r="DD134">
            <v>0</v>
          </cell>
          <cell r="DE134">
            <v>11.206509705020327</v>
          </cell>
          <cell r="DF134">
            <v>0</v>
          </cell>
          <cell r="DG134">
            <v>0</v>
          </cell>
          <cell r="DH134">
            <v>0</v>
          </cell>
          <cell r="DI134">
            <v>0</v>
          </cell>
          <cell r="DJ134">
            <v>18.119326948290976</v>
          </cell>
          <cell r="DK134">
            <v>0.39600534943917171</v>
          </cell>
          <cell r="DL134">
            <v>0</v>
          </cell>
          <cell r="DM134">
            <v>18.515332297730151</v>
          </cell>
          <cell r="DN134">
            <v>18.515332297730151</v>
          </cell>
          <cell r="DO134">
            <v>1.3236134592334105E-2</v>
          </cell>
          <cell r="DP134">
            <v>0</v>
          </cell>
          <cell r="DQ134">
            <v>4.342252733198596E-3</v>
          </cell>
          <cell r="DR134">
            <v>9.1137867452216257E-7</v>
          </cell>
          <cell r="DS134">
            <v>0</v>
          </cell>
          <cell r="DT134">
            <v>0</v>
          </cell>
          <cell r="DU134">
            <v>4.8010929632533061</v>
          </cell>
          <cell r="DV134">
            <v>3.2098952592277924E-3</v>
          </cell>
          <cell r="DW134">
            <v>4.8218821572167325</v>
          </cell>
          <cell r="DX134">
            <v>0</v>
          </cell>
          <cell r="DY134">
            <v>4.8218821572167325</v>
          </cell>
          <cell r="DZ134">
            <v>0</v>
          </cell>
          <cell r="EA134">
            <v>8.28278199821677E-4</v>
          </cell>
          <cell r="EB134">
            <v>0</v>
          </cell>
          <cell r="EC134">
            <v>0</v>
          </cell>
          <cell r="ED134">
            <v>0</v>
          </cell>
          <cell r="EE134">
            <v>8.28278199821677E-4</v>
          </cell>
          <cell r="EF134">
            <v>0</v>
          </cell>
          <cell r="EG134">
            <v>8.28278199821677E-4</v>
          </cell>
          <cell r="EH134">
            <v>0</v>
          </cell>
          <cell r="EI134">
            <v>0</v>
          </cell>
          <cell r="EJ134">
            <v>0</v>
          </cell>
          <cell r="EK134">
            <v>0</v>
          </cell>
          <cell r="EL134">
            <v>4.8227104354165542</v>
          </cell>
          <cell r="EM134">
            <v>7.8769456427955131E-2</v>
          </cell>
          <cell r="EN134">
            <v>0</v>
          </cell>
          <cell r="EO134">
            <v>4.9014798918445095</v>
          </cell>
          <cell r="EP134">
            <v>4.9014798918445095</v>
          </cell>
          <cell r="EQ134">
            <v>15.742115254463709</v>
          </cell>
          <cell r="ER134">
            <v>0</v>
          </cell>
          <cell r="ES134">
            <v>3.1623835922540282</v>
          </cell>
          <cell r="ET134">
            <v>2.0419167479905285E-5</v>
          </cell>
          <cell r="EU134">
            <v>0</v>
          </cell>
          <cell r="EV134">
            <v>0</v>
          </cell>
          <cell r="EW134">
            <v>30.658036984069767</v>
          </cell>
          <cell r="EX134">
            <v>8.5130969971165289</v>
          </cell>
          <cell r="EY134">
            <v>58.075653247071386</v>
          </cell>
          <cell r="EZ134">
            <v>0.19718017052976705</v>
          </cell>
          <cell r="FA134">
            <v>58.272833417601156</v>
          </cell>
          <cell r="FB134">
            <v>26.749606147294973</v>
          </cell>
          <cell r="FC134">
            <v>54.572810433597354</v>
          </cell>
          <cell r="FD134">
            <v>10.645959183389127</v>
          </cell>
          <cell r="FE134">
            <v>35.273693182463255</v>
          </cell>
          <cell r="FF134">
            <v>1.9447585323554788</v>
          </cell>
          <cell r="FG134">
            <v>129.18682747910012</v>
          </cell>
          <cell r="FH134">
            <v>0</v>
          </cell>
          <cell r="FI134">
            <v>129.18682747910012</v>
          </cell>
          <cell r="FJ134">
            <v>3.6428176013805005</v>
          </cell>
          <cell r="FK134">
            <v>0</v>
          </cell>
          <cell r="FL134">
            <v>0</v>
          </cell>
          <cell r="FM134">
            <v>3.6428176013805005</v>
          </cell>
          <cell r="FN134">
            <v>183.81684329532035</v>
          </cell>
          <cell r="FO134">
            <v>4.6560301984469374</v>
          </cell>
          <cell r="FP134">
            <v>0</v>
          </cell>
          <cell r="FQ134">
            <v>188.47287349376728</v>
          </cell>
          <cell r="FR134">
            <v>188.47287349376728</v>
          </cell>
          <cell r="FS134">
            <v>0.88974822194858805</v>
          </cell>
          <cell r="FT134">
            <v>0</v>
          </cell>
          <cell r="FU134">
            <v>5.5125902574147956E-2</v>
          </cell>
          <cell r="FV134">
            <v>4.2472557346312493E-6</v>
          </cell>
          <cell r="FW134">
            <v>0</v>
          </cell>
          <cell r="FX134">
            <v>0</v>
          </cell>
          <cell r="FY134">
            <v>12.995392445342961</v>
          </cell>
          <cell r="FZ134">
            <v>1.8144276818999696</v>
          </cell>
          <cell r="GA134">
            <v>15.754698499021375</v>
          </cell>
          <cell r="GB134">
            <v>0</v>
          </cell>
          <cell r="GC134">
            <v>15.754698499021375</v>
          </cell>
          <cell r="GD134">
            <v>7.1700244351280404E-2</v>
          </cell>
          <cell r="GE134">
            <v>10.088982180621883</v>
          </cell>
          <cell r="GF134">
            <v>0</v>
          </cell>
          <cell r="GG134">
            <v>1.3366011919784571</v>
          </cell>
          <cell r="GH134">
            <v>0</v>
          </cell>
          <cell r="GI134">
            <v>11.497283616951586</v>
          </cell>
          <cell r="GJ134">
            <v>0</v>
          </cell>
          <cell r="GK134">
            <v>11.497283616951586</v>
          </cell>
          <cell r="GL134">
            <v>0</v>
          </cell>
          <cell r="GM134">
            <v>0</v>
          </cell>
          <cell r="GN134">
            <v>0</v>
          </cell>
          <cell r="GO134">
            <v>0</v>
          </cell>
          <cell r="GP134">
            <v>27.251982115973007</v>
          </cell>
          <cell r="GQ134">
            <v>0.98192062122519408</v>
          </cell>
          <cell r="GR134">
            <v>0</v>
          </cell>
          <cell r="GS134">
            <v>28.233902737198207</v>
          </cell>
          <cell r="GT134">
            <v>28.233902737198207</v>
          </cell>
          <cell r="GU134">
            <v>16.631863476412189</v>
          </cell>
          <cell r="GV134">
            <v>0</v>
          </cell>
          <cell r="GW134">
            <v>3.2175094948281746</v>
          </cell>
          <cell r="GX134">
            <v>2.4666423214536499E-5</v>
          </cell>
          <cell r="GY134">
            <v>0</v>
          </cell>
          <cell r="GZ134">
            <v>0</v>
          </cell>
          <cell r="HA134">
            <v>43.653429429412661</v>
          </cell>
          <cell r="HB134">
            <v>10.327524679016495</v>
          </cell>
          <cell r="HC134">
            <v>73.830351746092873</v>
          </cell>
          <cell r="HD134">
            <v>0.19718017052976705</v>
          </cell>
          <cell r="HE134">
            <v>74.02753191662265</v>
          </cell>
          <cell r="HF134">
            <v>26.821306391646246</v>
          </cell>
          <cell r="HG134">
            <v>64.661792614219152</v>
          </cell>
          <cell r="HH134">
            <v>10.645959183389127</v>
          </cell>
          <cell r="HI134">
            <v>36.610294374441658</v>
          </cell>
          <cell r="HJ134">
            <v>1.9447585323554788</v>
          </cell>
          <cell r="HK134">
            <v>140.68411109605177</v>
          </cell>
          <cell r="HL134">
            <v>0</v>
          </cell>
          <cell r="HM134">
            <v>140.68411109605177</v>
          </cell>
          <cell r="HN134">
            <v>3.6428176013805005</v>
          </cell>
          <cell r="HO134">
            <v>0</v>
          </cell>
          <cell r="HP134">
            <v>0</v>
          </cell>
          <cell r="HQ134">
            <v>3.6428176013805005</v>
          </cell>
          <cell r="HR134">
            <v>211.06882541129357</v>
          </cell>
          <cell r="HS134">
            <v>5.6379508196721311</v>
          </cell>
          <cell r="HT134">
            <v>0</v>
          </cell>
          <cell r="HU134">
            <v>216.70677623096572</v>
          </cell>
          <cell r="HV134">
            <v>216.70677623096572</v>
          </cell>
          <cell r="HW134">
            <v>1.9609989599137189E-2</v>
          </cell>
          <cell r="HX134">
            <v>0</v>
          </cell>
          <cell r="HY134">
            <v>1.8050678503572044</v>
          </cell>
          <cell r="HZ134">
            <v>8.8331377856773086E-2</v>
          </cell>
          <cell r="IA134">
            <v>1.2382258147506471</v>
          </cell>
          <cell r="IB134">
            <v>0</v>
          </cell>
          <cell r="IC134" t="e">
            <v>#N/A</v>
          </cell>
          <cell r="ID134">
            <v>1.8528086798964623E-2</v>
          </cell>
          <cell r="IE134">
            <v>1.178304745470233E-5</v>
          </cell>
          <cell r="IF134">
            <v>0</v>
          </cell>
          <cell r="IG134" t="e">
            <v>#N/A</v>
          </cell>
          <cell r="IH134" t="e">
            <v>#N/A</v>
          </cell>
          <cell r="II134">
            <v>11.914594788440034</v>
          </cell>
          <cell r="IJ134">
            <v>0</v>
          </cell>
          <cell r="IK134" t="e">
            <v>#N/A</v>
          </cell>
          <cell r="IL134" t="e">
            <v>#N/A</v>
          </cell>
          <cell r="IM134">
            <v>0</v>
          </cell>
          <cell r="IN134">
            <v>0.43626517394305431</v>
          </cell>
          <cell r="IO134">
            <v>1.6401311475409837E-5</v>
          </cell>
          <cell r="IP134">
            <v>0</v>
          </cell>
          <cell r="IQ134">
            <v>4.3094246280414152</v>
          </cell>
          <cell r="IR134">
            <v>1.6193601166557376</v>
          </cell>
          <cell r="IS134">
            <v>2.6509321044003449</v>
          </cell>
          <cell r="IT134">
            <v>0</v>
          </cell>
          <cell r="IU134">
            <v>0</v>
          </cell>
          <cell r="IV134">
            <v>0</v>
          </cell>
          <cell r="IW134">
            <v>3.0133538047523727</v>
          </cell>
          <cell r="IX134">
            <v>10.970643570151855</v>
          </cell>
          <cell r="IY134">
            <v>1.40792526419327</v>
          </cell>
          <cell r="IZ134">
            <v>0.10740053528904227</v>
          </cell>
          <cell r="JA134" t="e">
            <v>#N/A</v>
          </cell>
          <cell r="JB134">
            <v>7.2395515423106129</v>
          </cell>
          <cell r="JC134">
            <v>-1.1063332010353753E-2</v>
          </cell>
          <cell r="JD134">
            <v>0</v>
          </cell>
          <cell r="JE134">
            <v>1.3035805522001726E-2</v>
          </cell>
          <cell r="JF134">
            <v>0</v>
          </cell>
          <cell r="JG134">
            <v>0</v>
          </cell>
          <cell r="JH134">
            <v>0</v>
          </cell>
          <cell r="JI134">
            <v>0</v>
          </cell>
          <cell r="JJ134">
            <v>0</v>
          </cell>
          <cell r="JK134">
            <v>2.371140837100949</v>
          </cell>
          <cell r="JL134">
            <v>0.2970868387023296</v>
          </cell>
          <cell r="JM134">
            <v>3.2431251939603105E-2</v>
          </cell>
          <cell r="JN134">
            <v>1.5901983258843833</v>
          </cell>
          <cell r="JO134">
            <v>0.69856534894219158</v>
          </cell>
          <cell r="JP134">
            <v>0.39436925387748056</v>
          </cell>
          <cell r="JQ134">
            <v>7.9579925508058666</v>
          </cell>
          <cell r="JR134">
            <v>0</v>
          </cell>
          <cell r="JS134">
            <v>211.06882541129357</v>
          </cell>
          <cell r="JT134">
            <v>216.70677623096572</v>
          </cell>
          <cell r="JU134">
            <v>28.233902737198207</v>
          </cell>
          <cell r="JV134">
            <v>188.47287349376728</v>
          </cell>
          <cell r="JW134">
            <v>49.201153983111304</v>
          </cell>
          <cell r="JX134">
            <v>-1.1063332010353753E-2</v>
          </cell>
          <cell r="JY134">
            <v>0</v>
          </cell>
          <cell r="JZ134">
            <v>0</v>
          </cell>
          <cell r="KA134">
            <v>0</v>
          </cell>
          <cell r="KB134">
            <v>0</v>
          </cell>
          <cell r="KC134">
            <v>0</v>
          </cell>
          <cell r="KD134">
            <v>0</v>
          </cell>
          <cell r="KE134">
            <v>0</v>
          </cell>
          <cell r="KF134">
            <v>0</v>
          </cell>
          <cell r="KG134">
            <v>0</v>
          </cell>
          <cell r="KH134">
            <v>0</v>
          </cell>
          <cell r="KI134">
            <v>1.3049587910905953</v>
          </cell>
          <cell r="KJ134">
            <v>0.76128785933563414</v>
          </cell>
          <cell r="KK134">
            <v>4.3680652296704059</v>
          </cell>
          <cell r="KL134">
            <v>5.8681873802864537</v>
          </cell>
          <cell r="KM134">
            <v>8.58046088596031</v>
          </cell>
          <cell r="KN134">
            <v>29.563419256481449</v>
          </cell>
          <cell r="KO134">
            <v>3.0133538047523727</v>
          </cell>
          <cell r="KP134">
            <v>0</v>
          </cell>
          <cell r="KQ134">
            <v>0</v>
          </cell>
          <cell r="KR134">
            <v>3.0133538047523727</v>
          </cell>
          <cell r="KS134">
            <v>0</v>
          </cell>
          <cell r="KT134">
            <v>10.960615031411562</v>
          </cell>
          <cell r="KU134">
            <v>1.0028538740293356E-2</v>
          </cell>
          <cell r="KV134">
            <v>10.970643570151855</v>
          </cell>
          <cell r="KW134">
            <v>7.2395515423106129</v>
          </cell>
          <cell r="KX134">
            <v>0</v>
          </cell>
          <cell r="KY134">
            <v>0</v>
          </cell>
          <cell r="KZ134">
            <v>7.2395515423106129</v>
          </cell>
          <cell r="LA134">
            <v>6.2361131433264569</v>
          </cell>
          <cell r="LB134">
            <v>1.7166644233833107E-3</v>
          </cell>
          <cell r="LC134">
            <v>0</v>
          </cell>
          <cell r="LD134">
            <v>6.23782980774984</v>
          </cell>
          <cell r="LE134">
            <v>2.6039764008751104E-2</v>
          </cell>
          <cell r="LF134">
            <v>9.9060214716620099</v>
          </cell>
          <cell r="LG134">
            <v>0.30339565839229998</v>
          </cell>
          <cell r="LH134">
            <v>10.235456894063063</v>
          </cell>
          <cell r="LI134">
            <v>8.3393529350359472</v>
          </cell>
          <cell r="LJ134">
            <v>1.3495074770195112E-2</v>
          </cell>
          <cell r="LK134">
            <v>0</v>
          </cell>
          <cell r="LL134">
            <v>8.3528480098061433</v>
          </cell>
          <cell r="LM134">
            <v>70.258760395733759</v>
          </cell>
          <cell r="LN134">
            <v>85.118278166730818</v>
          </cell>
          <cell r="LO134">
            <v>24.404348900486898</v>
          </cell>
          <cell r="LP134">
            <v>109.52262706721771</v>
          </cell>
          <cell r="LQ134">
            <v>155.37703856246458</v>
          </cell>
          <cell r="LR134">
            <v>179.78138746295147</v>
          </cell>
          <cell r="LS134">
            <v>1194.462</v>
          </cell>
          <cell r="LT134">
            <v>47807</v>
          </cell>
          <cell r="LU134">
            <v>17561.830000000002</v>
          </cell>
          <cell r="LV134">
            <v>16992</v>
          </cell>
          <cell r="LW134">
            <v>612.71315416666698</v>
          </cell>
          <cell r="LX134">
            <v>794.39083333333201</v>
          </cell>
          <cell r="LY134">
            <v>6734.8473416666602</v>
          </cell>
          <cell r="LZ134">
            <v>123624.752120833</v>
          </cell>
          <cell r="MA134">
            <v>178550.08907916601</v>
          </cell>
          <cell r="MB134">
            <v>178550.08907916601</v>
          </cell>
          <cell r="MC134">
            <v>0</v>
          </cell>
          <cell r="MD134">
            <v>2600.7288250000001</v>
          </cell>
          <cell r="ME134">
            <v>407</v>
          </cell>
          <cell r="MF134">
            <v>407</v>
          </cell>
          <cell r="MG134">
            <v>69.2</v>
          </cell>
          <cell r="MH134">
            <v>1194462</v>
          </cell>
          <cell r="MI134">
            <v>34553.83</v>
          </cell>
          <cell r="MJ134">
            <v>178550.08907916601</v>
          </cell>
          <cell r="MK134">
            <v>69.2</v>
          </cell>
          <cell r="ML134">
            <v>34.568150621797926</v>
          </cell>
          <cell r="MM134">
            <v>1.3835514037083587</v>
          </cell>
          <cell r="MN134">
            <v>4.5600376741098456</v>
          </cell>
          <cell r="MO134">
            <v>1.4565822052583139</v>
          </cell>
          <cell r="MP134">
            <v>69.238135224911559</v>
          </cell>
          <cell r="MQ134">
            <v>1264.7990065911358</v>
          </cell>
          <cell r="MR134">
            <v>3.4073917797301209E-4</v>
          </cell>
          <cell r="MS134" t="str">
            <v>N/A</v>
          </cell>
          <cell r="MT134" t="str">
            <v>PR09 (£m)</v>
          </cell>
        </row>
        <row r="135">
          <cell r="A135" t="str">
            <v>WSX14</v>
          </cell>
          <cell r="B135" t="str">
            <v>WSX</v>
          </cell>
          <cell r="C135" t="str">
            <v>2013-14</v>
          </cell>
          <cell r="D135" t="str">
            <v>WSX</v>
          </cell>
          <cell r="E135" t="str">
            <v>WSX14</v>
          </cell>
          <cell r="F135">
            <v>1.0569641649763351</v>
          </cell>
          <cell r="G135">
            <v>3.8327911197478626</v>
          </cell>
          <cell r="H135">
            <v>0</v>
          </cell>
          <cell r="I135">
            <v>0.84331378592940698</v>
          </cell>
          <cell r="J135">
            <v>7.379531082860608E-5</v>
          </cell>
          <cell r="K135">
            <v>11.841802261600924</v>
          </cell>
          <cell r="L135">
            <v>0</v>
          </cell>
          <cell r="M135">
            <v>15.622095007649401</v>
          </cell>
          <cell r="N135">
            <v>2.4763416607028712E-2</v>
          </cell>
          <cell r="O135">
            <v>32.164839386845415</v>
          </cell>
          <cell r="P135">
            <v>0.15371011521812467</v>
          </cell>
          <cell r="Q135">
            <v>32.318549502063505</v>
          </cell>
          <cell r="R135">
            <v>12.279569536908756</v>
          </cell>
          <cell r="S135">
            <v>5.786263717609498</v>
          </cell>
          <cell r="T135">
            <v>20.908531364662821</v>
          </cell>
          <cell r="U135">
            <v>3.3190875964751418</v>
          </cell>
          <cell r="V135">
            <v>6.0095728344979698</v>
          </cell>
          <cell r="W135">
            <v>48.303025050154154</v>
          </cell>
          <cell r="X135">
            <v>0</v>
          </cell>
          <cell r="Y135">
            <v>48.303025050154154</v>
          </cell>
          <cell r="Z135">
            <v>5.13367494929006</v>
          </cell>
          <cell r="AA135">
            <v>0</v>
          </cell>
          <cell r="AB135">
            <v>0</v>
          </cell>
          <cell r="AC135">
            <v>5.13367494929006</v>
          </cell>
          <cell r="AD135">
            <v>75.487899602927612</v>
          </cell>
          <cell r="AE135">
            <v>1.8433455037187283</v>
          </cell>
          <cell r="AF135">
            <v>0</v>
          </cell>
          <cell r="AG135">
            <v>77.331245106646335</v>
          </cell>
          <cell r="AH135">
            <v>77.331245106646335</v>
          </cell>
          <cell r="AI135">
            <v>11.032156764464277</v>
          </cell>
          <cell r="AJ135">
            <v>0</v>
          </cell>
          <cell r="AK135">
            <v>2.1869201774051117</v>
          </cell>
          <cell r="AL135">
            <v>4.5571032462385719E-3</v>
          </cell>
          <cell r="AM135">
            <v>0</v>
          </cell>
          <cell r="AN135">
            <v>0</v>
          </cell>
          <cell r="AO135">
            <v>19.390363751915153</v>
          </cell>
          <cell r="AP135">
            <v>7.8720422807402857</v>
          </cell>
          <cell r="AQ135">
            <v>40.486040077770994</v>
          </cell>
          <cell r="AR135">
            <v>1.8912792738378398E-5</v>
          </cell>
          <cell r="AS135">
            <v>40.48605899056372</v>
          </cell>
          <cell r="AT135">
            <v>0</v>
          </cell>
          <cell r="AU135">
            <v>33.617229298228594</v>
          </cell>
          <cell r="AV135">
            <v>-4.5547608786313893E-4</v>
          </cell>
          <cell r="AW135">
            <v>22.268980011006988</v>
          </cell>
          <cell r="AX135">
            <v>0</v>
          </cell>
          <cell r="AY135">
            <v>55.885753833147717</v>
          </cell>
          <cell r="AZ135">
            <v>0</v>
          </cell>
          <cell r="BA135">
            <v>55.885753833147717</v>
          </cell>
          <cell r="BB135">
            <v>5.2848208248816751E-3</v>
          </cell>
          <cell r="BC135">
            <v>0</v>
          </cell>
          <cell r="BD135">
            <v>0</v>
          </cell>
          <cell r="BE135">
            <v>5.2848208248816751E-3</v>
          </cell>
          <cell r="BF135">
            <v>96.366528002886554</v>
          </cell>
          <cell r="BG135">
            <v>2.630783806626098</v>
          </cell>
          <cell r="BH135">
            <v>0</v>
          </cell>
          <cell r="BI135">
            <v>98.997311809512752</v>
          </cell>
          <cell r="BJ135">
            <v>98.997311809512752</v>
          </cell>
          <cell r="BK135">
            <v>1.1415440981546688E-2</v>
          </cell>
          <cell r="BL135">
            <v>0</v>
          </cell>
          <cell r="BM135">
            <v>0</v>
          </cell>
          <cell r="BN135">
            <v>1.6328720710045856E-5</v>
          </cell>
          <cell r="BO135">
            <v>0</v>
          </cell>
          <cell r="BP135">
            <v>0</v>
          </cell>
          <cell r="BQ135">
            <v>4.6271650903964625</v>
          </cell>
          <cell r="BR135">
            <v>7.3209883345985013E-3</v>
          </cell>
          <cell r="BS135">
            <v>4.6459178484333137</v>
          </cell>
          <cell r="BT135">
            <v>6.2250106384605296E-6</v>
          </cell>
          <cell r="BU135">
            <v>4.6459240734439513</v>
          </cell>
          <cell r="BV135">
            <v>0</v>
          </cell>
          <cell r="BW135">
            <v>0</v>
          </cell>
          <cell r="BX135">
            <v>0</v>
          </cell>
          <cell r="BY135">
            <v>0</v>
          </cell>
          <cell r="BZ135">
            <v>0</v>
          </cell>
          <cell r="CA135">
            <v>0</v>
          </cell>
          <cell r="CB135">
            <v>0</v>
          </cell>
          <cell r="CC135">
            <v>0</v>
          </cell>
          <cell r="CD135">
            <v>0</v>
          </cell>
          <cell r="CE135">
            <v>0</v>
          </cell>
          <cell r="CF135">
            <v>0</v>
          </cell>
          <cell r="CG135">
            <v>0</v>
          </cell>
          <cell r="CH135">
            <v>4.6459240734439513</v>
          </cell>
          <cell r="CI135">
            <v>0.47563387423935077</v>
          </cell>
          <cell r="CJ135">
            <v>0</v>
          </cell>
          <cell r="CK135">
            <v>5.1215579476833026</v>
          </cell>
          <cell r="CL135">
            <v>5.1215579476833026</v>
          </cell>
          <cell r="CM135">
            <v>1.3085991397384595</v>
          </cell>
          <cell r="CN135">
            <v>0</v>
          </cell>
          <cell r="CO135">
            <v>3.9910556537799631E-2</v>
          </cell>
          <cell r="CP135">
            <v>9.9565370183206415E-6</v>
          </cell>
          <cell r="CQ135">
            <v>1.6570085526466077E-3</v>
          </cell>
          <cell r="CR135">
            <v>0</v>
          </cell>
          <cell r="CS135">
            <v>4.8374975866996142</v>
          </cell>
          <cell r="CT135">
            <v>2.0914647484113171</v>
          </cell>
          <cell r="CU135">
            <v>8.2791389964768474</v>
          </cell>
          <cell r="CV135">
            <v>7.5651170953513381E-7</v>
          </cell>
          <cell r="CW135">
            <v>8.2791397529885575</v>
          </cell>
          <cell r="CX135">
            <v>1.2365212293099759E-3</v>
          </cell>
          <cell r="CY135">
            <v>13.077765056144981</v>
          </cell>
          <cell r="CZ135">
            <v>0</v>
          </cell>
          <cell r="DA135">
            <v>1.1934362876221294</v>
          </cell>
          <cell r="DB135">
            <v>0</v>
          </cell>
          <cell r="DC135">
            <v>14.272437864996379</v>
          </cell>
          <cell r="DD135">
            <v>0</v>
          </cell>
          <cell r="DE135">
            <v>14.272437864996379</v>
          </cell>
          <cell r="DF135">
            <v>0</v>
          </cell>
          <cell r="DG135">
            <v>0</v>
          </cell>
          <cell r="DH135">
            <v>0</v>
          </cell>
          <cell r="DI135">
            <v>0</v>
          </cell>
          <cell r="DJ135">
            <v>22.551577617984886</v>
          </cell>
          <cell r="DK135">
            <v>0.37205138607166993</v>
          </cell>
          <cell r="DL135">
            <v>0</v>
          </cell>
          <cell r="DM135">
            <v>22.923629004056554</v>
          </cell>
          <cell r="DN135">
            <v>22.923629004056554</v>
          </cell>
          <cell r="DO135">
            <v>2.3364600504229539E-2</v>
          </cell>
          <cell r="DP135">
            <v>0</v>
          </cell>
          <cell r="DQ135">
            <v>2.5646764337255117E-4</v>
          </cell>
          <cell r="DR135">
            <v>6.3394540396046154E-6</v>
          </cell>
          <cell r="DS135">
            <v>0</v>
          </cell>
          <cell r="DT135">
            <v>0</v>
          </cell>
          <cell r="DU135">
            <v>5.1472994063668702</v>
          </cell>
          <cell r="DV135">
            <v>2.9496619569457229E-3</v>
          </cell>
          <cell r="DW135">
            <v>5.1738764759254483</v>
          </cell>
          <cell r="DX135">
            <v>0</v>
          </cell>
          <cell r="DY135">
            <v>5.1738764759254483</v>
          </cell>
          <cell r="DZ135">
            <v>0</v>
          </cell>
          <cell r="EA135">
            <v>0</v>
          </cell>
          <cell r="EB135">
            <v>0</v>
          </cell>
          <cell r="EC135">
            <v>0</v>
          </cell>
          <cell r="ED135">
            <v>0</v>
          </cell>
          <cell r="EE135">
            <v>0</v>
          </cell>
          <cell r="EF135">
            <v>0</v>
          </cell>
          <cell r="EG135">
            <v>0</v>
          </cell>
          <cell r="EH135">
            <v>0</v>
          </cell>
          <cell r="EI135">
            <v>0</v>
          </cell>
          <cell r="EJ135">
            <v>0</v>
          </cell>
          <cell r="EK135">
            <v>0</v>
          </cell>
          <cell r="EL135">
            <v>5.1738764759254483</v>
          </cell>
          <cell r="EM135">
            <v>0.10358248816768084</v>
          </cell>
          <cell r="EN135">
            <v>0</v>
          </cell>
          <cell r="EO135">
            <v>5.27745896409313</v>
          </cell>
          <cell r="EP135">
            <v>5.27745896409313</v>
          </cell>
          <cell r="EQ135">
            <v>14.864947884212139</v>
          </cell>
          <cell r="ER135">
            <v>0</v>
          </cell>
          <cell r="ES135">
            <v>3.0302339633345188</v>
          </cell>
          <cell r="ET135">
            <v>4.6308985570671776E-3</v>
          </cell>
          <cell r="EU135">
            <v>11.841802261600924</v>
          </cell>
          <cell r="EV135">
            <v>0</v>
          </cell>
          <cell r="EW135">
            <v>35.012458759564552</v>
          </cell>
          <cell r="EX135">
            <v>7.8968056973473137</v>
          </cell>
          <cell r="EY135">
            <v>72.650879464616409</v>
          </cell>
          <cell r="EZ135">
            <v>0.15372902801086302</v>
          </cell>
          <cell r="FA135">
            <v>72.804608492627224</v>
          </cell>
          <cell r="FB135">
            <v>12.279569536908756</v>
          </cell>
          <cell r="FC135">
            <v>39.403493015838094</v>
          </cell>
          <cell r="FD135">
            <v>20.90807588857496</v>
          </cell>
          <cell r="FE135">
            <v>25.588067607482127</v>
          </cell>
          <cell r="FF135">
            <v>6.0095728344979698</v>
          </cell>
          <cell r="FG135">
            <v>104.18877888330186</v>
          </cell>
          <cell r="FH135">
            <v>0</v>
          </cell>
          <cell r="FI135">
            <v>104.18877888330186</v>
          </cell>
          <cell r="FJ135">
            <v>5.1389597701149414</v>
          </cell>
          <cell r="FK135">
            <v>0</v>
          </cell>
          <cell r="FL135">
            <v>0</v>
          </cell>
          <cell r="FM135">
            <v>5.1389597701149414</v>
          </cell>
          <cell r="FN135">
            <v>171.85442760581418</v>
          </cell>
          <cell r="FO135">
            <v>4.4741293103448259</v>
          </cell>
          <cell r="FP135">
            <v>0</v>
          </cell>
          <cell r="FQ135">
            <v>176.3285569161591</v>
          </cell>
          <cell r="FR135">
            <v>176.3285569161591</v>
          </cell>
          <cell r="FS135">
            <v>1.3433791812242359</v>
          </cell>
          <cell r="FT135">
            <v>0</v>
          </cell>
          <cell r="FU135">
            <v>4.0167024181172184E-2</v>
          </cell>
          <cell r="FV135">
            <v>3.2624711767971112E-5</v>
          </cell>
          <cell r="FW135">
            <v>1.6570085526466077E-3</v>
          </cell>
          <cell r="FX135">
            <v>0</v>
          </cell>
          <cell r="FY135">
            <v>14.611962083462949</v>
          </cell>
          <cell r="FZ135">
            <v>2.1017353987028615</v>
          </cell>
          <cell r="GA135">
            <v>18.098933320835606</v>
          </cell>
          <cell r="GB135">
            <v>6.9815223479956634E-6</v>
          </cell>
          <cell r="GC135">
            <v>18.09894030235796</v>
          </cell>
          <cell r="GD135">
            <v>1.2365212293099759E-3</v>
          </cell>
          <cell r="GE135">
            <v>13.077765056144981</v>
          </cell>
          <cell r="GF135">
            <v>0</v>
          </cell>
          <cell r="GG135">
            <v>1.1934362876221294</v>
          </cell>
          <cell r="GH135">
            <v>0</v>
          </cell>
          <cell r="GI135">
            <v>14.272437864996379</v>
          </cell>
          <cell r="GJ135">
            <v>0</v>
          </cell>
          <cell r="GK135">
            <v>14.272437864996379</v>
          </cell>
          <cell r="GL135">
            <v>0</v>
          </cell>
          <cell r="GM135">
            <v>0</v>
          </cell>
          <cell r="GN135">
            <v>0</v>
          </cell>
          <cell r="GO135">
            <v>0</v>
          </cell>
          <cell r="GP135">
            <v>32.371378167354287</v>
          </cell>
          <cell r="GQ135">
            <v>0.95126774847870155</v>
          </cell>
          <cell r="GR135">
            <v>0</v>
          </cell>
          <cell r="GS135">
            <v>33.322645915832986</v>
          </cell>
          <cell r="GT135">
            <v>33.322645915832986</v>
          </cell>
          <cell r="GU135">
            <v>16.208327065436308</v>
          </cell>
          <cell r="GV135">
            <v>0</v>
          </cell>
          <cell r="GW135">
            <v>3.0704009875156832</v>
          </cell>
          <cell r="GX135">
            <v>4.6635232688351418E-3</v>
          </cell>
          <cell r="GY135">
            <v>11.843459270153522</v>
          </cell>
          <cell r="GZ135">
            <v>0</v>
          </cell>
          <cell r="HA135">
            <v>49.62442084302748</v>
          </cell>
          <cell r="HB135">
            <v>9.9985410960501735</v>
          </cell>
          <cell r="HC135">
            <v>90.749812785452136</v>
          </cell>
          <cell r="HD135">
            <v>0.15373600953321029</v>
          </cell>
          <cell r="HE135">
            <v>90.90354879498534</v>
          </cell>
          <cell r="HF135">
            <v>12.280806058138047</v>
          </cell>
          <cell r="HG135">
            <v>52.481258071982978</v>
          </cell>
          <cell r="HH135">
            <v>20.90807588857496</v>
          </cell>
          <cell r="HI135">
            <v>26.781503895104198</v>
          </cell>
          <cell r="HJ135">
            <v>6.0095728344979698</v>
          </cell>
          <cell r="HK135">
            <v>118.4612167482973</v>
          </cell>
          <cell r="HL135">
            <v>0</v>
          </cell>
          <cell r="HM135">
            <v>118.4612167482973</v>
          </cell>
          <cell r="HN135">
            <v>5.1389597701149414</v>
          </cell>
          <cell r="HO135">
            <v>0</v>
          </cell>
          <cell r="HP135">
            <v>0</v>
          </cell>
          <cell r="HQ135">
            <v>5.1389597701149414</v>
          </cell>
          <cell r="HR135">
            <v>204.22580577316876</v>
          </cell>
          <cell r="HS135">
            <v>5.4253970588235276</v>
          </cell>
          <cell r="HT135">
            <v>0</v>
          </cell>
          <cell r="HU135">
            <v>209.65120283199229</v>
          </cell>
          <cell r="HV135">
            <v>209.65120283199229</v>
          </cell>
          <cell r="HW135">
            <v>2.3231676513100059E-2</v>
          </cell>
          <cell r="HX135">
            <v>0</v>
          </cell>
          <cell r="HY135">
            <v>3.1161780696346</v>
          </cell>
          <cell r="HZ135">
            <v>-0.31643222915273822</v>
          </cell>
          <cell r="IA135">
            <v>1.5099359148188467</v>
          </cell>
          <cell r="IB135">
            <v>0</v>
          </cell>
          <cell r="IC135" t="e">
            <v>#N/A</v>
          </cell>
          <cell r="ID135">
            <v>7.25833146551726E-3</v>
          </cell>
          <cell r="IE135">
            <v>0</v>
          </cell>
          <cell r="IF135">
            <v>2.1528457505070988E-3</v>
          </cell>
          <cell r="IG135" t="e">
            <v>#N/A</v>
          </cell>
          <cell r="IH135" t="e">
            <v>#N/A</v>
          </cell>
          <cell r="II135">
            <v>1.4713660224964056</v>
          </cell>
          <cell r="IJ135">
            <v>8.7027258451656498E-4</v>
          </cell>
          <cell r="IK135" t="e">
            <v>#N/A</v>
          </cell>
          <cell r="IL135" t="e">
            <v>#N/A</v>
          </cell>
          <cell r="IM135">
            <v>0</v>
          </cell>
          <cell r="IN135">
            <v>0.30347839428160911</v>
          </cell>
          <cell r="IO135">
            <v>1.1009338743590518E-5</v>
          </cell>
          <cell r="IP135">
            <v>0</v>
          </cell>
          <cell r="IQ135">
            <v>3.519392531489181</v>
          </cell>
          <cell r="IR135">
            <v>1.5582446239060004</v>
          </cell>
          <cell r="IS135">
            <v>0.59416796609195388</v>
          </cell>
          <cell r="IT135">
            <v>0</v>
          </cell>
          <cell r="IU135">
            <v>0</v>
          </cell>
          <cell r="IV135">
            <v>0</v>
          </cell>
          <cell r="IW135">
            <v>6.0817870299970576</v>
          </cell>
          <cell r="IX135">
            <v>16.53612106350576</v>
          </cell>
          <cell r="IY135">
            <v>0.29298216936274502</v>
          </cell>
          <cell r="IZ135">
            <v>2.7523156602433964E-2</v>
          </cell>
          <cell r="JA135" t="e">
            <v>#N/A</v>
          </cell>
          <cell r="JB135">
            <v>11.603197145772089</v>
          </cell>
          <cell r="JC135">
            <v>0</v>
          </cell>
          <cell r="JD135">
            <v>0</v>
          </cell>
          <cell r="JE135">
            <v>0</v>
          </cell>
          <cell r="JF135">
            <v>0</v>
          </cell>
          <cell r="JG135">
            <v>0</v>
          </cell>
          <cell r="JH135">
            <v>0</v>
          </cell>
          <cell r="JI135">
            <v>0</v>
          </cell>
          <cell r="JJ135">
            <v>0</v>
          </cell>
          <cell r="JK135">
            <v>7.3924938506524658</v>
          </cell>
          <cell r="JL135">
            <v>3.8519851622396774E-2</v>
          </cell>
          <cell r="JM135">
            <v>0.10584101997643675</v>
          </cell>
          <cell r="JN135">
            <v>2.4281447007450638</v>
          </cell>
          <cell r="JO135">
            <v>3.4278211850659388</v>
          </cell>
          <cell r="JP135">
            <v>0.92525891627342771</v>
          </cell>
          <cell r="JQ135">
            <v>9.6105353898224966</v>
          </cell>
          <cell r="JR135">
            <v>0</v>
          </cell>
          <cell r="JS135">
            <v>204.22580577316876</v>
          </cell>
          <cell r="JT135">
            <v>209.65120283199229</v>
          </cell>
          <cell r="JU135">
            <v>33.322645915832986</v>
          </cell>
          <cell r="JV135">
            <v>176.3285569161591</v>
          </cell>
          <cell r="JW135">
            <v>53.700728168597706</v>
          </cell>
          <cell r="JX135">
            <v>0</v>
          </cell>
          <cell r="JY135">
            <v>0</v>
          </cell>
          <cell r="JZ135">
            <v>0</v>
          </cell>
          <cell r="KA135">
            <v>0</v>
          </cell>
          <cell r="KB135">
            <v>0</v>
          </cell>
          <cell r="KC135">
            <v>0</v>
          </cell>
          <cell r="KD135">
            <v>0</v>
          </cell>
          <cell r="KE135">
            <v>0</v>
          </cell>
          <cell r="KF135">
            <v>0</v>
          </cell>
          <cell r="KG135">
            <v>0</v>
          </cell>
          <cell r="KH135">
            <v>0</v>
          </cell>
          <cell r="KI135">
            <v>1.3733799803211626</v>
          </cell>
          <cell r="KJ135">
            <v>0.78645642547667316</v>
          </cell>
          <cell r="KK135">
            <v>4.3937093145723445</v>
          </cell>
          <cell r="KL135">
            <v>5.9667658492342781</v>
          </cell>
          <cell r="KM135">
            <v>8.5413820622210928</v>
          </cell>
          <cell r="KN135">
            <v>29.290432268363752</v>
          </cell>
          <cell r="KO135">
            <v>6.0817870299970576</v>
          </cell>
          <cell r="KP135">
            <v>0</v>
          </cell>
          <cell r="KQ135">
            <v>0</v>
          </cell>
          <cell r="KR135">
            <v>6.0817870299970576</v>
          </cell>
          <cell r="KS135">
            <v>2.3736455645706287E-3</v>
          </cell>
          <cell r="KT135">
            <v>16.533747417941186</v>
          </cell>
          <cell r="KU135">
            <v>0</v>
          </cell>
          <cell r="KV135">
            <v>16.53612106350576</v>
          </cell>
          <cell r="KW135">
            <v>11.603197145772089</v>
          </cell>
          <cell r="KX135">
            <v>0</v>
          </cell>
          <cell r="KY135">
            <v>0</v>
          </cell>
          <cell r="KZ135">
            <v>11.603197145772089</v>
          </cell>
          <cell r="LA135">
            <v>6.2361131433264569</v>
          </cell>
          <cell r="LB135">
            <v>1.7166644233833107E-3</v>
          </cell>
          <cell r="LC135">
            <v>0</v>
          </cell>
          <cell r="LD135">
            <v>6.23782980774984</v>
          </cell>
          <cell r="LE135">
            <v>2.6039764008751104E-2</v>
          </cell>
          <cell r="LF135">
            <v>9.9060214716620099</v>
          </cell>
          <cell r="LG135">
            <v>0.30339565839229998</v>
          </cell>
          <cell r="LH135">
            <v>10.235456894063063</v>
          </cell>
          <cell r="LI135">
            <v>8.3393529350359472</v>
          </cell>
          <cell r="LJ135">
            <v>1.3495074770195112E-2</v>
          </cell>
          <cell r="LK135">
            <v>0</v>
          </cell>
          <cell r="LL135">
            <v>8.3528480098061433</v>
          </cell>
          <cell r="LM135">
            <v>64.784183390614743</v>
          </cell>
          <cell r="LN135">
            <v>76.152460306114961</v>
          </cell>
          <cell r="LO135">
            <v>29.379595157899363</v>
          </cell>
          <cell r="LP135">
            <v>105.53205546401432</v>
          </cell>
          <cell r="LQ135">
            <v>140.9366436967297</v>
          </cell>
          <cell r="LR135">
            <v>170.31623885462906</v>
          </cell>
          <cell r="LS135">
            <v>1202.569</v>
          </cell>
          <cell r="LT135">
            <v>47824</v>
          </cell>
          <cell r="LU135">
            <v>17585.169999999998</v>
          </cell>
          <cell r="LV135">
            <v>16992</v>
          </cell>
          <cell r="LW135">
            <v>608.25053333333301</v>
          </cell>
          <cell r="LX135">
            <v>746.09745833333295</v>
          </cell>
          <cell r="LY135">
            <v>6770.4348958333303</v>
          </cell>
          <cell r="LZ135">
            <v>120562.27543333299</v>
          </cell>
          <cell r="MA135">
            <v>173656.0673125</v>
          </cell>
          <cell r="MB135">
            <v>173656.0673125</v>
          </cell>
          <cell r="MC135">
            <v>0</v>
          </cell>
          <cell r="MD135">
            <v>2670.0333999999998</v>
          </cell>
          <cell r="ME135">
            <v>407</v>
          </cell>
          <cell r="MF135">
            <v>407</v>
          </cell>
          <cell r="MG135">
            <v>69.099999999999994</v>
          </cell>
          <cell r="MH135">
            <v>1202569</v>
          </cell>
          <cell r="MI135">
            <v>34577.17</v>
          </cell>
          <cell r="MJ135">
            <v>173656.0673125</v>
          </cell>
          <cell r="MK135">
            <v>69.099999999999994</v>
          </cell>
          <cell r="ML135">
            <v>34.779277772009685</v>
          </cell>
          <cell r="MM135">
            <v>1.3831091439814189</v>
          </cell>
          <cell r="MN135">
            <v>4.6786634139763006</v>
          </cell>
          <cell r="MO135">
            <v>1.5375410956388778</v>
          </cell>
          <cell r="MP135">
            <v>69.425892972905501</v>
          </cell>
          <cell r="MQ135">
            <v>1278.9059792592977</v>
          </cell>
          <cell r="MR135">
            <v>3.3844211849798226E-4</v>
          </cell>
          <cell r="MS135" t="str">
            <v>N/A</v>
          </cell>
          <cell r="MT135" t="str">
            <v>PR09 (£m)</v>
          </cell>
        </row>
        <row r="136">
          <cell r="A136" t="str">
            <v>WSX15</v>
          </cell>
          <cell r="B136" t="str">
            <v>WSX</v>
          </cell>
          <cell r="C136" t="str">
            <v>2014-15</v>
          </cell>
          <cell r="D136" t="str">
            <v>WSX</v>
          </cell>
          <cell r="E136" t="str">
            <v>WSX15</v>
          </cell>
          <cell r="F136">
            <v>1.0450405281189941</v>
          </cell>
          <cell r="G136">
            <v>3.3389152509712634</v>
          </cell>
          <cell r="H136">
            <v>0</v>
          </cell>
          <cell r="I136">
            <v>0.80071945611894568</v>
          </cell>
          <cell r="J136">
            <v>1.6833172360020314E-3</v>
          </cell>
          <cell r="K136">
            <v>10.653275349710848</v>
          </cell>
          <cell r="L136">
            <v>0</v>
          </cell>
          <cell r="M136">
            <v>15.568474842767872</v>
          </cell>
          <cell r="N136">
            <v>2.8227026717609096E-2</v>
          </cell>
          <cell r="O136">
            <v>30.391295243522503</v>
          </cell>
          <cell r="P136">
            <v>0.40333284840645117</v>
          </cell>
          <cell r="Q136">
            <v>30.794628091928956</v>
          </cell>
          <cell r="R136">
            <v>10.654429678408626</v>
          </cell>
          <cell r="S136">
            <v>4.4489166624540308</v>
          </cell>
          <cell r="T136">
            <v>16.695567674323694</v>
          </cell>
          <cell r="U136">
            <v>3.0648358599915606</v>
          </cell>
          <cell r="V136">
            <v>6.1963174720230647</v>
          </cell>
          <cell r="W136">
            <v>41.060067347200899</v>
          </cell>
          <cell r="X136">
            <v>0</v>
          </cell>
          <cell r="Y136">
            <v>41.060067347200899</v>
          </cell>
          <cell r="Z136">
            <v>3.4381833375114903</v>
          </cell>
          <cell r="AA136">
            <v>0</v>
          </cell>
          <cell r="AB136">
            <v>0</v>
          </cell>
          <cell r="AC136">
            <v>3.4381833375114903</v>
          </cell>
          <cell r="AD136">
            <v>68.416512101618466</v>
          </cell>
          <cell r="AE136">
            <v>1.8141903568145736</v>
          </cell>
          <cell r="AF136">
            <v>0</v>
          </cell>
          <cell r="AG136">
            <v>70.230702458433043</v>
          </cell>
          <cell r="AH136">
            <v>70.230702458433043</v>
          </cell>
          <cell r="AI136">
            <v>11.519339088885181</v>
          </cell>
          <cell r="AJ136">
            <v>0</v>
          </cell>
          <cell r="AK136">
            <v>2.1150032839291195</v>
          </cell>
          <cell r="AL136">
            <v>1.6489167450212214E-2</v>
          </cell>
          <cell r="AM136">
            <v>0</v>
          </cell>
          <cell r="AN136">
            <v>0</v>
          </cell>
          <cell r="AO136">
            <v>19.796230462026664</v>
          </cell>
          <cell r="AP136">
            <v>8.1317925391410384</v>
          </cell>
          <cell r="AQ136">
            <v>41.578854541432122</v>
          </cell>
          <cell r="AR136">
            <v>0</v>
          </cell>
          <cell r="AS136">
            <v>41.578854541432122</v>
          </cell>
          <cell r="AT136">
            <v>0</v>
          </cell>
          <cell r="AU136">
            <v>28.714119788087253</v>
          </cell>
          <cell r="AV136">
            <v>5.2252026211295749E-8</v>
          </cell>
          <cell r="AW136">
            <v>14.678556628259027</v>
          </cell>
          <cell r="AX136">
            <v>0</v>
          </cell>
          <cell r="AY136">
            <v>43.392676468598303</v>
          </cell>
          <cell r="AZ136">
            <v>0</v>
          </cell>
          <cell r="BA136">
            <v>43.392676468598303</v>
          </cell>
          <cell r="BB136">
            <v>9.4053647530709453E-3</v>
          </cell>
          <cell r="BC136">
            <v>0</v>
          </cell>
          <cell r="BD136">
            <v>0</v>
          </cell>
          <cell r="BE136">
            <v>9.4053647530709453E-3</v>
          </cell>
          <cell r="BF136">
            <v>84.962125645277368</v>
          </cell>
          <cell r="BG136">
            <v>2.6105112392412475</v>
          </cell>
          <cell r="BH136">
            <v>0</v>
          </cell>
          <cell r="BI136">
            <v>87.572636884518701</v>
          </cell>
          <cell r="BJ136">
            <v>87.572636884518701</v>
          </cell>
          <cell r="BK136">
            <v>1.2148020761230281E-2</v>
          </cell>
          <cell r="BL136">
            <v>0</v>
          </cell>
          <cell r="BM136">
            <v>0</v>
          </cell>
          <cell r="BN136">
            <v>2.7217695704282913E-5</v>
          </cell>
          <cell r="BO136">
            <v>0.14330208665762545</v>
          </cell>
          <cell r="BP136">
            <v>0</v>
          </cell>
          <cell r="BQ136">
            <v>4.9332195942443571</v>
          </cell>
          <cell r="BR136">
            <v>7.7077890427625344E-3</v>
          </cell>
          <cell r="BS136">
            <v>5.096404708401673</v>
          </cell>
          <cell r="BT136">
            <v>0</v>
          </cell>
          <cell r="BU136">
            <v>5.096404708401673</v>
          </cell>
          <cell r="BV136">
            <v>-0.14317055235230219</v>
          </cell>
          <cell r="BW136">
            <v>0</v>
          </cell>
          <cell r="BX136">
            <v>0</v>
          </cell>
          <cell r="BY136">
            <v>0</v>
          </cell>
          <cell r="BZ136">
            <v>0</v>
          </cell>
          <cell r="CA136">
            <v>-0.14317055235230219</v>
          </cell>
          <cell r="CB136">
            <v>0</v>
          </cell>
          <cell r="CC136">
            <v>-0.14317055235230219</v>
          </cell>
          <cell r="CD136">
            <v>0</v>
          </cell>
          <cell r="CE136">
            <v>0</v>
          </cell>
          <cell r="CF136">
            <v>0</v>
          </cell>
          <cell r="CG136">
            <v>0</v>
          </cell>
          <cell r="CH136">
            <v>4.95323415604937</v>
          </cell>
          <cell r="CI136">
            <v>0.50161945349711712</v>
          </cell>
          <cell r="CJ136">
            <v>0</v>
          </cell>
          <cell r="CK136">
            <v>5.4548536095464879</v>
          </cell>
          <cell r="CL136">
            <v>5.4548536095464879</v>
          </cell>
          <cell r="CM136">
            <v>1.3925777850692531</v>
          </cell>
          <cell r="CN136">
            <v>0</v>
          </cell>
          <cell r="CO136">
            <v>4.8518749673779678E-2</v>
          </cell>
          <cell r="CP136">
            <v>1.6596155917245706E-5</v>
          </cell>
          <cell r="CQ136">
            <v>0</v>
          </cell>
          <cell r="CR136">
            <v>0</v>
          </cell>
          <cell r="CS136">
            <v>5.157464109362814</v>
          </cell>
          <cell r="CT136">
            <v>2.201966228377128</v>
          </cell>
          <cell r="CU136">
            <v>8.800543468638887</v>
          </cell>
          <cell r="CV136">
            <v>0</v>
          </cell>
          <cell r="CW136">
            <v>8.800543468638887</v>
          </cell>
          <cell r="CX136">
            <v>0.28661792235497624</v>
          </cell>
          <cell r="CY136">
            <v>13.326134575893642</v>
          </cell>
          <cell r="CZ136">
            <v>0</v>
          </cell>
          <cell r="DA136">
            <v>2.7893557500676551</v>
          </cell>
          <cell r="DB136">
            <v>0</v>
          </cell>
          <cell r="DC136">
            <v>16.402108248316189</v>
          </cell>
          <cell r="DD136">
            <v>0</v>
          </cell>
          <cell r="DE136">
            <v>16.402108248316189</v>
          </cell>
          <cell r="DF136">
            <v>0</v>
          </cell>
          <cell r="DG136">
            <v>0</v>
          </cell>
          <cell r="DH136">
            <v>0</v>
          </cell>
          <cell r="DI136">
            <v>0</v>
          </cell>
          <cell r="DJ136">
            <v>25.202651716955117</v>
          </cell>
          <cell r="DK136">
            <v>0.36889930642600488</v>
          </cell>
          <cell r="DL136">
            <v>0</v>
          </cell>
          <cell r="DM136">
            <v>25.571551023381126</v>
          </cell>
          <cell r="DN136">
            <v>25.571551023381126</v>
          </cell>
          <cell r="DO136">
            <v>2.2560412746193029E-2</v>
          </cell>
          <cell r="DP136">
            <v>0</v>
          </cell>
          <cell r="DQ136">
            <v>7.8234450521314872E-5</v>
          </cell>
          <cell r="DR136">
            <v>8.3328702118014142E-6</v>
          </cell>
          <cell r="DS136">
            <v>0</v>
          </cell>
          <cell r="DT136">
            <v>0</v>
          </cell>
          <cell r="DU136">
            <v>5.5950923497010878</v>
          </cell>
          <cell r="DV136">
            <v>1.6531929123034645E-3</v>
          </cell>
          <cell r="DW136">
            <v>5.6193925226803145</v>
          </cell>
          <cell r="DX136">
            <v>0</v>
          </cell>
          <cell r="DY136">
            <v>5.6193925226803145</v>
          </cell>
          <cell r="DZ136">
            <v>0</v>
          </cell>
          <cell r="EA136">
            <v>0</v>
          </cell>
          <cell r="EB136">
            <v>0</v>
          </cell>
          <cell r="EC136">
            <v>0</v>
          </cell>
          <cell r="ED136">
            <v>0</v>
          </cell>
          <cell r="EE136">
            <v>0</v>
          </cell>
          <cell r="EF136">
            <v>0</v>
          </cell>
          <cell r="EG136">
            <v>0</v>
          </cell>
          <cell r="EH136">
            <v>0</v>
          </cell>
          <cell r="EI136">
            <v>0</v>
          </cell>
          <cell r="EJ136">
            <v>0</v>
          </cell>
          <cell r="EK136">
            <v>0</v>
          </cell>
          <cell r="EL136">
            <v>5.6193925226803145</v>
          </cell>
          <cell r="EM136">
            <v>0.13272014707111224</v>
          </cell>
          <cell r="EN136">
            <v>0</v>
          </cell>
          <cell r="EO136">
            <v>5.7521126697514271</v>
          </cell>
          <cell r="EP136">
            <v>5.7521126697514271</v>
          </cell>
          <cell r="EQ136">
            <v>14.858254339856446</v>
          </cell>
          <cell r="ER136">
            <v>0</v>
          </cell>
          <cell r="ES136">
            <v>2.9157227400480652</v>
          </cell>
          <cell r="ET136">
            <v>1.8172484686214244E-2</v>
          </cell>
          <cell r="EU136">
            <v>10.653275349710848</v>
          </cell>
          <cell r="EV136">
            <v>0</v>
          </cell>
          <cell r="EW136">
            <v>35.364705304794533</v>
          </cell>
          <cell r="EX136">
            <v>8.1600195658586472</v>
          </cell>
          <cell r="EY136">
            <v>71.970149784954614</v>
          </cell>
          <cell r="EZ136">
            <v>0.40333284840645117</v>
          </cell>
          <cell r="FA136">
            <v>72.373482633361078</v>
          </cell>
          <cell r="FB136">
            <v>10.654429678408626</v>
          </cell>
          <cell r="FC136">
            <v>33.163036450541284</v>
          </cell>
          <cell r="FD136">
            <v>16.695567726575721</v>
          </cell>
          <cell r="FE136">
            <v>17.743392488250588</v>
          </cell>
          <cell r="FF136">
            <v>6.1963174720230647</v>
          </cell>
          <cell r="FG136">
            <v>84.452743815799195</v>
          </cell>
          <cell r="FH136">
            <v>0</v>
          </cell>
          <cell r="FI136">
            <v>84.452743815799195</v>
          </cell>
          <cell r="FJ136">
            <v>3.4475887022645613</v>
          </cell>
          <cell r="FK136">
            <v>0</v>
          </cell>
          <cell r="FL136">
            <v>0</v>
          </cell>
          <cell r="FM136">
            <v>3.4475887022645613</v>
          </cell>
          <cell r="FN136">
            <v>153.37863774689583</v>
          </cell>
          <cell r="FO136">
            <v>4.4247015960558205</v>
          </cell>
          <cell r="FP136">
            <v>0</v>
          </cell>
          <cell r="FQ136">
            <v>157.80333934295174</v>
          </cell>
          <cell r="FR136">
            <v>157.80333934295174</v>
          </cell>
          <cell r="FS136">
            <v>1.4272862185766766</v>
          </cell>
          <cell r="FT136">
            <v>0</v>
          </cell>
          <cell r="FU136">
            <v>4.8596984124300996E-2</v>
          </cell>
          <cell r="FV136">
            <v>5.2146721833330032E-5</v>
          </cell>
          <cell r="FW136">
            <v>0.14330208665762545</v>
          </cell>
          <cell r="FX136">
            <v>0</v>
          </cell>
          <cell r="FY136">
            <v>15.685776053308258</v>
          </cell>
          <cell r="FZ136">
            <v>2.2113272103321941</v>
          </cell>
          <cell r="GA136">
            <v>19.516340699720875</v>
          </cell>
          <cell r="GB136">
            <v>0</v>
          </cell>
          <cell r="GC136">
            <v>19.516340699720875</v>
          </cell>
          <cell r="GD136">
            <v>0.14344737000267405</v>
          </cell>
          <cell r="GE136">
            <v>13.326134575893642</v>
          </cell>
          <cell r="GF136">
            <v>0</v>
          </cell>
          <cell r="GG136">
            <v>2.7893557500676551</v>
          </cell>
          <cell r="GH136">
            <v>0</v>
          </cell>
          <cell r="GI136">
            <v>16.258937695963887</v>
          </cell>
          <cell r="GJ136">
            <v>0</v>
          </cell>
          <cell r="GK136">
            <v>16.258937695963887</v>
          </cell>
          <cell r="GL136">
            <v>0</v>
          </cell>
          <cell r="GM136">
            <v>0</v>
          </cell>
          <cell r="GN136">
            <v>0</v>
          </cell>
          <cell r="GO136">
            <v>0</v>
          </cell>
          <cell r="GP136">
            <v>35.775278395684808</v>
          </cell>
          <cell r="GQ136">
            <v>1.0032389069942342</v>
          </cell>
          <cell r="GR136">
            <v>0</v>
          </cell>
          <cell r="GS136">
            <v>36.778517302679042</v>
          </cell>
          <cell r="GT136">
            <v>36.778517302679042</v>
          </cell>
          <cell r="GU136">
            <v>16.285540558433123</v>
          </cell>
          <cell r="GV136">
            <v>0</v>
          </cell>
          <cell r="GW136">
            <v>2.9643197241723662</v>
          </cell>
          <cell r="GX136">
            <v>1.8224631408047559E-2</v>
          </cell>
          <cell r="GY136">
            <v>10.796577436368457</v>
          </cell>
          <cell r="GZ136">
            <v>0</v>
          </cell>
          <cell r="HA136">
            <v>51.050481358102786</v>
          </cell>
          <cell r="HB136">
            <v>10.371346776190833</v>
          </cell>
          <cell r="HC136">
            <v>91.486490484675585</v>
          </cell>
          <cell r="HD136">
            <v>0.40333284840645117</v>
          </cell>
          <cell r="HE136">
            <v>91.889823333082035</v>
          </cell>
          <cell r="HF136">
            <v>10.797877048411197</v>
          </cell>
          <cell r="HG136">
            <v>46.489171026434903</v>
          </cell>
          <cell r="HH136">
            <v>16.695567726575717</v>
          </cell>
          <cell r="HI136">
            <v>20.532748238318213</v>
          </cell>
          <cell r="HJ136">
            <v>6.1963174720230647</v>
          </cell>
          <cell r="HK136">
            <v>100.7116815117632</v>
          </cell>
          <cell r="HL136">
            <v>0</v>
          </cell>
          <cell r="HM136">
            <v>100.7116815117632</v>
          </cell>
          <cell r="HN136">
            <v>3.4475887022645613</v>
          </cell>
          <cell r="HO136">
            <v>0</v>
          </cell>
          <cell r="HP136">
            <v>0</v>
          </cell>
          <cell r="HQ136">
            <v>3.4475887022645613</v>
          </cell>
          <cell r="HR136">
            <v>189.15391614258013</v>
          </cell>
          <cell r="HS136">
            <v>5.4279405030500554</v>
          </cell>
          <cell r="HT136">
            <v>0</v>
          </cell>
          <cell r="HU136">
            <v>194.58185664563018</v>
          </cell>
          <cell r="HV136">
            <v>194.58185664563018</v>
          </cell>
          <cell r="HW136">
            <v>7.6923946182167635E-2</v>
          </cell>
          <cell r="HX136">
            <v>0</v>
          </cell>
          <cell r="HY136">
            <v>0.96172205387467113</v>
          </cell>
          <cell r="HZ136">
            <v>0</v>
          </cell>
          <cell r="IA136">
            <v>2.7888792200560713</v>
          </cell>
          <cell r="IB136">
            <v>0</v>
          </cell>
          <cell r="IC136" t="e">
            <v>#N/A</v>
          </cell>
          <cell r="ID136">
            <v>0.23066444913679288</v>
          </cell>
          <cell r="IE136">
            <v>0</v>
          </cell>
          <cell r="IF136">
            <v>8.9711535487590893E-2</v>
          </cell>
          <cell r="IG136" t="e">
            <v>#N/A</v>
          </cell>
          <cell r="IH136" t="e">
            <v>#N/A</v>
          </cell>
          <cell r="II136">
            <v>0.88070293998022597</v>
          </cell>
          <cell r="IJ136">
            <v>1.9306017913922289</v>
          </cell>
          <cell r="IK136" t="e">
            <v>#N/A</v>
          </cell>
          <cell r="IL136" t="e">
            <v>#N/A</v>
          </cell>
          <cell r="IM136">
            <v>0</v>
          </cell>
          <cell r="IN136">
            <v>3.3252149475908754</v>
          </cell>
          <cell r="IO136">
            <v>0</v>
          </cell>
          <cell r="IP136">
            <v>0</v>
          </cell>
          <cell r="IQ136">
            <v>1.2378375470543999</v>
          </cell>
          <cell r="IR136">
            <v>0.35874756327734608</v>
          </cell>
          <cell r="IS136">
            <v>0.98699971195526037</v>
          </cell>
          <cell r="IT136">
            <v>0</v>
          </cell>
          <cell r="IU136">
            <v>0</v>
          </cell>
          <cell r="IV136">
            <v>0</v>
          </cell>
          <cell r="IW136">
            <v>6.186272991834211</v>
          </cell>
          <cell r="IX136">
            <v>9.992384871081109</v>
          </cell>
          <cell r="IY136">
            <v>0.14823707603910757</v>
          </cell>
          <cell r="IZ136">
            <v>0</v>
          </cell>
          <cell r="JA136" t="e">
            <v>#N/A</v>
          </cell>
          <cell r="JB136">
            <v>9.2849871627062761</v>
          </cell>
          <cell r="JC136">
            <v>0</v>
          </cell>
          <cell r="JD136">
            <v>0</v>
          </cell>
          <cell r="JE136">
            <v>0</v>
          </cell>
          <cell r="JF136">
            <v>0</v>
          </cell>
          <cell r="JG136">
            <v>4.0322470761260144E-3</v>
          </cell>
          <cell r="JH136">
            <v>0</v>
          </cell>
          <cell r="JI136">
            <v>0</v>
          </cell>
          <cell r="JJ136">
            <v>0</v>
          </cell>
          <cell r="JK136">
            <v>5.0147555037135465</v>
          </cell>
          <cell r="JL136">
            <v>7.8845128833291353E-3</v>
          </cell>
          <cell r="JM136">
            <v>1.0048975430684374E-2</v>
          </cell>
          <cell r="JN136">
            <v>1.0477775015936159</v>
          </cell>
          <cell r="JO136">
            <v>0.65996402086173656</v>
          </cell>
          <cell r="JP136">
            <v>1.2946019287712378</v>
          </cell>
          <cell r="JQ136">
            <v>6.9721079315405046</v>
          </cell>
          <cell r="JR136">
            <v>0</v>
          </cell>
          <cell r="JS136">
            <v>189.15391614258013</v>
          </cell>
          <cell r="JT136">
            <v>194.58185664563018</v>
          </cell>
          <cell r="JU136">
            <v>36.778517302679042</v>
          </cell>
          <cell r="JV136">
            <v>157.80333934295174</v>
          </cell>
          <cell r="JW136">
            <v>43.421042625410351</v>
          </cell>
          <cell r="JX136">
            <v>0</v>
          </cell>
          <cell r="JY136">
            <v>0</v>
          </cell>
          <cell r="JZ136">
            <v>0</v>
          </cell>
          <cell r="KA136">
            <v>0</v>
          </cell>
          <cell r="KB136">
            <v>0</v>
          </cell>
          <cell r="KC136">
            <v>0</v>
          </cell>
          <cell r="KD136">
            <v>0</v>
          </cell>
          <cell r="KE136">
            <v>0</v>
          </cell>
          <cell r="KF136">
            <v>0</v>
          </cell>
          <cell r="KG136">
            <v>0</v>
          </cell>
          <cell r="KH136">
            <v>0</v>
          </cell>
          <cell r="KI136">
            <v>1.5796602296114317</v>
          </cell>
          <cell r="KJ136">
            <v>0.95379796645608772</v>
          </cell>
          <cell r="KK136">
            <v>4.601377349536226</v>
          </cell>
          <cell r="KL136">
            <v>6.1962599007403707</v>
          </cell>
          <cell r="KM136">
            <v>8.8741796295261999</v>
          </cell>
          <cell r="KN136">
            <v>31.167222779013958</v>
          </cell>
          <cell r="KO136">
            <v>6.186272991834211</v>
          </cell>
          <cell r="KP136">
            <v>0</v>
          </cell>
          <cell r="KQ136">
            <v>0</v>
          </cell>
          <cell r="KR136">
            <v>6.186272991834211</v>
          </cell>
          <cell r="KS136">
            <v>0</v>
          </cell>
          <cell r="KT136">
            <v>9.992384871081109</v>
          </cell>
          <cell r="KU136">
            <v>0</v>
          </cell>
          <cell r="KV136">
            <v>9.992384871081109</v>
          </cell>
          <cell r="KW136">
            <v>9.2849871627062761</v>
          </cell>
          <cell r="KX136">
            <v>0</v>
          </cell>
          <cell r="KY136">
            <v>0</v>
          </cell>
          <cell r="KZ136">
            <v>9.2849871627062761</v>
          </cell>
          <cell r="LA136">
            <v>6.2361131433264569</v>
          </cell>
          <cell r="LB136">
            <v>1.7166644233833107E-3</v>
          </cell>
          <cell r="LC136">
            <v>0</v>
          </cell>
          <cell r="LD136">
            <v>6.23782980774984</v>
          </cell>
          <cell r="LE136">
            <v>2.6039764008751104E-2</v>
          </cell>
          <cell r="LF136">
            <v>9.9060214716620099</v>
          </cell>
          <cell r="LG136">
            <v>0.30339565839229998</v>
          </cell>
          <cell r="LH136">
            <v>10.235456894063063</v>
          </cell>
          <cell r="LI136">
            <v>8.3393529350359472</v>
          </cell>
          <cell r="LJ136">
            <v>1.3495074770195112E-2</v>
          </cell>
          <cell r="LK136">
            <v>0</v>
          </cell>
          <cell r="LL136">
            <v>8.3528480098061433</v>
          </cell>
          <cell r="LM136">
            <v>59.990996453856575</v>
          </cell>
          <cell r="LN136">
            <v>72.082415001234011</v>
          </cell>
          <cell r="LO136">
            <v>31.077991093677316</v>
          </cell>
          <cell r="LP136">
            <v>103.16040609491132</v>
          </cell>
          <cell r="LQ136">
            <v>132.07341145509059</v>
          </cell>
          <cell r="LR136">
            <v>163.15140254876792</v>
          </cell>
          <cell r="LS136">
            <v>1210.396</v>
          </cell>
          <cell r="LT136">
            <v>47914</v>
          </cell>
          <cell r="LU136">
            <v>17640.47</v>
          </cell>
          <cell r="LV136">
            <v>16992</v>
          </cell>
          <cell r="LW136">
            <v>637.55506249999996</v>
          </cell>
          <cell r="LX136">
            <v>690.37566249999998</v>
          </cell>
          <cell r="LY136">
            <v>6697.7191499999999</v>
          </cell>
          <cell r="LZ136">
            <v>125061.790320833</v>
          </cell>
          <cell r="MA136">
            <v>178049.205929166</v>
          </cell>
          <cell r="MB136">
            <v>178049.205929166</v>
          </cell>
          <cell r="MC136">
            <v>0</v>
          </cell>
          <cell r="MD136">
            <v>7788.4559458333397</v>
          </cell>
          <cell r="ME136">
            <v>407</v>
          </cell>
          <cell r="MF136">
            <v>407</v>
          </cell>
          <cell r="MG136">
            <v>74</v>
          </cell>
          <cell r="MH136">
            <v>1210396</v>
          </cell>
          <cell r="MI136">
            <v>34632.47</v>
          </cell>
          <cell r="MJ136">
            <v>178049.205929166</v>
          </cell>
          <cell r="MK136">
            <v>74</v>
          </cell>
          <cell r="ML136">
            <v>34.949745138016432</v>
          </cell>
          <cell r="MM136">
            <v>1.3834993576836996</v>
          </cell>
          <cell r="MN136">
            <v>4.5075460084853596</v>
          </cell>
          <cell r="MO136">
            <v>4.3743278186434882</v>
          </cell>
          <cell r="MP136">
            <v>70.240015768779557</v>
          </cell>
          <cell r="MQ136">
            <v>1293.9369351694966</v>
          </cell>
          <cell r="MR136">
            <v>3.362535897342688E-4</v>
          </cell>
          <cell r="MS136" t="str">
            <v>Historical (£m)</v>
          </cell>
          <cell r="MT136" t="str">
            <v>PR09 (£m)</v>
          </cell>
        </row>
        <row r="137">
          <cell r="A137" t="str">
            <v>WSX16</v>
          </cell>
          <cell r="B137" t="str">
            <v>WSX</v>
          </cell>
          <cell r="C137" t="str">
            <v>2015-16</v>
          </cell>
          <cell r="D137" t="str">
            <v>WSX</v>
          </cell>
          <cell r="E137" t="str">
            <v>WSX16</v>
          </cell>
          <cell r="F137">
            <v>1.0404326123128118</v>
          </cell>
          <cell r="G137">
            <v>3.6349406526906156</v>
          </cell>
          <cell r="H137">
            <v>0</v>
          </cell>
          <cell r="I137">
            <v>0.67095381583504321</v>
          </cell>
          <cell r="J137">
            <v>3.3555966632792506E-5</v>
          </cell>
          <cell r="K137">
            <v>10.174828494303357</v>
          </cell>
          <cell r="L137">
            <v>0</v>
          </cell>
          <cell r="M137">
            <v>14.04363353271256</v>
          </cell>
          <cell r="N137">
            <v>3.1904938134241868E-2</v>
          </cell>
          <cell r="O137">
            <v>28.556294989642367</v>
          </cell>
          <cell r="P137">
            <v>0.32537937047753734</v>
          </cell>
          <cell r="Q137">
            <v>28.881674360119906</v>
          </cell>
          <cell r="R137">
            <v>9.9247305874089076</v>
          </cell>
          <cell r="S137">
            <v>14.47876012789995</v>
          </cell>
          <cell r="T137">
            <v>10.847107877013492</v>
          </cell>
          <cell r="U137">
            <v>3.3427430582417439</v>
          </cell>
          <cell r="V137">
            <v>2.7925111921948411</v>
          </cell>
          <cell r="W137">
            <v>41.385852842758887</v>
          </cell>
          <cell r="X137">
            <v>0</v>
          </cell>
          <cell r="Y137">
            <v>41.385852842758887</v>
          </cell>
          <cell r="Z137">
            <v>4.853618136439267</v>
          </cell>
          <cell r="AA137">
            <v>0</v>
          </cell>
          <cell r="AB137">
            <v>0</v>
          </cell>
          <cell r="AC137">
            <v>4.853618136439267</v>
          </cell>
          <cell r="AD137">
            <v>65.413909066439629</v>
          </cell>
          <cell r="AE137">
            <v>1.6771773710482527</v>
          </cell>
          <cell r="AF137">
            <v>0</v>
          </cell>
          <cell r="AG137">
            <v>67.091086437487874</v>
          </cell>
          <cell r="AH137">
            <v>67.091086437487874</v>
          </cell>
          <cell r="AI137">
            <v>12.305101869933296</v>
          </cell>
          <cell r="AJ137">
            <v>0</v>
          </cell>
          <cell r="AK137">
            <v>2.4858012969282517</v>
          </cell>
          <cell r="AL137">
            <v>1.5222616631053903E-2</v>
          </cell>
          <cell r="AM137">
            <v>4.9705155848809676E-2</v>
          </cell>
          <cell r="AN137">
            <v>0</v>
          </cell>
          <cell r="AO137">
            <v>16.602496986908449</v>
          </cell>
          <cell r="AP137">
            <v>8.5548416488525216</v>
          </cell>
          <cell r="AQ137">
            <v>40.013169575102381</v>
          </cell>
          <cell r="AR137">
            <v>0</v>
          </cell>
          <cell r="AS137">
            <v>40.013169575102381</v>
          </cell>
          <cell r="AT137">
            <v>4.8245650961730439E-2</v>
          </cell>
          <cell r="AU137">
            <v>22.770631645985443</v>
          </cell>
          <cell r="AV137">
            <v>6.4532658818369476E-2</v>
          </cell>
          <cell r="AW137">
            <v>10.756048696910311</v>
          </cell>
          <cell r="AX137">
            <v>0</v>
          </cell>
          <cell r="AY137">
            <v>33.639458652675856</v>
          </cell>
          <cell r="AZ137">
            <v>0</v>
          </cell>
          <cell r="BA137">
            <v>33.639458652675856</v>
          </cell>
          <cell r="BB137">
            <v>3.6415141430948414E-2</v>
          </cell>
          <cell r="BC137">
            <v>0</v>
          </cell>
          <cell r="BD137">
            <v>0</v>
          </cell>
          <cell r="BE137">
            <v>3.6415141430948414E-2</v>
          </cell>
          <cell r="BF137">
            <v>73.616213086347287</v>
          </cell>
          <cell r="BG137">
            <v>2.1859489184692178</v>
          </cell>
          <cell r="BH137">
            <v>0</v>
          </cell>
          <cell r="BI137">
            <v>75.802162004816495</v>
          </cell>
          <cell r="BJ137">
            <v>75.802162004816495</v>
          </cell>
          <cell r="BK137">
            <v>5.9966208778160779E-3</v>
          </cell>
          <cell r="BL137">
            <v>0</v>
          </cell>
          <cell r="BM137">
            <v>0</v>
          </cell>
          <cell r="BN137">
            <v>1.0422686605640005E-5</v>
          </cell>
          <cell r="BO137">
            <v>0</v>
          </cell>
          <cell r="BP137">
            <v>0</v>
          </cell>
          <cell r="BQ137">
            <v>4.1776317907776113</v>
          </cell>
          <cell r="BR137">
            <v>6.897384109782162E-3</v>
          </cell>
          <cell r="BS137">
            <v>4.1905362184518049</v>
          </cell>
          <cell r="BT137">
            <v>0</v>
          </cell>
          <cell r="BU137">
            <v>4.1905362184518049</v>
          </cell>
          <cell r="BV137">
            <v>0</v>
          </cell>
          <cell r="BW137">
            <v>0</v>
          </cell>
          <cell r="BX137">
            <v>0</v>
          </cell>
          <cell r="BY137">
            <v>0</v>
          </cell>
          <cell r="BZ137">
            <v>0</v>
          </cell>
          <cell r="CA137">
            <v>0</v>
          </cell>
          <cell r="CB137">
            <v>0</v>
          </cell>
          <cell r="CC137">
            <v>0</v>
          </cell>
          <cell r="CD137">
            <v>0</v>
          </cell>
          <cell r="CE137">
            <v>0</v>
          </cell>
          <cell r="CF137">
            <v>0</v>
          </cell>
          <cell r="CG137">
            <v>0</v>
          </cell>
          <cell r="CH137">
            <v>4.1905362184518049</v>
          </cell>
          <cell r="CI137">
            <v>0.5212567387687187</v>
          </cell>
          <cell r="CJ137">
            <v>0</v>
          </cell>
          <cell r="CK137">
            <v>4.7117929572205242</v>
          </cell>
          <cell r="CL137">
            <v>4.7117929572205242</v>
          </cell>
          <cell r="CM137">
            <v>0.68741741424908454</v>
          </cell>
          <cell r="CN137">
            <v>0</v>
          </cell>
          <cell r="CO137">
            <v>1.2448519881695316E-2</v>
          </cell>
          <cell r="CP137">
            <v>6.3552967107561218E-6</v>
          </cell>
          <cell r="CQ137">
            <v>0</v>
          </cell>
          <cell r="CR137">
            <v>0</v>
          </cell>
          <cell r="CS137">
            <v>4.367530293645677</v>
          </cell>
          <cell r="CT137">
            <v>1.9704492156731295</v>
          </cell>
          <cell r="CU137">
            <v>7.0378517987462876</v>
          </cell>
          <cell r="CV137">
            <v>0</v>
          </cell>
          <cell r="CW137">
            <v>7.0378517987462876</v>
          </cell>
          <cell r="CX137">
            <v>0</v>
          </cell>
          <cell r="CY137">
            <v>14.702459547994701</v>
          </cell>
          <cell r="CZ137">
            <v>0</v>
          </cell>
          <cell r="DA137">
            <v>1.1971971304940912</v>
          </cell>
          <cell r="DB137">
            <v>0</v>
          </cell>
          <cell r="DC137">
            <v>15.899656678488773</v>
          </cell>
          <cell r="DD137">
            <v>0</v>
          </cell>
          <cell r="DE137">
            <v>15.899656678488773</v>
          </cell>
          <cell r="DF137">
            <v>0</v>
          </cell>
          <cell r="DG137">
            <v>0</v>
          </cell>
          <cell r="DH137">
            <v>0</v>
          </cell>
          <cell r="DI137">
            <v>0</v>
          </cell>
          <cell r="DJ137">
            <v>22.93750847723501</v>
          </cell>
          <cell r="DK137">
            <v>0.3173319467554076</v>
          </cell>
          <cell r="DL137">
            <v>0</v>
          </cell>
          <cell r="DM137">
            <v>23.254840423990416</v>
          </cell>
          <cell r="DN137">
            <v>23.254840423990416</v>
          </cell>
          <cell r="DO137">
            <v>2.0319789860986526E-2</v>
          </cell>
          <cell r="DP137">
            <v>0</v>
          </cell>
          <cell r="DQ137">
            <v>0</v>
          </cell>
          <cell r="DR137">
            <v>2.0336949474419573E-6</v>
          </cell>
          <cell r="DS137">
            <v>0</v>
          </cell>
          <cell r="DT137">
            <v>0</v>
          </cell>
          <cell r="DU137">
            <v>4.9460258125918086</v>
          </cell>
          <cell r="DV137">
            <v>1.3987392653353715E-3</v>
          </cell>
          <cell r="DW137">
            <v>4.9677463754130766</v>
          </cell>
          <cell r="DX137">
            <v>0</v>
          </cell>
          <cell r="DY137">
            <v>4.9677463754130766</v>
          </cell>
          <cell r="DZ137">
            <v>0</v>
          </cell>
          <cell r="EA137">
            <v>0.55998878976871536</v>
          </cell>
          <cell r="EB137">
            <v>0</v>
          </cell>
          <cell r="EC137">
            <v>3.5501311986059344E-3</v>
          </cell>
          <cell r="ED137">
            <v>0</v>
          </cell>
          <cell r="EE137">
            <v>0.56353892096732139</v>
          </cell>
          <cell r="EF137">
            <v>0</v>
          </cell>
          <cell r="EG137">
            <v>0.56353892096732139</v>
          </cell>
          <cell r="EH137">
            <v>0</v>
          </cell>
          <cell r="EI137">
            <v>0</v>
          </cell>
          <cell r="EJ137">
            <v>0</v>
          </cell>
          <cell r="EK137">
            <v>0</v>
          </cell>
          <cell r="EL137">
            <v>5.53128529638039</v>
          </cell>
          <cell r="EM137">
            <v>0.10196239600665556</v>
          </cell>
          <cell r="EN137">
            <v>0</v>
          </cell>
          <cell r="EO137">
            <v>5.6332476923870454</v>
          </cell>
          <cell r="EP137">
            <v>5.6332476923870454</v>
          </cell>
          <cell r="EQ137">
            <v>15.94004252262391</v>
          </cell>
          <cell r="ER137">
            <v>0</v>
          </cell>
          <cell r="ES137">
            <v>3.1567551127632947</v>
          </cell>
          <cell r="ET137">
            <v>1.5256172597686695E-2</v>
          </cell>
          <cell r="EU137">
            <v>10.224533650152166</v>
          </cell>
          <cell r="EV137">
            <v>0</v>
          </cell>
          <cell r="EW137">
            <v>30.646130519621007</v>
          </cell>
          <cell r="EX137">
            <v>8.5867465869867647</v>
          </cell>
          <cell r="EY137">
            <v>68.569464564744749</v>
          </cell>
          <cell r="EZ137">
            <v>0.32537937047753734</v>
          </cell>
          <cell r="FA137">
            <v>68.894843935222283</v>
          </cell>
          <cell r="FB137">
            <v>9.972976238370638</v>
          </cell>
          <cell r="FC137">
            <v>37.249391773885392</v>
          </cell>
          <cell r="FD137">
            <v>10.911640535831863</v>
          </cell>
          <cell r="FE137">
            <v>14.098791755152055</v>
          </cell>
          <cell r="FF137">
            <v>2.7925111921948411</v>
          </cell>
          <cell r="FG137">
            <v>75.025311495434735</v>
          </cell>
          <cell r="FH137">
            <v>0</v>
          </cell>
          <cell r="FI137">
            <v>75.025311495434735</v>
          </cell>
          <cell r="FJ137">
            <v>4.8900332778702156</v>
          </cell>
          <cell r="FK137">
            <v>0</v>
          </cell>
          <cell r="FL137">
            <v>0</v>
          </cell>
          <cell r="FM137">
            <v>4.8900332778702156</v>
          </cell>
          <cell r="FN137">
            <v>139.03012215278693</v>
          </cell>
          <cell r="FO137">
            <v>3.8631262895174703</v>
          </cell>
          <cell r="FP137">
            <v>0</v>
          </cell>
          <cell r="FQ137">
            <v>142.89324844230438</v>
          </cell>
          <cell r="FR137">
            <v>142.89324844230438</v>
          </cell>
          <cell r="FS137">
            <v>0.71373382498788707</v>
          </cell>
          <cell r="FT137">
            <v>0</v>
          </cell>
          <cell r="FU137">
            <v>1.2448519881695316E-2</v>
          </cell>
          <cell r="FV137">
            <v>1.8811678263838086E-5</v>
          </cell>
          <cell r="FW137">
            <v>0</v>
          </cell>
          <cell r="FX137">
            <v>0</v>
          </cell>
          <cell r="FY137">
            <v>13.491187897015097</v>
          </cell>
          <cell r="FZ137">
            <v>1.978745339048247</v>
          </cell>
          <cell r="GA137">
            <v>16.196134392611167</v>
          </cell>
          <cell r="GB137">
            <v>0</v>
          </cell>
          <cell r="GC137">
            <v>16.196134392611167</v>
          </cell>
          <cell r="GD137">
            <v>0</v>
          </cell>
          <cell r="GE137">
            <v>15.262448337763416</v>
          </cell>
          <cell r="GF137">
            <v>0</v>
          </cell>
          <cell r="GG137">
            <v>1.2007472616926973</v>
          </cell>
          <cell r="GH137">
            <v>0</v>
          </cell>
          <cell r="GI137">
            <v>16.463195599456096</v>
          </cell>
          <cell r="GJ137">
            <v>0</v>
          </cell>
          <cell r="GK137">
            <v>16.463195599456096</v>
          </cell>
          <cell r="GL137">
            <v>0</v>
          </cell>
          <cell r="GM137">
            <v>0</v>
          </cell>
          <cell r="GN137">
            <v>0</v>
          </cell>
          <cell r="GO137">
            <v>0</v>
          </cell>
          <cell r="GP137">
            <v>32.659329992067207</v>
          </cell>
          <cell r="GQ137">
            <v>0.94055108153078193</v>
          </cell>
          <cell r="GR137">
            <v>0</v>
          </cell>
          <cell r="GS137">
            <v>33.599881073597992</v>
          </cell>
          <cell r="GT137">
            <v>33.599881073597992</v>
          </cell>
          <cell r="GU137">
            <v>16.653776347611792</v>
          </cell>
          <cell r="GV137">
            <v>0</v>
          </cell>
          <cell r="GW137">
            <v>3.1692036326449862</v>
          </cell>
          <cell r="GX137">
            <v>1.527498427595053E-2</v>
          </cell>
          <cell r="GY137">
            <v>10.224533650152161</v>
          </cell>
          <cell r="GZ137">
            <v>0</v>
          </cell>
          <cell r="HA137">
            <v>44.137318416636077</v>
          </cell>
          <cell r="HB137">
            <v>10.565491926034978</v>
          </cell>
          <cell r="HC137">
            <v>84.765598957355962</v>
          </cell>
          <cell r="HD137">
            <v>0.32537937047753734</v>
          </cell>
          <cell r="HE137">
            <v>85.090978327833511</v>
          </cell>
          <cell r="HF137">
            <v>9.972976238370638</v>
          </cell>
          <cell r="HG137">
            <v>52.511840111648752</v>
          </cell>
          <cell r="HH137">
            <v>10.911640535831861</v>
          </cell>
          <cell r="HI137">
            <v>15.299539016844651</v>
          </cell>
          <cell r="HJ137">
            <v>2.7925111921948411</v>
          </cell>
          <cell r="HK137">
            <v>91.488507094890906</v>
          </cell>
          <cell r="HL137">
            <v>0</v>
          </cell>
          <cell r="HM137">
            <v>91.488507094890906</v>
          </cell>
          <cell r="HN137">
            <v>4.8900332778702156</v>
          </cell>
          <cell r="HO137">
            <v>0</v>
          </cell>
          <cell r="HP137">
            <v>0</v>
          </cell>
          <cell r="HQ137">
            <v>4.8900332778702156</v>
          </cell>
          <cell r="HR137">
            <v>171.68945214485419</v>
          </cell>
          <cell r="HS137">
            <v>4.8036773710482521</v>
          </cell>
          <cell r="HT137">
            <v>0</v>
          </cell>
          <cell r="HU137">
            <v>176.49312951590244</v>
          </cell>
          <cell r="HV137">
            <v>176.49312951590244</v>
          </cell>
          <cell r="HW137">
            <v>2.9111087042096501E-2</v>
          </cell>
          <cell r="HX137">
            <v>0</v>
          </cell>
          <cell r="HY137">
            <v>1.224321866341098</v>
          </cell>
          <cell r="HZ137">
            <v>0.47236498383668879</v>
          </cell>
          <cell r="IA137">
            <v>0.74700454125485838</v>
          </cell>
          <cell r="IB137">
            <v>0</v>
          </cell>
          <cell r="IC137" t="e">
            <v>#N/A</v>
          </cell>
          <cell r="ID137">
            <v>0.47315582238768711</v>
          </cell>
          <cell r="IE137">
            <v>0</v>
          </cell>
          <cell r="IF137">
            <v>6.4163250306156397E-2</v>
          </cell>
          <cell r="IG137" t="e">
            <v>#N/A</v>
          </cell>
          <cell r="IH137" t="e">
            <v>#N/A</v>
          </cell>
          <cell r="II137">
            <v>2.390366889482562</v>
          </cell>
          <cell r="IJ137">
            <v>1.9954251373858232</v>
          </cell>
          <cell r="IK137" t="e">
            <v>#N/A</v>
          </cell>
          <cell r="IL137" t="e">
            <v>#N/A</v>
          </cell>
          <cell r="IM137">
            <v>0</v>
          </cell>
          <cell r="IN137">
            <v>1.1746276314575705</v>
          </cell>
          <cell r="IO137">
            <v>0.1984871478386023</v>
          </cell>
          <cell r="IP137">
            <v>0.35448241445532441</v>
          </cell>
          <cell r="IQ137">
            <v>0.29783032174762059</v>
          </cell>
          <cell r="IR137">
            <v>0.59076065358940089</v>
          </cell>
          <cell r="IS137">
            <v>4.1185086835350804</v>
          </cell>
          <cell r="IT137">
            <v>0</v>
          </cell>
          <cell r="IU137">
            <v>0</v>
          </cell>
          <cell r="IV137">
            <v>0</v>
          </cell>
          <cell r="IW137">
            <v>2.476309210399334</v>
          </cell>
          <cell r="IX137">
            <v>2.9415049107249569</v>
          </cell>
          <cell r="IY137">
            <v>6.5953481084858351E-2</v>
          </cell>
          <cell r="IZ137">
            <v>0</v>
          </cell>
          <cell r="JA137" t="e">
            <v>#N/A</v>
          </cell>
          <cell r="JB137">
            <v>8.5042258348381843</v>
          </cell>
          <cell r="JC137">
            <v>0.24401229641430944</v>
          </cell>
          <cell r="JD137">
            <v>0</v>
          </cell>
          <cell r="JE137">
            <v>0.13317537437603991</v>
          </cell>
          <cell r="JF137">
            <v>0</v>
          </cell>
          <cell r="JG137">
            <v>0.43180518077371038</v>
          </cell>
          <cell r="JH137">
            <v>0</v>
          </cell>
          <cell r="JI137">
            <v>0</v>
          </cell>
          <cell r="JJ137">
            <v>0</v>
          </cell>
          <cell r="JK137">
            <v>0.10144756685248157</v>
          </cell>
          <cell r="JL137">
            <v>0</v>
          </cell>
          <cell r="JM137">
            <v>-3.8912179695557422E-8</v>
          </cell>
          <cell r="JN137">
            <v>0.97445473308319452</v>
          </cell>
          <cell r="JO137">
            <v>4.1854480262296066E-2</v>
          </cell>
          <cell r="JP137">
            <v>0.49876521704863552</v>
          </cell>
          <cell r="JQ137">
            <v>1.4264305192430113</v>
          </cell>
          <cell r="JR137">
            <v>0</v>
          </cell>
          <cell r="JS137">
            <v>171.68945214485419</v>
          </cell>
          <cell r="JT137">
            <v>176.49312951590244</v>
          </cell>
          <cell r="JU137">
            <v>33.599881073597992</v>
          </cell>
          <cell r="JV137">
            <v>142.89324844230438</v>
          </cell>
          <cell r="JW137">
            <v>28.999933199082356</v>
          </cell>
          <cell r="JX137">
            <v>0.24401229641430944</v>
          </cell>
          <cell r="JY137">
            <v>0</v>
          </cell>
          <cell r="JZ137">
            <v>0</v>
          </cell>
          <cell r="KA137">
            <v>0</v>
          </cell>
          <cell r="KB137">
            <v>0</v>
          </cell>
          <cell r="KC137">
            <v>0</v>
          </cell>
          <cell r="KD137">
            <v>0</v>
          </cell>
          <cell r="KE137">
            <v>0</v>
          </cell>
          <cell r="KF137">
            <v>0</v>
          </cell>
          <cell r="KG137">
            <v>0</v>
          </cell>
          <cell r="KH137">
            <v>0</v>
          </cell>
          <cell r="KI137">
            <v>1.5082826237420963</v>
          </cell>
          <cell r="KJ137">
            <v>0.92586649887520789</v>
          </cell>
          <cell r="KK137">
            <v>4.8226567554841919</v>
          </cell>
          <cell r="KL137">
            <v>6.6215512061447575</v>
          </cell>
          <cell r="KM137">
            <v>9.1672767694925117</v>
          </cell>
          <cell r="KN137">
            <v>30.712611842374368</v>
          </cell>
          <cell r="KO137">
            <v>2.4754347684059894</v>
          </cell>
          <cell r="KP137">
            <v>8.7444199334442581E-4</v>
          </cell>
          <cell r="KQ137">
            <v>0</v>
          </cell>
          <cell r="KR137">
            <v>2.476309210399334</v>
          </cell>
          <cell r="KS137">
            <v>0</v>
          </cell>
          <cell r="KT137">
            <v>2.9415049107249569</v>
          </cell>
          <cell r="KU137">
            <v>0</v>
          </cell>
          <cell r="KV137">
            <v>2.9415049107249569</v>
          </cell>
          <cell r="KW137">
            <v>8.5042258348381843</v>
          </cell>
          <cell r="KX137">
            <v>0</v>
          </cell>
          <cell r="KY137">
            <v>0</v>
          </cell>
          <cell r="KZ137">
            <v>8.5042258348381843</v>
          </cell>
          <cell r="LA137">
            <v>6.2361131433264569</v>
          </cell>
          <cell r="LB137">
            <v>1.7166644233833107E-3</v>
          </cell>
          <cell r="LC137">
            <v>0</v>
          </cell>
          <cell r="LD137">
            <v>6.23782980774984</v>
          </cell>
          <cell r="LE137">
            <v>2.6039764008751104E-2</v>
          </cell>
          <cell r="LF137">
            <v>9.9060214716620099</v>
          </cell>
          <cell r="LG137">
            <v>0.30339565839229998</v>
          </cell>
          <cell r="LH137">
            <v>10.235456894063063</v>
          </cell>
          <cell r="LI137">
            <v>8.3393529350359472</v>
          </cell>
          <cell r="LJ137">
            <v>1.3495074770195112E-2</v>
          </cell>
          <cell r="LK137">
            <v>0</v>
          </cell>
          <cell r="LL137">
            <v>8.3528480098061433</v>
          </cell>
          <cell r="LM137">
            <v>67.744287818560437</v>
          </cell>
          <cell r="LN137">
            <v>64.198438434052619</v>
          </cell>
          <cell r="LO137">
            <v>29.78323304971866</v>
          </cell>
          <cell r="LP137">
            <v>93.981671483771279</v>
          </cell>
          <cell r="LQ137">
            <v>131.94272625261306</v>
          </cell>
          <cell r="LR137">
            <v>161.72595930233172</v>
          </cell>
          <cell r="LS137">
            <v>1220.29599999999</v>
          </cell>
          <cell r="LT137">
            <v>47939</v>
          </cell>
          <cell r="LU137">
            <v>17718.47</v>
          </cell>
          <cell r="LV137">
            <v>16992</v>
          </cell>
          <cell r="LW137">
            <v>649.45000000000005</v>
          </cell>
          <cell r="LX137">
            <v>716.37</v>
          </cell>
          <cell r="LY137">
            <v>7073.64</v>
          </cell>
          <cell r="LZ137">
            <v>129903.97</v>
          </cell>
          <cell r="MA137">
            <v>182141.481591666</v>
          </cell>
          <cell r="MB137">
            <v>182141.47999999899</v>
          </cell>
          <cell r="MC137">
            <v>0</v>
          </cell>
          <cell r="MD137">
            <v>7809.8972083333401</v>
          </cell>
          <cell r="ME137">
            <v>409</v>
          </cell>
          <cell r="MF137">
            <v>409</v>
          </cell>
          <cell r="MG137">
            <v>67.599999999999994</v>
          </cell>
          <cell r="MH137">
            <v>1220295.99999999</v>
          </cell>
          <cell r="MI137">
            <v>34710.47</v>
          </cell>
          <cell r="MJ137">
            <v>182141.47999999899</v>
          </cell>
          <cell r="MK137">
            <v>67.599999999999994</v>
          </cell>
          <cell r="ML137">
            <v>35.156423983886995</v>
          </cell>
          <cell r="MM137">
            <v>1.3811106562371527</v>
          </cell>
          <cell r="MN137">
            <v>4.6334640522301935</v>
          </cell>
          <cell r="MO137">
            <v>4.2878191218899637</v>
          </cell>
          <cell r="MP137">
            <v>71.320365904570835</v>
          </cell>
          <cell r="MQ137">
            <v>1312.1582552244508</v>
          </cell>
          <cell r="MR137">
            <v>3.3516458301920463E-4</v>
          </cell>
          <cell r="MS137" t="str">
            <v>Historical (£m)</v>
          </cell>
          <cell r="MT137" t="str">
            <v>PR14 (£m)</v>
          </cell>
        </row>
        <row r="138">
          <cell r="A138" t="str">
            <v>WSX17</v>
          </cell>
          <cell r="B138" t="str">
            <v>WSX</v>
          </cell>
          <cell r="C138" t="str">
            <v>2016-17</v>
          </cell>
          <cell r="D138" t="str">
            <v>WSX</v>
          </cell>
          <cell r="E138" t="str">
            <v>WSX17</v>
          </cell>
          <cell r="F138">
            <v>1.0263438654082888</v>
          </cell>
          <cell r="G138">
            <v>3.1481130460799993</v>
          </cell>
          <cell r="H138">
            <v>0</v>
          </cell>
          <cell r="I138">
            <v>0.80101829139853398</v>
          </cell>
          <cell r="J138">
            <v>6.4509720039667698E-4</v>
          </cell>
          <cell r="K138">
            <v>12.770957954332344</v>
          </cell>
          <cell r="L138">
            <v>0</v>
          </cell>
          <cell r="M138">
            <v>14.224097907013203</v>
          </cell>
          <cell r="N138">
            <v>3.2401113373821532E-2</v>
          </cell>
          <cell r="O138">
            <v>30.977233409398245</v>
          </cell>
          <cell r="P138">
            <v>0.16104966108658186</v>
          </cell>
          <cell r="Q138">
            <v>31.138283070484828</v>
          </cell>
          <cell r="R138">
            <v>9.7244393837537917</v>
          </cell>
          <cell r="S138">
            <v>14.48565996800707</v>
          </cell>
          <cell r="T138">
            <v>17.740573456219767</v>
          </cell>
          <cell r="U138">
            <v>3.6172322314438077</v>
          </cell>
          <cell r="V138">
            <v>5.6590803538660639</v>
          </cell>
          <cell r="W138">
            <v>51.226985393290505</v>
          </cell>
          <cell r="X138">
            <v>0</v>
          </cell>
          <cell r="Y138">
            <v>51.226985393290505</v>
          </cell>
          <cell r="Z138">
            <v>6.4495448502256867</v>
          </cell>
          <cell r="AA138">
            <v>0</v>
          </cell>
          <cell r="AB138">
            <v>0</v>
          </cell>
          <cell r="AC138">
            <v>6.4495448502256867</v>
          </cell>
          <cell r="AD138">
            <v>75.915723613549645</v>
          </cell>
          <cell r="AE138">
            <v>1.6616507180960196</v>
          </cell>
          <cell r="AF138">
            <v>0</v>
          </cell>
          <cell r="AG138">
            <v>77.577374331645657</v>
          </cell>
          <cell r="AH138">
            <v>77.577374331645657</v>
          </cell>
          <cell r="AI138">
            <v>11.652174892313436</v>
          </cell>
          <cell r="AJ138">
            <v>0</v>
          </cell>
          <cell r="AK138">
            <v>2.075014832537811</v>
          </cell>
          <cell r="AL138">
            <v>9.8578256713093879E-2</v>
          </cell>
          <cell r="AM138">
            <v>9.3453641348185651E-2</v>
          </cell>
          <cell r="AN138">
            <v>0</v>
          </cell>
          <cell r="AO138">
            <v>18.652500851808011</v>
          </cell>
          <cell r="AP138">
            <v>8.5281762883291332</v>
          </cell>
          <cell r="AQ138">
            <v>41.099898763049652</v>
          </cell>
          <cell r="AR138">
            <v>0</v>
          </cell>
          <cell r="AS138">
            <v>41.099898763049652</v>
          </cell>
          <cell r="AT138">
            <v>7.1215396986294616E-2</v>
          </cell>
          <cell r="AU138">
            <v>28.859080705719972</v>
          </cell>
          <cell r="AV138">
            <v>0.20444611565224186</v>
          </cell>
          <cell r="AW138">
            <v>8.4616852444001953</v>
          </cell>
          <cell r="AX138">
            <v>0</v>
          </cell>
          <cell r="AY138">
            <v>37.596427462758676</v>
          </cell>
          <cell r="AZ138">
            <v>0</v>
          </cell>
          <cell r="BA138">
            <v>37.596427462758676</v>
          </cell>
          <cell r="BB138">
            <v>1.642150184653262E-2</v>
          </cell>
          <cell r="BC138">
            <v>0</v>
          </cell>
          <cell r="BD138">
            <v>0</v>
          </cell>
          <cell r="BE138">
            <v>1.642150184653262E-2</v>
          </cell>
          <cell r="BF138">
            <v>78.679904723961798</v>
          </cell>
          <cell r="BG138">
            <v>2.0106076323348381</v>
          </cell>
          <cell r="BH138">
            <v>0</v>
          </cell>
          <cell r="BI138">
            <v>80.690512356296622</v>
          </cell>
          <cell r="BJ138">
            <v>80.690512356296622</v>
          </cell>
          <cell r="BK138">
            <v>6.4874594741930079E-3</v>
          </cell>
          <cell r="BL138">
            <v>0</v>
          </cell>
          <cell r="BM138">
            <v>-1.6563700260134634E-6</v>
          </cell>
          <cell r="BN138">
            <v>8.223155749814083E-8</v>
          </cell>
          <cell r="BO138">
            <v>5.6051751705582964E-2</v>
          </cell>
          <cell r="BP138">
            <v>0</v>
          </cell>
          <cell r="BQ138">
            <v>4.7731251651898559</v>
          </cell>
          <cell r="BR138">
            <v>7.6857604969711862E-3</v>
          </cell>
          <cell r="BS138">
            <v>4.8433485627281305</v>
          </cell>
          <cell r="BT138">
            <v>0</v>
          </cell>
          <cell r="BU138">
            <v>4.8433485627281305</v>
          </cell>
          <cell r="BV138">
            <v>4.2282709024210087E-2</v>
          </cell>
          <cell r="BW138">
            <v>5.1381307788950918</v>
          </cell>
          <cell r="BX138">
            <v>5.1321198549420119E-2</v>
          </cell>
          <cell r="BY138">
            <v>0</v>
          </cell>
          <cell r="BZ138">
            <v>0</v>
          </cell>
          <cell r="CA138">
            <v>5.2317346864687142</v>
          </cell>
          <cell r="CB138">
            <v>0</v>
          </cell>
          <cell r="CC138">
            <v>5.2317346864687142</v>
          </cell>
          <cell r="CD138">
            <v>0</v>
          </cell>
          <cell r="CE138">
            <v>0</v>
          </cell>
          <cell r="CF138">
            <v>0</v>
          </cell>
          <cell r="CG138">
            <v>0</v>
          </cell>
          <cell r="CH138">
            <v>10.075083249196856</v>
          </cell>
          <cell r="CI138">
            <v>0.48853967993434544</v>
          </cell>
          <cell r="CJ138">
            <v>0</v>
          </cell>
          <cell r="CK138">
            <v>10.563622929131117</v>
          </cell>
          <cell r="CL138">
            <v>10.563622929131117</v>
          </cell>
          <cell r="CM138">
            <v>0.74118597020306587</v>
          </cell>
          <cell r="CN138">
            <v>0</v>
          </cell>
          <cell r="CO138">
            <v>2.1557483363934666E-2</v>
          </cell>
          <cell r="CP138">
            <v>9.0174190507060371E-3</v>
          </cell>
          <cell r="CQ138">
            <v>0</v>
          </cell>
          <cell r="CR138">
            <v>0</v>
          </cell>
          <cell r="CS138">
            <v>3.5448713752697247</v>
          </cell>
          <cell r="CT138">
            <v>1.9385543980050968</v>
          </cell>
          <cell r="CU138">
            <v>6.2551866458925183</v>
          </cell>
          <cell r="CV138">
            <v>0</v>
          </cell>
          <cell r="CW138">
            <v>6.2551866458925183</v>
          </cell>
          <cell r="CX138">
            <v>0</v>
          </cell>
          <cell r="CY138">
            <v>10.206896863756954</v>
          </cell>
          <cell r="CZ138">
            <v>9.5539220613188539E-3</v>
          </cell>
          <cell r="DA138">
            <v>1.4893882573616248</v>
          </cell>
          <cell r="DB138">
            <v>0</v>
          </cell>
          <cell r="DC138">
            <v>11.705839043179857</v>
          </cell>
          <cell r="DD138">
            <v>0</v>
          </cell>
          <cell r="DE138">
            <v>11.705839043179857</v>
          </cell>
          <cell r="DF138">
            <v>0</v>
          </cell>
          <cell r="DG138">
            <v>0</v>
          </cell>
          <cell r="DH138">
            <v>0</v>
          </cell>
          <cell r="DI138">
            <v>0</v>
          </cell>
          <cell r="DJ138">
            <v>17.961025689072336</v>
          </cell>
          <cell r="DK138">
            <v>0.30174509643003689</v>
          </cell>
          <cell r="DL138">
            <v>0</v>
          </cell>
          <cell r="DM138">
            <v>18.262770785502372</v>
          </cell>
          <cell r="DN138">
            <v>18.262770785502372</v>
          </cell>
          <cell r="DO138">
            <v>2.7727657148111779E-2</v>
          </cell>
          <cell r="DP138">
            <v>0</v>
          </cell>
          <cell r="DQ138">
            <v>2.138423978588619E-6</v>
          </cell>
          <cell r="DR138">
            <v>5.6035868294051596E-7</v>
          </cell>
          <cell r="DS138">
            <v>0</v>
          </cell>
          <cell r="DT138">
            <v>0</v>
          </cell>
          <cell r="DU138">
            <v>4.6716488913903316</v>
          </cell>
          <cell r="DV138">
            <v>1.2769223404524885E-3</v>
          </cell>
          <cell r="DW138">
            <v>4.7006561696615563</v>
          </cell>
          <cell r="DX138">
            <v>0</v>
          </cell>
          <cell r="DY138">
            <v>4.7006561696615563</v>
          </cell>
          <cell r="DZ138">
            <v>0</v>
          </cell>
          <cell r="EA138">
            <v>0.80179160112478221</v>
          </cell>
          <cell r="EB138">
            <v>6.3102333920230678E-3</v>
          </cell>
          <cell r="EC138">
            <v>0</v>
          </cell>
          <cell r="ED138">
            <v>0</v>
          </cell>
          <cell r="EE138">
            <v>0.80810183451680506</v>
          </cell>
          <cell r="EF138">
            <v>0</v>
          </cell>
          <cell r="EG138">
            <v>0.80810183451680506</v>
          </cell>
          <cell r="EH138">
            <v>0</v>
          </cell>
          <cell r="EI138">
            <v>0</v>
          </cell>
          <cell r="EJ138">
            <v>0</v>
          </cell>
          <cell r="EK138">
            <v>0</v>
          </cell>
          <cell r="EL138">
            <v>5.5087580041783539</v>
          </cell>
          <cell r="EM138">
            <v>9.3397291752154277E-2</v>
          </cell>
          <cell r="EN138">
            <v>0</v>
          </cell>
          <cell r="EO138">
            <v>5.6021552959305083</v>
          </cell>
          <cell r="EP138">
            <v>5.6021552959305083</v>
          </cell>
          <cell r="EQ138">
            <v>14.800287938393435</v>
          </cell>
          <cell r="ER138">
            <v>0</v>
          </cell>
          <cell r="ES138">
            <v>2.8760331239363448</v>
          </cell>
          <cell r="ET138">
            <v>9.9223353913490561E-2</v>
          </cell>
          <cell r="EU138">
            <v>12.864411595680529</v>
          </cell>
          <cell r="EV138">
            <v>0</v>
          </cell>
          <cell r="EW138">
            <v>32.87659875882121</v>
          </cell>
          <cell r="EX138">
            <v>8.5605774017029539</v>
          </cell>
          <cell r="EY138">
            <v>72.07713217244789</v>
          </cell>
          <cell r="EZ138">
            <v>0.16104966108658186</v>
          </cell>
          <cell r="FA138">
            <v>72.238181833534483</v>
          </cell>
          <cell r="FB138">
            <v>9.7956547807400849</v>
          </cell>
          <cell r="FC138">
            <v>43.344740673727038</v>
          </cell>
          <cell r="FD138">
            <v>17.94501957187201</v>
          </cell>
          <cell r="FE138">
            <v>12.078917475844003</v>
          </cell>
          <cell r="FF138">
            <v>5.6590803538660639</v>
          </cell>
          <cell r="FG138">
            <v>88.823412856049174</v>
          </cell>
          <cell r="FH138">
            <v>0</v>
          </cell>
          <cell r="FI138">
            <v>88.823412856049174</v>
          </cell>
          <cell r="FJ138">
            <v>6.4659663520722193</v>
          </cell>
          <cell r="FK138">
            <v>0</v>
          </cell>
          <cell r="FL138">
            <v>0</v>
          </cell>
          <cell r="FM138">
            <v>6.4659663520722193</v>
          </cell>
          <cell r="FN138">
            <v>154.59562833751141</v>
          </cell>
          <cell r="FO138">
            <v>3.6722583504308575</v>
          </cell>
          <cell r="FP138">
            <v>0</v>
          </cell>
          <cell r="FQ138">
            <v>158.26788668794228</v>
          </cell>
          <cell r="FR138">
            <v>158.26788668794228</v>
          </cell>
          <cell r="FS138">
            <v>0.77540108682537068</v>
          </cell>
          <cell r="FT138">
            <v>0</v>
          </cell>
          <cell r="FU138">
            <v>2.1557965417887241E-2</v>
          </cell>
          <cell r="FV138">
            <v>9.0180616409464755E-3</v>
          </cell>
          <cell r="FW138">
            <v>5.6051751705582964E-2</v>
          </cell>
          <cell r="FX138">
            <v>0</v>
          </cell>
          <cell r="FY138">
            <v>12.989645431849912</v>
          </cell>
          <cell r="FZ138">
            <v>1.9475170808425204</v>
          </cell>
          <cell r="GA138">
            <v>15.799191378282206</v>
          </cell>
          <cell r="GB138">
            <v>0</v>
          </cell>
          <cell r="GC138">
            <v>15.799191378282206</v>
          </cell>
          <cell r="GD138">
            <v>4.2282709024210087E-2</v>
          </cell>
          <cell r="GE138">
            <v>16.146819243776829</v>
          </cell>
          <cell r="GF138">
            <v>6.7185354002762043E-2</v>
          </cell>
          <cell r="GG138">
            <v>1.4893882573616248</v>
          </cell>
          <cell r="GH138">
            <v>0</v>
          </cell>
          <cell r="GI138">
            <v>17.745675564165378</v>
          </cell>
          <cell r="GJ138">
            <v>0</v>
          </cell>
          <cell r="GK138">
            <v>17.745675564165378</v>
          </cell>
          <cell r="GL138">
            <v>0</v>
          </cell>
          <cell r="GM138">
            <v>0</v>
          </cell>
          <cell r="GN138">
            <v>0</v>
          </cell>
          <cell r="GO138">
            <v>0</v>
          </cell>
          <cell r="GP138">
            <v>33.544866942447541</v>
          </cell>
          <cell r="GQ138">
            <v>0.8836820681165366</v>
          </cell>
          <cell r="GR138">
            <v>0</v>
          </cell>
          <cell r="GS138">
            <v>34.428549010563998</v>
          </cell>
          <cell r="GT138">
            <v>34.428549010563998</v>
          </cell>
          <cell r="GU138">
            <v>15.575689025218745</v>
          </cell>
          <cell r="GV138">
            <v>0</v>
          </cell>
          <cell r="GW138">
            <v>2.8975910893542234</v>
          </cell>
          <cell r="GX138">
            <v>0.10824141555443695</v>
          </cell>
          <cell r="GY138">
            <v>12.920463347386034</v>
          </cell>
          <cell r="GZ138">
            <v>0</v>
          </cell>
          <cell r="HA138">
            <v>45.866244190671061</v>
          </cell>
          <cell r="HB138">
            <v>10.508094482545458</v>
          </cell>
          <cell r="HC138">
            <v>87.876323550730163</v>
          </cell>
          <cell r="HD138">
            <v>0.16104966108658186</v>
          </cell>
          <cell r="HE138">
            <v>88.037373211816757</v>
          </cell>
          <cell r="HF138">
            <v>9.8379374897642968</v>
          </cell>
          <cell r="HG138">
            <v>59.491559917503793</v>
          </cell>
          <cell r="HH138">
            <v>18.012204925874741</v>
          </cell>
          <cell r="HI138">
            <v>13.568305733205527</v>
          </cell>
          <cell r="HJ138">
            <v>5.6590803538660639</v>
          </cell>
          <cell r="HK138">
            <v>106.56908842021443</v>
          </cell>
          <cell r="HL138">
            <v>0</v>
          </cell>
          <cell r="HM138">
            <v>106.56908842021443</v>
          </cell>
          <cell r="HN138">
            <v>6.4659663520722193</v>
          </cell>
          <cell r="HO138">
            <v>0</v>
          </cell>
          <cell r="HP138">
            <v>0</v>
          </cell>
          <cell r="HQ138">
            <v>6.4659663520722193</v>
          </cell>
          <cell r="HR138">
            <v>188.14049527995886</v>
          </cell>
          <cell r="HS138">
            <v>4.5559404185473937</v>
          </cell>
          <cell r="HT138">
            <v>0</v>
          </cell>
          <cell r="HU138">
            <v>192.69643569850624</v>
          </cell>
          <cell r="HV138">
            <v>192.69643569850624</v>
          </cell>
          <cell r="HW138">
            <v>7.3260716427237657E-3</v>
          </cell>
          <cell r="HX138">
            <v>0</v>
          </cell>
          <cell r="HY138">
            <v>0.46632733046696756</v>
          </cell>
          <cell r="HZ138">
            <v>1.0976834812031411</v>
          </cell>
          <cell r="IA138">
            <v>0</v>
          </cell>
          <cell r="IB138">
            <v>0</v>
          </cell>
          <cell r="IC138" t="e">
            <v>#N/A</v>
          </cell>
          <cell r="ID138">
            <v>0.37933976142306114</v>
          </cell>
          <cell r="IE138">
            <v>0</v>
          </cell>
          <cell r="IF138">
            <v>0.31484800775871974</v>
          </cell>
          <cell r="IG138" t="e">
            <v>#N/A</v>
          </cell>
          <cell r="IH138" t="e">
            <v>#N/A</v>
          </cell>
          <cell r="II138">
            <v>11.074282677101435</v>
          </cell>
          <cell r="IJ138">
            <v>0.81234866724431676</v>
          </cell>
          <cell r="IK138" t="e">
            <v>#N/A</v>
          </cell>
          <cell r="IL138" t="e">
            <v>#N/A</v>
          </cell>
          <cell r="IM138">
            <v>0</v>
          </cell>
          <cell r="IN138">
            <v>0.2543551155896594</v>
          </cell>
          <cell r="IO138">
            <v>0.27234774462535905</v>
          </cell>
          <cell r="IP138">
            <v>0.24396413318342222</v>
          </cell>
          <cell r="IQ138">
            <v>0.11684464489815448</v>
          </cell>
          <cell r="IR138">
            <v>1.1744816811875911</v>
          </cell>
          <cell r="IS138">
            <v>0.8189032929769573</v>
          </cell>
          <cell r="IT138">
            <v>0</v>
          </cell>
          <cell r="IU138">
            <v>0</v>
          </cell>
          <cell r="IV138">
            <v>0</v>
          </cell>
          <cell r="IW138">
            <v>4.9619856062946246</v>
          </cell>
          <cell r="IX138">
            <v>2.5747401699127099</v>
          </cell>
          <cell r="IY138">
            <v>0.20148274656643411</v>
          </cell>
          <cell r="IZ138">
            <v>0</v>
          </cell>
          <cell r="JA138" t="e">
            <v>#N/A</v>
          </cell>
          <cell r="JB138">
            <v>8.1966197933525144</v>
          </cell>
          <cell r="JC138">
            <v>0</v>
          </cell>
          <cell r="JD138">
            <v>0.37480472547372995</v>
          </cell>
          <cell r="JE138">
            <v>0.23853551310299548</v>
          </cell>
          <cell r="JF138">
            <v>9.7574347069347561E-2</v>
          </cell>
          <cell r="JG138">
            <v>1.0096179910250307</v>
          </cell>
          <cell r="JH138">
            <v>0.13732415335789905</v>
          </cell>
          <cell r="JI138">
            <v>1.581651320702421</v>
          </cell>
          <cell r="JJ138">
            <v>0.74900697088223223</v>
          </cell>
          <cell r="JK138">
            <v>8.9346794897004506E-2</v>
          </cell>
          <cell r="JL138">
            <v>8.5907440859844073E-2</v>
          </cell>
          <cell r="JM138">
            <v>9.3753974983011787E-3</v>
          </cell>
          <cell r="JN138">
            <v>7.7323297417053863E-2</v>
          </cell>
          <cell r="JO138">
            <v>1.238166472911465</v>
          </cell>
          <cell r="JP138">
            <v>0.46298430526754203</v>
          </cell>
          <cell r="JQ138">
            <v>0.7009832559585053</v>
          </cell>
          <cell r="JR138">
            <v>0</v>
          </cell>
          <cell r="JS138">
            <v>188.14049527995886</v>
          </cell>
          <cell r="JT138">
            <v>192.69643569850624</v>
          </cell>
          <cell r="JU138">
            <v>34.428549010563998</v>
          </cell>
          <cell r="JV138">
            <v>158.26788668794228</v>
          </cell>
          <cell r="JW138">
            <v>37.23958804681277</v>
          </cell>
          <cell r="JX138">
            <v>0</v>
          </cell>
          <cell r="JY138">
            <v>0</v>
          </cell>
          <cell r="JZ138">
            <v>0</v>
          </cell>
          <cell r="KA138">
            <v>0</v>
          </cell>
          <cell r="KB138">
            <v>0</v>
          </cell>
          <cell r="KC138">
            <v>0</v>
          </cell>
          <cell r="KD138">
            <v>0</v>
          </cell>
          <cell r="KE138">
            <v>0</v>
          </cell>
          <cell r="KF138">
            <v>0</v>
          </cell>
          <cell r="KG138">
            <v>0</v>
          </cell>
          <cell r="KH138">
            <v>0</v>
          </cell>
          <cell r="KI138">
            <v>1.5578911302486662</v>
          </cell>
          <cell r="KJ138">
            <v>0.97786710957570777</v>
          </cell>
          <cell r="KK138">
            <v>4.9776510006155101</v>
          </cell>
          <cell r="KL138">
            <v>6.667691970598276</v>
          </cell>
          <cell r="KM138">
            <v>8.7339398489355755</v>
          </cell>
          <cell r="KN138">
            <v>30.327434878949528</v>
          </cell>
          <cell r="KO138">
            <v>4.9479109115404176</v>
          </cell>
          <cell r="KP138">
            <v>1.407469475420599E-2</v>
          </cell>
          <cell r="KQ138">
            <v>0</v>
          </cell>
          <cell r="KR138">
            <v>4.9619856062946246</v>
          </cell>
          <cell r="KS138">
            <v>6.1580631981848761E-8</v>
          </cell>
          <cell r="KT138">
            <v>2.5747401083320782</v>
          </cell>
          <cell r="KU138">
            <v>0</v>
          </cell>
          <cell r="KV138">
            <v>2.5747401699127099</v>
          </cell>
          <cell r="KW138">
            <v>8.1966197933525144</v>
          </cell>
          <cell r="KX138">
            <v>0</v>
          </cell>
          <cell r="KY138">
            <v>0</v>
          </cell>
          <cell r="KZ138">
            <v>8.1966197933525144</v>
          </cell>
          <cell r="LA138">
            <v>6.2361131433264569</v>
          </cell>
          <cell r="LB138">
            <v>1.7166644233833107E-3</v>
          </cell>
          <cell r="LC138">
            <v>0</v>
          </cell>
          <cell r="LD138">
            <v>6.23782980774984</v>
          </cell>
          <cell r="LE138">
            <v>2.6039764008751104E-2</v>
          </cell>
          <cell r="LF138">
            <v>9.9060214716620099</v>
          </cell>
          <cell r="LG138">
            <v>0.30339565839229998</v>
          </cell>
          <cell r="LH138">
            <v>10.235456894063063</v>
          </cell>
          <cell r="LI138">
            <v>8.3393529350359472</v>
          </cell>
          <cell r="LJ138">
            <v>1.3495074770195112E-2</v>
          </cell>
          <cell r="LK138">
            <v>0</v>
          </cell>
          <cell r="LL138">
            <v>8.3528480098061433</v>
          </cell>
          <cell r="LM138">
            <v>69.749111418513763</v>
          </cell>
          <cell r="LN138">
            <v>71.4232517882824</v>
          </cell>
          <cell r="LO138">
            <v>30.34417190863304</v>
          </cell>
          <cell r="LP138">
            <v>101.76742369691544</v>
          </cell>
          <cell r="LQ138">
            <v>141.17236320679615</v>
          </cell>
          <cell r="LR138">
            <v>171.51653511542918</v>
          </cell>
          <cell r="LS138">
            <v>1230.39199999999</v>
          </cell>
          <cell r="LT138">
            <v>49039</v>
          </cell>
          <cell r="LU138">
            <v>17793.73</v>
          </cell>
          <cell r="LV138">
            <v>16992</v>
          </cell>
          <cell r="LW138">
            <v>651.99962500000004</v>
          </cell>
          <cell r="LX138">
            <v>717.15754166666704</v>
          </cell>
          <cell r="LY138">
            <v>6884.4294083333298</v>
          </cell>
          <cell r="LZ138">
            <v>133479.18882083299</v>
          </cell>
          <cell r="MA138">
            <v>185627.53273750001</v>
          </cell>
          <cell r="MB138">
            <v>185627.53273749899</v>
          </cell>
          <cell r="MC138">
            <v>0</v>
          </cell>
          <cell r="MD138">
            <v>8558.0460208333297</v>
          </cell>
          <cell r="ME138">
            <v>406</v>
          </cell>
          <cell r="MF138">
            <v>406</v>
          </cell>
          <cell r="MG138">
            <v>68.2</v>
          </cell>
          <cell r="MH138">
            <v>1230391.99999999</v>
          </cell>
          <cell r="MI138">
            <v>34785.729999999996</v>
          </cell>
          <cell r="MJ138">
            <v>185627.53273749899</v>
          </cell>
          <cell r="MK138">
            <v>68.2</v>
          </cell>
          <cell r="ML138">
            <v>35.370595931147342</v>
          </cell>
          <cell r="MM138">
            <v>1.4097447430311225</v>
          </cell>
          <cell r="MN138">
            <v>4.4463159388492342</v>
          </cell>
          <cell r="MO138">
            <v>4.6103322576266192</v>
          </cell>
          <cell r="MP138">
            <v>71.90699938332402</v>
          </cell>
          <cell r="MQ138">
            <v>1327.3215659508639</v>
          </cell>
          <cell r="MR138">
            <v>3.2997613768620353E-4</v>
          </cell>
          <cell r="MS138" t="str">
            <v>Historical (£m)</v>
          </cell>
          <cell r="MT138" t="str">
            <v>PR14 (£m)</v>
          </cell>
        </row>
        <row r="139">
          <cell r="A139" t="str">
            <v>WSX18</v>
          </cell>
          <cell r="B139" t="str">
            <v>WSX</v>
          </cell>
          <cell r="C139" t="str">
            <v>2017-18</v>
          </cell>
          <cell r="D139" t="str">
            <v>WSX</v>
          </cell>
          <cell r="E139" t="str">
            <v>WSX18</v>
          </cell>
          <cell r="F139">
            <v>1</v>
          </cell>
          <cell r="G139">
            <v>3.5532988357253998</v>
          </cell>
          <cell r="H139">
            <v>0</v>
          </cell>
          <cell r="I139">
            <v>0.75647983867334501</v>
          </cell>
          <cell r="J139">
            <v>6.3863406750128303E-3</v>
          </cell>
          <cell r="K139">
            <v>10.97887678</v>
          </cell>
          <cell r="L139">
            <v>0</v>
          </cell>
          <cell r="M139">
            <v>14.143747312968401</v>
          </cell>
          <cell r="N139">
            <v>2.8803574592108899E-2</v>
          </cell>
          <cell r="O139">
            <v>29.467592682634301</v>
          </cell>
          <cell r="P139">
            <v>0.48064448999999998</v>
          </cell>
          <cell r="Q139">
            <v>29.9482371726343</v>
          </cell>
          <cell r="R139">
            <v>12.3889421408264</v>
          </cell>
          <cell r="S139">
            <v>9.7974158551311596</v>
          </cell>
          <cell r="T139">
            <v>27.40236087445</v>
          </cell>
          <cell r="U139">
            <v>4.1495176677499996</v>
          </cell>
          <cell r="V139">
            <v>2.058489695</v>
          </cell>
          <cell r="W139">
            <v>55.7967262331575</v>
          </cell>
          <cell r="X139">
            <v>0</v>
          </cell>
          <cell r="Y139">
            <v>55.7967262331575</v>
          </cell>
          <cell r="Z139">
            <v>6.9039999999999999</v>
          </cell>
          <cell r="AA139">
            <v>0.2</v>
          </cell>
          <cell r="AB139">
            <v>6.7041229500000004</v>
          </cell>
          <cell r="AC139">
            <v>6.9041229500000005</v>
          </cell>
          <cell r="AD139">
            <v>78.840840455791806</v>
          </cell>
          <cell r="AE139">
            <v>2.0107960644007199</v>
          </cell>
          <cell r="AF139">
            <v>0</v>
          </cell>
          <cell r="AG139">
            <v>80.851636520192599</v>
          </cell>
          <cell r="AH139">
            <v>74.8602136013521</v>
          </cell>
          <cell r="AI139">
            <v>12.8464712446733</v>
          </cell>
          <cell r="AJ139">
            <v>0</v>
          </cell>
          <cell r="AK139">
            <v>2.1690020030339299</v>
          </cell>
          <cell r="AL139">
            <v>9.5769033188583805E-2</v>
          </cell>
          <cell r="AM139">
            <v>0</v>
          </cell>
          <cell r="AN139">
            <v>0</v>
          </cell>
          <cell r="AO139">
            <v>20.134096093365802</v>
          </cell>
          <cell r="AP139">
            <v>7.0725206697887097</v>
          </cell>
          <cell r="AQ139">
            <v>42.317859044050302</v>
          </cell>
          <cell r="AR139">
            <v>0</v>
          </cell>
          <cell r="AS139">
            <v>42.317859044050302</v>
          </cell>
          <cell r="AT139">
            <v>0</v>
          </cell>
          <cell r="AU139">
            <v>50.606682637347298</v>
          </cell>
          <cell r="AV139">
            <v>2.0311745839999999</v>
          </cell>
          <cell r="AW139">
            <v>29.384715164399999</v>
          </cell>
          <cell r="AX139">
            <v>0</v>
          </cell>
          <cell r="AY139">
            <v>82.022572385747296</v>
          </cell>
          <cell r="AZ139">
            <v>0</v>
          </cell>
          <cell r="BA139">
            <v>82.022572385747296</v>
          </cell>
          <cell r="BB139">
            <v>0</v>
          </cell>
          <cell r="BC139">
            <v>0</v>
          </cell>
          <cell r="BD139">
            <v>0</v>
          </cell>
          <cell r="BE139">
            <v>0</v>
          </cell>
          <cell r="BF139">
            <v>124.340431429798</v>
          </cell>
          <cell r="BG139">
            <v>2.9880053667262998</v>
          </cell>
          <cell r="BH139">
            <v>0</v>
          </cell>
          <cell r="BI139">
            <v>127.328436796524</v>
          </cell>
          <cell r="BJ139">
            <v>116.40748364716301</v>
          </cell>
          <cell r="BK139">
            <v>6.3566594470112099E-3</v>
          </cell>
          <cell r="BL139">
            <v>0</v>
          </cell>
          <cell r="BM139">
            <v>1.32078544502827E-5</v>
          </cell>
          <cell r="BN139">
            <v>9.8564252471989706E-6</v>
          </cell>
          <cell r="BO139">
            <v>0</v>
          </cell>
          <cell r="BP139">
            <v>0</v>
          </cell>
          <cell r="BQ139">
            <v>5.1839057641761297</v>
          </cell>
          <cell r="BR139">
            <v>6.8823883311344902E-3</v>
          </cell>
          <cell r="BS139">
            <v>5.1971678762339701</v>
          </cell>
          <cell r="BT139">
            <v>0</v>
          </cell>
          <cell r="BU139">
            <v>5.1971678762339701</v>
          </cell>
          <cell r="BV139">
            <v>0</v>
          </cell>
          <cell r="BW139">
            <v>2.5625813735882899</v>
          </cell>
          <cell r="BX139">
            <v>0</v>
          </cell>
          <cell r="BY139">
            <v>0</v>
          </cell>
          <cell r="BZ139">
            <v>0</v>
          </cell>
          <cell r="CA139">
            <v>2.5625813735882899</v>
          </cell>
          <cell r="CB139">
            <v>0</v>
          </cell>
          <cell r="CC139">
            <v>2.5625813735882899</v>
          </cell>
          <cell r="CD139">
            <v>0</v>
          </cell>
          <cell r="CE139">
            <v>0</v>
          </cell>
          <cell r="CF139">
            <v>0</v>
          </cell>
          <cell r="CG139">
            <v>0</v>
          </cell>
          <cell r="CH139">
            <v>7.75974924982226</v>
          </cell>
          <cell r="CI139">
            <v>0.75169946332737003</v>
          </cell>
          <cell r="CJ139">
            <v>0</v>
          </cell>
          <cell r="CK139">
            <v>8.5114487131496297</v>
          </cell>
          <cell r="CL139">
            <v>5.9943559603037304</v>
          </cell>
          <cell r="CM139">
            <v>0.86806370694442103</v>
          </cell>
          <cell r="CN139">
            <v>0</v>
          </cell>
          <cell r="CO139">
            <v>2.10113475569579E-2</v>
          </cell>
          <cell r="CP139">
            <v>5.2703179885861297E-3</v>
          </cell>
          <cell r="CQ139">
            <v>0</v>
          </cell>
          <cell r="CR139">
            <v>0</v>
          </cell>
          <cell r="CS139">
            <v>4.4735143982008703</v>
          </cell>
          <cell r="CT139">
            <v>1.6368350683636601</v>
          </cell>
          <cell r="CU139">
            <v>7.0046948390545003</v>
          </cell>
          <cell r="CV139">
            <v>0</v>
          </cell>
          <cell r="CW139">
            <v>7.0046948390545003</v>
          </cell>
          <cell r="CX139">
            <v>0</v>
          </cell>
          <cell r="CY139">
            <v>12.386580750638201</v>
          </cell>
          <cell r="CZ139">
            <v>0</v>
          </cell>
          <cell r="DA139">
            <v>1.8930612230999999</v>
          </cell>
          <cell r="DB139">
            <v>0</v>
          </cell>
          <cell r="DC139">
            <v>14.279641973738199</v>
          </cell>
          <cell r="DD139">
            <v>0</v>
          </cell>
          <cell r="DE139">
            <v>14.279641973738199</v>
          </cell>
          <cell r="DF139">
            <v>0</v>
          </cell>
          <cell r="DG139">
            <v>0</v>
          </cell>
          <cell r="DH139">
            <v>0</v>
          </cell>
          <cell r="DI139">
            <v>0</v>
          </cell>
          <cell r="DJ139">
            <v>21.284336812792699</v>
          </cell>
          <cell r="DK139">
            <v>0.46981216457960701</v>
          </cell>
          <cell r="DL139">
            <v>0</v>
          </cell>
          <cell r="DM139">
            <v>21.754148977372299</v>
          </cell>
          <cell r="DN139">
            <v>20.694109539237999</v>
          </cell>
          <cell r="DO139">
            <v>2.60532670733611E-2</v>
          </cell>
          <cell r="DP139">
            <v>0</v>
          </cell>
          <cell r="DQ139">
            <v>3.5132476611914702E-6</v>
          </cell>
          <cell r="DR139">
            <v>6.8651604463478601E-6</v>
          </cell>
          <cell r="DS139">
            <v>0</v>
          </cell>
          <cell r="DT139">
            <v>0</v>
          </cell>
          <cell r="DU139">
            <v>5.4108259059475898</v>
          </cell>
          <cell r="DV139">
            <v>1.13244837199011E-3</v>
          </cell>
          <cell r="DW139">
            <v>5.4380219998010499</v>
          </cell>
          <cell r="DX139">
            <v>0</v>
          </cell>
          <cell r="DY139">
            <v>5.4380219998010499</v>
          </cell>
          <cell r="DZ139">
            <v>0</v>
          </cell>
          <cell r="EA139">
            <v>0.40754114138866598</v>
          </cell>
          <cell r="EB139">
            <v>0</v>
          </cell>
          <cell r="EC139">
            <v>0</v>
          </cell>
          <cell r="ED139">
            <v>0</v>
          </cell>
          <cell r="EE139">
            <v>0.40754114138866598</v>
          </cell>
          <cell r="EF139">
            <v>0</v>
          </cell>
          <cell r="EG139">
            <v>0.40754114138866598</v>
          </cell>
          <cell r="EH139">
            <v>0</v>
          </cell>
          <cell r="EI139">
            <v>0</v>
          </cell>
          <cell r="EJ139">
            <v>0</v>
          </cell>
          <cell r="EK139">
            <v>0</v>
          </cell>
          <cell r="EL139">
            <v>5.8455631411897198</v>
          </cell>
          <cell r="EM139">
            <v>0.15033989266547401</v>
          </cell>
          <cell r="EN139">
            <v>0</v>
          </cell>
          <cell r="EO139">
            <v>5.99590303385519</v>
          </cell>
          <cell r="EP139">
            <v>5.3366741678739098</v>
          </cell>
          <cell r="EQ139">
            <v>16.399770080398699</v>
          </cell>
          <cell r="ER139">
            <v>0</v>
          </cell>
          <cell r="ES139">
            <v>2.925481841707275</v>
          </cell>
          <cell r="ET139">
            <v>0.10215537386359663</v>
          </cell>
          <cell r="EU139">
            <v>10.97887678</v>
          </cell>
          <cell r="EV139">
            <v>0</v>
          </cell>
          <cell r="EW139">
            <v>34.277843406334199</v>
          </cell>
          <cell r="EX139">
            <v>7.1013242443808187</v>
          </cell>
          <cell r="EY139">
            <v>71.785451726684599</v>
          </cell>
          <cell r="EZ139">
            <v>0.48064448999999998</v>
          </cell>
          <cell r="FA139">
            <v>72.266096216684602</v>
          </cell>
          <cell r="FB139">
            <v>12.3889421408264</v>
          </cell>
          <cell r="FC139">
            <v>60.404098492478454</v>
          </cell>
          <cell r="FD139">
            <v>29.433535458449999</v>
          </cell>
          <cell r="FE139">
            <v>33.534232832149996</v>
          </cell>
          <cell r="FF139">
            <v>2.058489695</v>
          </cell>
          <cell r="FG139">
            <v>137.81929861890478</v>
          </cell>
          <cell r="FH139">
            <v>0</v>
          </cell>
          <cell r="FI139">
            <v>137.81929861890478</v>
          </cell>
          <cell r="FJ139">
            <v>6.9039999999999999</v>
          </cell>
          <cell r="FK139">
            <v>0.2</v>
          </cell>
          <cell r="FL139">
            <v>6.7041229500000004</v>
          </cell>
          <cell r="FM139">
            <v>6.9041229500000005</v>
          </cell>
          <cell r="FN139">
            <v>203.18127188558981</v>
          </cell>
          <cell r="FO139">
            <v>4.9988014311270197</v>
          </cell>
          <cell r="FP139">
            <v>0</v>
          </cell>
          <cell r="FQ139">
            <v>208.1800733167166</v>
          </cell>
          <cell r="FR139">
            <v>191.26769724851511</v>
          </cell>
          <cell r="FS139">
            <v>0.90047363346479337</v>
          </cell>
          <cell r="FT139">
            <v>0</v>
          </cell>
          <cell r="FU139">
            <v>2.1028068659069372E-2</v>
          </cell>
          <cell r="FV139">
            <v>5.2870395742796771E-3</v>
          </cell>
          <cell r="FW139">
            <v>0</v>
          </cell>
          <cell r="FX139">
            <v>0</v>
          </cell>
          <cell r="FY139">
            <v>15.068246068324591</v>
          </cell>
          <cell r="FZ139">
            <v>1.6448499050667846</v>
          </cell>
          <cell r="GA139">
            <v>17.639884715089522</v>
          </cell>
          <cell r="GB139">
            <v>0</v>
          </cell>
          <cell r="GC139">
            <v>17.639884715089522</v>
          </cell>
          <cell r="GD139">
            <v>0</v>
          </cell>
          <cell r="GE139">
            <v>15.356703265615156</v>
          </cell>
          <cell r="GF139">
            <v>0</v>
          </cell>
          <cell r="GG139">
            <v>1.8930612230999999</v>
          </cell>
          <cell r="GH139">
            <v>0</v>
          </cell>
          <cell r="GI139">
            <v>17.249764488715154</v>
          </cell>
          <cell r="GJ139">
            <v>0</v>
          </cell>
          <cell r="GK139">
            <v>17.249764488715154</v>
          </cell>
          <cell r="GL139">
            <v>0</v>
          </cell>
          <cell r="GM139">
            <v>0</v>
          </cell>
          <cell r="GN139">
            <v>0</v>
          </cell>
          <cell r="GO139">
            <v>0</v>
          </cell>
          <cell r="GP139">
            <v>34.88964920380468</v>
          </cell>
          <cell r="GQ139">
            <v>1.3718515205724511</v>
          </cell>
          <cell r="GR139">
            <v>0</v>
          </cell>
          <cell r="GS139">
            <v>36.261500724377122</v>
          </cell>
          <cell r="GT139">
            <v>32.025139667415637</v>
          </cell>
          <cell r="GU139">
            <v>17.300243713863502</v>
          </cell>
          <cell r="GV139">
            <v>0</v>
          </cell>
          <cell r="GW139">
            <v>2.9465099103663501</v>
          </cell>
          <cell r="GX139">
            <v>0.107442413437876</v>
          </cell>
          <cell r="GY139">
            <v>10.97887678</v>
          </cell>
          <cell r="GZ139">
            <v>0</v>
          </cell>
          <cell r="HA139">
            <v>49.346089474658797</v>
          </cell>
          <cell r="HB139">
            <v>8.7461741494476097</v>
          </cell>
          <cell r="HC139">
            <v>89.425336441774107</v>
          </cell>
          <cell r="HD139">
            <v>0.48064448999999998</v>
          </cell>
          <cell r="HE139">
            <v>89.905980931774096</v>
          </cell>
          <cell r="HF139">
            <v>12.3889421408264</v>
          </cell>
          <cell r="HG139">
            <v>75.760801758093606</v>
          </cell>
          <cell r="HH139">
            <v>29.433535458449999</v>
          </cell>
          <cell r="HI139">
            <v>35.427294055250002</v>
          </cell>
          <cell r="HJ139">
            <v>2.058489695</v>
          </cell>
          <cell r="HK139">
            <v>155.06906310762</v>
          </cell>
          <cell r="HL139">
            <v>0</v>
          </cell>
          <cell r="HM139">
            <v>155.06906310762</v>
          </cell>
          <cell r="HN139">
            <v>6.9039999999999999</v>
          </cell>
          <cell r="HO139">
            <v>0.2</v>
          </cell>
          <cell r="HP139">
            <v>6.7041229500000004</v>
          </cell>
          <cell r="HQ139">
            <v>6.9041229500000005</v>
          </cell>
          <cell r="HR139">
            <v>238.07092108939401</v>
          </cell>
          <cell r="HS139">
            <v>6.3706529516994603</v>
          </cell>
          <cell r="HT139">
            <v>0</v>
          </cell>
          <cell r="HU139">
            <v>244.44157404109399</v>
          </cell>
          <cell r="HV139">
            <v>223.29283691593099</v>
          </cell>
          <cell r="HW139">
            <v>2.9200744459923701E-2</v>
          </cell>
          <cell r="HX139">
            <v>0</v>
          </cell>
          <cell r="HY139">
            <v>0.55638332999999995</v>
          </cell>
          <cell r="HZ139">
            <v>1.6743134397999999</v>
          </cell>
          <cell r="IA139">
            <v>7.3972153299999899E-2</v>
          </cell>
          <cell r="IB139">
            <v>0</v>
          </cell>
          <cell r="IC139">
            <v>0</v>
          </cell>
          <cell r="ID139">
            <v>1.9546507</v>
          </cell>
          <cell r="IE139">
            <v>-2.0210200000000001E-3</v>
          </cell>
          <cell r="IF139">
            <v>0.25813458</v>
          </cell>
          <cell r="IG139">
            <v>0</v>
          </cell>
          <cell r="IH139">
            <v>0</v>
          </cell>
          <cell r="II139">
            <v>3.4892147410000001</v>
          </cell>
          <cell r="IJ139">
            <v>0</v>
          </cell>
          <cell r="IK139">
            <v>0</v>
          </cell>
          <cell r="IL139">
            <v>4.6470999999998999E-4</v>
          </cell>
          <cell r="IM139">
            <v>0</v>
          </cell>
          <cell r="IN139">
            <v>0.88195338999999995</v>
          </cell>
          <cell r="IO139">
            <v>0.63894267999999999</v>
          </cell>
          <cell r="IP139">
            <v>2.63266036</v>
          </cell>
          <cell r="IQ139">
            <v>7.0236597420000004</v>
          </cell>
          <cell r="IR139">
            <v>10.0373699196</v>
          </cell>
          <cell r="IS139">
            <v>2.9751740195999998</v>
          </cell>
          <cell r="IT139">
            <v>0</v>
          </cell>
          <cell r="IU139">
            <v>0</v>
          </cell>
          <cell r="IV139">
            <v>0</v>
          </cell>
          <cell r="IW139">
            <v>7.3294280000000001</v>
          </cell>
          <cell r="IX139">
            <v>7.4337536377999998</v>
          </cell>
          <cell r="IY139">
            <v>1.250322036</v>
          </cell>
          <cell r="IZ139">
            <v>0</v>
          </cell>
          <cell r="JA139">
            <v>0</v>
          </cell>
          <cell r="JB139">
            <v>8.5637290256000007</v>
          </cell>
          <cell r="JC139">
            <v>0</v>
          </cell>
          <cell r="JD139">
            <v>10.147213764</v>
          </cell>
          <cell r="JE139">
            <v>0</v>
          </cell>
          <cell r="JF139">
            <v>0</v>
          </cell>
          <cell r="JG139">
            <v>0</v>
          </cell>
          <cell r="JH139">
            <v>0</v>
          </cell>
          <cell r="JI139">
            <v>0</v>
          </cell>
          <cell r="JJ139">
            <v>0</v>
          </cell>
          <cell r="JK139">
            <v>0</v>
          </cell>
          <cell r="JL139">
            <v>0</v>
          </cell>
          <cell r="JM139">
            <v>0</v>
          </cell>
          <cell r="JN139">
            <v>0</v>
          </cell>
          <cell r="JO139">
            <v>0</v>
          </cell>
          <cell r="JP139">
            <v>0</v>
          </cell>
          <cell r="JQ139">
            <v>0</v>
          </cell>
          <cell r="JR139" t="e">
            <v>#N/A</v>
          </cell>
          <cell r="JS139">
            <v>238.07092108939401</v>
          </cell>
          <cell r="JT139">
            <v>223.29283691593099</v>
          </cell>
          <cell r="JU139">
            <v>32.025139667415637</v>
          </cell>
          <cell r="JV139">
            <v>191.26769724851511</v>
          </cell>
          <cell r="JW139">
            <v>66.919319208700003</v>
          </cell>
          <cell r="JX139">
            <v>0</v>
          </cell>
          <cell r="JY139">
            <v>0</v>
          </cell>
          <cell r="JZ139">
            <v>0</v>
          </cell>
          <cell r="KA139">
            <v>0</v>
          </cell>
          <cell r="KB139">
            <v>0</v>
          </cell>
          <cell r="KC139">
            <v>0</v>
          </cell>
          <cell r="KD139">
            <v>0</v>
          </cell>
          <cell r="KE139">
            <v>0</v>
          </cell>
          <cell r="KF139">
            <v>0</v>
          </cell>
          <cell r="KG139">
            <v>0</v>
          </cell>
          <cell r="KH139">
            <v>0</v>
          </cell>
          <cell r="KI139">
            <v>1.6658268199999999</v>
          </cell>
          <cell r="KJ139">
            <v>0.91635699000000004</v>
          </cell>
          <cell r="KK139">
            <v>4.8601661400000005</v>
          </cell>
          <cell r="KL139">
            <v>7.1083564299999997</v>
          </cell>
          <cell r="KM139">
            <v>9.2273306699999988</v>
          </cell>
          <cell r="KN139">
            <v>28.809931280000001</v>
          </cell>
          <cell r="KO139">
            <v>7.3289515200000004</v>
          </cell>
          <cell r="KP139">
            <v>4.7648000000000102E-4</v>
          </cell>
          <cell r="KQ139">
            <v>0</v>
          </cell>
          <cell r="KR139">
            <v>7.3294280000000001</v>
          </cell>
          <cell r="KS139">
            <v>0.11069362000000001</v>
          </cell>
          <cell r="KT139">
            <v>7.1783880678000003</v>
          </cell>
          <cell r="KU139">
            <v>0.14467194999999999</v>
          </cell>
          <cell r="KV139">
            <v>7.4337536377999998</v>
          </cell>
          <cell r="KW139">
            <v>8.5637290256000007</v>
          </cell>
          <cell r="KX139">
            <v>0</v>
          </cell>
          <cell r="KY139">
            <v>0</v>
          </cell>
          <cell r="KZ139">
            <v>8.5637290256000007</v>
          </cell>
          <cell r="LA139">
            <v>6.2361131433264569</v>
          </cell>
          <cell r="LB139">
            <v>1.7166644233833107E-3</v>
          </cell>
          <cell r="LC139">
            <v>0</v>
          </cell>
          <cell r="LD139">
            <v>6.23782980774984</v>
          </cell>
          <cell r="LE139">
            <v>2.6039764008751104E-2</v>
          </cell>
          <cell r="LF139">
            <v>9.9060214716620099</v>
          </cell>
          <cell r="LG139">
            <v>0.30339565839229998</v>
          </cell>
          <cell r="LH139">
            <v>10.235456894063063</v>
          </cell>
          <cell r="LI139">
            <v>8.3393529350359472</v>
          </cell>
          <cell r="LJ139">
            <v>1.3495074770195112E-2</v>
          </cell>
          <cell r="LK139">
            <v>0</v>
          </cell>
          <cell r="LL139">
            <v>8.3528480098061433</v>
          </cell>
          <cell r="LM139">
            <v>66.197452201910949</v>
          </cell>
          <cell r="LN139">
            <v>95.773254222464502</v>
          </cell>
          <cell r="LO139">
            <v>31.655133734030191</v>
          </cell>
          <cell r="LP139">
            <v>127.42838795649469</v>
          </cell>
          <cell r="LQ139">
            <v>161.97070642437546</v>
          </cell>
          <cell r="LR139">
            <v>193.62584015840565</v>
          </cell>
          <cell r="LS139">
            <v>1238.193</v>
          </cell>
          <cell r="LT139">
            <v>48746.300000000301</v>
          </cell>
          <cell r="LU139">
            <v>17952.490000000002</v>
          </cell>
          <cell r="LV139">
            <v>16992</v>
          </cell>
          <cell r="LW139">
            <v>632.94111666666697</v>
          </cell>
          <cell r="LX139">
            <v>663.54775833333304</v>
          </cell>
          <cell r="LY139">
            <v>6837.9772874999999</v>
          </cell>
          <cell r="LZ139">
            <v>127755.66435416701</v>
          </cell>
          <cell r="MA139">
            <v>182334.07745000001</v>
          </cell>
          <cell r="MB139">
            <v>182334.07745000001</v>
          </cell>
          <cell r="MC139">
            <v>0</v>
          </cell>
          <cell r="MD139">
            <v>11216.0049958333</v>
          </cell>
          <cell r="ME139">
            <v>401</v>
          </cell>
          <cell r="MF139">
            <v>401</v>
          </cell>
          <cell r="MG139">
            <v>74.87</v>
          </cell>
          <cell r="MH139">
            <v>1238193</v>
          </cell>
          <cell r="MI139">
            <v>34944.490000000005</v>
          </cell>
          <cell r="MJ139">
            <v>182334.07745000001</v>
          </cell>
          <cell r="MK139">
            <v>74.87</v>
          </cell>
          <cell r="ML139">
            <v>35.433139816892442</v>
          </cell>
          <cell r="MM139">
            <v>1.3949638412236176</v>
          </cell>
          <cell r="MN139">
            <v>4.4612977871515263</v>
          </cell>
          <cell r="MO139">
            <v>6.1513487509809979</v>
          </cell>
          <cell r="MP139">
            <v>70.066806019407096</v>
          </cell>
          <cell r="MQ139">
            <v>1335.3100998155378</v>
          </cell>
          <cell r="MR139">
            <v>3.238590429763373E-4</v>
          </cell>
          <cell r="MS139" t="str">
            <v>Historical (£m)</v>
          </cell>
          <cell r="MT139" t="str">
            <v>PR14 (£m)</v>
          </cell>
        </row>
        <row r="140">
          <cell r="A140" t="str">
            <v>WSX19</v>
          </cell>
          <cell r="B140" t="str">
            <v>WSX</v>
          </cell>
          <cell r="C140" t="str">
            <v>2018-19</v>
          </cell>
          <cell r="D140" t="str">
            <v>WSX</v>
          </cell>
          <cell r="E140" t="str">
            <v>WSX19</v>
          </cell>
          <cell r="F140">
            <v>0.97917319135609127</v>
          </cell>
          <cell r="G140">
            <v>3.711162790226783</v>
          </cell>
          <cell r="H140">
            <v>0</v>
          </cell>
          <cell r="I140">
            <v>1.2562451274343129</v>
          </cell>
          <cell r="J140">
            <v>1.9212214700446428E-3</v>
          </cell>
          <cell r="K140">
            <v>9.6992379997306593</v>
          </cell>
          <cell r="L140">
            <v>0</v>
          </cell>
          <cell r="M140">
            <v>16.323746434141547</v>
          </cell>
          <cell r="N140">
            <v>3.0084936118382574E-2</v>
          </cell>
          <cell r="O140">
            <v>31.0223985091217</v>
          </cell>
          <cell r="P140">
            <v>6.8009286719386039E-2</v>
          </cell>
          <cell r="Q140">
            <v>31.090407795841084</v>
          </cell>
          <cell r="R140">
            <v>11.911926732638754</v>
          </cell>
          <cell r="S140">
            <v>7.8063422055786624</v>
          </cell>
          <cell r="T140">
            <v>13.727158418373204</v>
          </cell>
          <cell r="U140">
            <v>3.8724742878780294</v>
          </cell>
          <cell r="V140">
            <v>4.9612656874111485</v>
          </cell>
          <cell r="W140">
            <v>42.279167331879805</v>
          </cell>
          <cell r="X140">
            <v>0</v>
          </cell>
          <cell r="Y140">
            <v>42.279167331879805</v>
          </cell>
          <cell r="Z140">
            <v>5.4833698715941104</v>
          </cell>
          <cell r="AA140">
            <v>9.0671448929677739E-2</v>
          </cell>
          <cell r="AB140">
            <v>5.4833698715941104</v>
          </cell>
          <cell r="AC140">
            <v>5.5740413205237882</v>
          </cell>
          <cell r="AD140">
            <v>67.886205256126772</v>
          </cell>
          <cell r="AE140">
            <v>2.2764619645478734</v>
          </cell>
          <cell r="AF140">
            <v>0</v>
          </cell>
          <cell r="AG140">
            <v>70.162667220674649</v>
          </cell>
          <cell r="AH140">
            <v>69.597107424920281</v>
          </cell>
          <cell r="AI140">
            <v>11.924367711001361</v>
          </cell>
          <cell r="AJ140">
            <v>0</v>
          </cell>
          <cell r="AK140">
            <v>2.7112537710261804</v>
          </cell>
          <cell r="AL140">
            <v>8.4784768230475954E-2</v>
          </cell>
          <cell r="AM140">
            <v>0</v>
          </cell>
          <cell r="AN140">
            <v>0</v>
          </cell>
          <cell r="AO140">
            <v>20.614958734687214</v>
          </cell>
          <cell r="AP140">
            <v>7.1335022983859186</v>
          </cell>
          <cell r="AQ140">
            <v>42.468867283331264</v>
          </cell>
          <cell r="AR140">
            <v>0</v>
          </cell>
          <cell r="AS140">
            <v>42.468867283331264</v>
          </cell>
          <cell r="AT140">
            <v>0</v>
          </cell>
          <cell r="AU140">
            <v>45.07842038613181</v>
          </cell>
          <cell r="AV140">
            <v>0.76738694132514862</v>
          </cell>
          <cell r="AW140">
            <v>32.362704882321566</v>
          </cell>
          <cell r="AX140">
            <v>0</v>
          </cell>
          <cell r="AY140">
            <v>78.208512209778519</v>
          </cell>
          <cell r="AZ140">
            <v>0</v>
          </cell>
          <cell r="BA140">
            <v>78.208512209778519</v>
          </cell>
          <cell r="BB140">
            <v>0</v>
          </cell>
          <cell r="BC140">
            <v>0</v>
          </cell>
          <cell r="BD140">
            <v>0</v>
          </cell>
          <cell r="BE140">
            <v>0</v>
          </cell>
          <cell r="BF140">
            <v>120.67737949310998</v>
          </cell>
          <cell r="BG140">
            <v>3.0533497778459551</v>
          </cell>
          <cell r="BH140">
            <v>0</v>
          </cell>
          <cell r="BI140">
            <v>123.73072927095528</v>
          </cell>
          <cell r="BJ140">
            <v>122.97216097347602</v>
          </cell>
          <cell r="BK140">
            <v>9.4469782617963866E-3</v>
          </cell>
          <cell r="BL140">
            <v>0</v>
          </cell>
          <cell r="BM140">
            <v>2.764689593921962E-5</v>
          </cell>
          <cell r="BN140">
            <v>7.7999163751886016E-5</v>
          </cell>
          <cell r="BO140">
            <v>0</v>
          </cell>
          <cell r="BP140">
            <v>0</v>
          </cell>
          <cell r="BQ140">
            <v>5.5973568949954711</v>
          </cell>
          <cell r="BR140">
            <v>9.2828326274929721E-3</v>
          </cell>
          <cell r="BS140">
            <v>5.6161923519444548</v>
          </cell>
          <cell r="BT140">
            <v>0</v>
          </cell>
          <cell r="BU140">
            <v>5.6161923519444548</v>
          </cell>
          <cell r="BV140">
            <v>0</v>
          </cell>
          <cell r="BW140">
            <v>0.14063015592736389</v>
          </cell>
          <cell r="BX140">
            <v>0</v>
          </cell>
          <cell r="BY140">
            <v>0</v>
          </cell>
          <cell r="BZ140">
            <v>0</v>
          </cell>
          <cell r="CA140">
            <v>0.14063015592736389</v>
          </cell>
          <cell r="CB140">
            <v>0</v>
          </cell>
          <cell r="CC140">
            <v>0.14063015592736389</v>
          </cell>
          <cell r="CD140">
            <v>0</v>
          </cell>
          <cell r="CE140">
            <v>0</v>
          </cell>
          <cell r="CF140">
            <v>0</v>
          </cell>
          <cell r="CG140">
            <v>0</v>
          </cell>
          <cell r="CH140">
            <v>5.7568225078718189</v>
          </cell>
          <cell r="CI140">
            <v>0.93949223933721748</v>
          </cell>
          <cell r="CJ140">
            <v>0</v>
          </cell>
          <cell r="CK140">
            <v>6.6963147472090334</v>
          </cell>
          <cell r="CL140">
            <v>6.4629091172151556</v>
          </cell>
          <cell r="CM140">
            <v>0.42112766725127293</v>
          </cell>
          <cell r="CN140">
            <v>0</v>
          </cell>
          <cell r="CO140">
            <v>1.6981322225238279E-2</v>
          </cell>
          <cell r="CP140">
            <v>1.0345601735526129E-2</v>
          </cell>
          <cell r="CQ140">
            <v>0</v>
          </cell>
          <cell r="CR140">
            <v>0</v>
          </cell>
          <cell r="CS140">
            <v>6.3924442481440762</v>
          </cell>
          <cell r="CT140">
            <v>1.6647102161080891</v>
          </cell>
          <cell r="CU140">
            <v>8.5056090554642001</v>
          </cell>
          <cell r="CV140">
            <v>0</v>
          </cell>
          <cell r="CW140">
            <v>8.5056090554642001</v>
          </cell>
          <cell r="CX140">
            <v>0</v>
          </cell>
          <cell r="CY140">
            <v>13.22124804943361</v>
          </cell>
          <cell r="CZ140">
            <v>0</v>
          </cell>
          <cell r="DA140">
            <v>6.4789321592063409</v>
          </cell>
          <cell r="DB140">
            <v>0</v>
          </cell>
          <cell r="DC140">
            <v>19.700180208639949</v>
          </cell>
          <cell r="DD140">
            <v>0</v>
          </cell>
          <cell r="DE140">
            <v>19.700180208639949</v>
          </cell>
          <cell r="DF140">
            <v>0</v>
          </cell>
          <cell r="DG140">
            <v>0</v>
          </cell>
          <cell r="DH140">
            <v>0</v>
          </cell>
          <cell r="DI140">
            <v>0</v>
          </cell>
          <cell r="DJ140">
            <v>28.205789264104162</v>
          </cell>
          <cell r="DK140">
            <v>0.10840295069275556</v>
          </cell>
          <cell r="DL140">
            <v>0</v>
          </cell>
          <cell r="DM140">
            <v>28.314192214796886</v>
          </cell>
          <cell r="DN140">
            <v>28.287260795951411</v>
          </cell>
          <cell r="DO140">
            <v>2.4148850540179154E-2</v>
          </cell>
          <cell r="DP140">
            <v>0</v>
          </cell>
          <cell r="DQ140">
            <v>7.0425984514469951E-6</v>
          </cell>
          <cell r="DR140">
            <v>1.5383233266096975E-5</v>
          </cell>
          <cell r="DS140">
            <v>0</v>
          </cell>
          <cell r="DT140">
            <v>0</v>
          </cell>
          <cell r="DU140">
            <v>5.5135634775657278</v>
          </cell>
          <cell r="DV140">
            <v>4.5906430317719062E-4</v>
          </cell>
          <cell r="DW140">
            <v>5.5381938182408019</v>
          </cell>
          <cell r="DX140">
            <v>0</v>
          </cell>
          <cell r="DY140">
            <v>5.5381938182408019</v>
          </cell>
          <cell r="DZ140">
            <v>0</v>
          </cell>
          <cell r="EA140">
            <v>0.25418961513760518</v>
          </cell>
          <cell r="EB140">
            <v>0</v>
          </cell>
          <cell r="EC140">
            <v>0</v>
          </cell>
          <cell r="ED140">
            <v>0</v>
          </cell>
          <cell r="EE140">
            <v>0.25418961513760518</v>
          </cell>
          <cell r="EF140">
            <v>0</v>
          </cell>
          <cell r="EG140">
            <v>0.25418961513760518</v>
          </cell>
          <cell r="EH140">
            <v>0</v>
          </cell>
          <cell r="EI140">
            <v>0</v>
          </cell>
          <cell r="EJ140">
            <v>0</v>
          </cell>
          <cell r="EK140">
            <v>0</v>
          </cell>
          <cell r="EL140">
            <v>5.792383433378407</v>
          </cell>
          <cell r="EM140">
            <v>3.6134316897585318E-2</v>
          </cell>
          <cell r="EN140">
            <v>0</v>
          </cell>
          <cell r="EO140">
            <v>5.8285177502759939</v>
          </cell>
          <cell r="EP140">
            <v>5.8195406106608436</v>
          </cell>
          <cell r="EQ140">
            <v>15.635530501228144</v>
          </cell>
          <cell r="ER140">
            <v>0</v>
          </cell>
          <cell r="ES140">
            <v>3.9674988984604926</v>
          </cell>
          <cell r="ET140">
            <v>8.6705989700520597E-2</v>
          </cell>
          <cell r="EU140">
            <v>9.6992379997306593</v>
          </cell>
          <cell r="EV140">
            <v>0</v>
          </cell>
          <cell r="EW140">
            <v>36.938705168828761</v>
          </cell>
          <cell r="EX140">
            <v>7.1635872345043019</v>
          </cell>
          <cell r="EY140">
            <v>73.491265792452964</v>
          </cell>
          <cell r="EZ140">
            <v>6.8009286719386039E-2</v>
          </cell>
          <cell r="FA140">
            <v>73.559275079172338</v>
          </cell>
          <cell r="FB140">
            <v>11.911926732638754</v>
          </cell>
          <cell r="FC140">
            <v>52.884762591710469</v>
          </cell>
          <cell r="FD140">
            <v>14.494545359698352</v>
          </cell>
          <cell r="FE140">
            <v>36.235179170199601</v>
          </cell>
          <cell r="FF140">
            <v>4.9612656874111485</v>
          </cell>
          <cell r="FG140">
            <v>120.48767954165832</v>
          </cell>
          <cell r="FH140">
            <v>0</v>
          </cell>
          <cell r="FI140">
            <v>120.48767954165832</v>
          </cell>
          <cell r="FJ140">
            <v>5.4833698715941104</v>
          </cell>
          <cell r="FK140">
            <v>9.0671448929677739E-2</v>
          </cell>
          <cell r="FL140">
            <v>5.4833698715941104</v>
          </cell>
          <cell r="FM140">
            <v>5.5740413205237882</v>
          </cell>
          <cell r="FN140">
            <v>188.56358474923675</v>
          </cell>
          <cell r="FO140">
            <v>5.3298117423938285</v>
          </cell>
          <cell r="FP140">
            <v>0</v>
          </cell>
          <cell r="FQ140">
            <v>193.89339649162994</v>
          </cell>
          <cell r="FR140">
            <v>192.5692683983963</v>
          </cell>
          <cell r="FS140">
            <v>0.45472349605324852</v>
          </cell>
          <cell r="FT140">
            <v>0</v>
          </cell>
          <cell r="FU140">
            <v>1.7016011719628948E-2</v>
          </cell>
          <cell r="FV140">
            <v>1.0438984132544113E-2</v>
          </cell>
          <cell r="FW140">
            <v>0</v>
          </cell>
          <cell r="FX140">
            <v>0</v>
          </cell>
          <cell r="FY140">
            <v>17.503364620705273</v>
          </cell>
          <cell r="FZ140">
            <v>1.6744521130387593</v>
          </cell>
          <cell r="GA140">
            <v>19.659995225649457</v>
          </cell>
          <cell r="GB140">
            <v>0</v>
          </cell>
          <cell r="GC140">
            <v>19.659995225649457</v>
          </cell>
          <cell r="GD140">
            <v>0</v>
          </cell>
          <cell r="GE140">
            <v>13.61606782049858</v>
          </cell>
          <cell r="GF140">
            <v>0</v>
          </cell>
          <cell r="GG140">
            <v>6.4789321592063409</v>
          </cell>
          <cell r="GH140">
            <v>0</v>
          </cell>
          <cell r="GI140">
            <v>20.094999979704919</v>
          </cell>
          <cell r="GJ140">
            <v>0</v>
          </cell>
          <cell r="GK140">
            <v>20.094999979704919</v>
          </cell>
          <cell r="GL140">
            <v>0</v>
          </cell>
          <cell r="GM140">
            <v>0</v>
          </cell>
          <cell r="GN140">
            <v>0</v>
          </cell>
          <cell r="GO140">
            <v>0</v>
          </cell>
          <cell r="GP140">
            <v>39.75499520535439</v>
          </cell>
          <cell r="GQ140">
            <v>1.0840295069275583</v>
          </cell>
          <cell r="GR140">
            <v>0</v>
          </cell>
          <cell r="GS140">
            <v>40.839024712281919</v>
          </cell>
          <cell r="GT140">
            <v>40.56971052382741</v>
          </cell>
          <cell r="GU140">
            <v>16.090253997281426</v>
          </cell>
          <cell r="GV140">
            <v>0</v>
          </cell>
          <cell r="GW140">
            <v>3.9845149101801214</v>
          </cell>
          <cell r="GX140">
            <v>9.7144973833064641E-2</v>
          </cell>
          <cell r="GY140">
            <v>9.6992379997306593</v>
          </cell>
          <cell r="GZ140">
            <v>0</v>
          </cell>
          <cell r="HA140">
            <v>54.442069789534045</v>
          </cell>
          <cell r="HB140">
            <v>8.8380393475430541</v>
          </cell>
          <cell r="HC140">
            <v>93.151261018102389</v>
          </cell>
          <cell r="HD140">
            <v>6.8009286719386039E-2</v>
          </cell>
          <cell r="HE140">
            <v>93.219270304821777</v>
          </cell>
          <cell r="HF140">
            <v>11.911926732638754</v>
          </cell>
          <cell r="HG140">
            <v>66.500830412209041</v>
          </cell>
          <cell r="HH140">
            <v>14.494545359698352</v>
          </cell>
          <cell r="HI140">
            <v>42.714111329405945</v>
          </cell>
          <cell r="HJ140">
            <v>4.9612656874111485</v>
          </cell>
          <cell r="HK140">
            <v>140.58267952136325</v>
          </cell>
          <cell r="HL140">
            <v>0</v>
          </cell>
          <cell r="HM140">
            <v>140.58267952136325</v>
          </cell>
          <cell r="HN140">
            <v>5.4833698715941104</v>
          </cell>
          <cell r="HO140">
            <v>9.0671448929677739E-2</v>
          </cell>
          <cell r="HP140">
            <v>5.4833698715941104</v>
          </cell>
          <cell r="HQ140">
            <v>5.5740413205237882</v>
          </cell>
          <cell r="HR140">
            <v>228.31857995459052</v>
          </cell>
          <cell r="HS140">
            <v>6.4138412493213846</v>
          </cell>
          <cell r="HT140">
            <v>0</v>
          </cell>
          <cell r="HU140">
            <v>234.73242120391259</v>
          </cell>
          <cell r="HV140">
            <v>233.13897892222386</v>
          </cell>
          <cell r="HW140">
            <v>1.3606017796323804E-2</v>
          </cell>
          <cell r="HX140">
            <v>0</v>
          </cell>
          <cell r="HY140">
            <v>0.10708623814907609</v>
          </cell>
          <cell r="HZ140">
            <v>6.1614760162599271</v>
          </cell>
          <cell r="IA140">
            <v>-6.2951133968712991E-2</v>
          </cell>
          <cell r="IB140">
            <v>0</v>
          </cell>
          <cell r="IC140">
            <v>0</v>
          </cell>
          <cell r="ID140">
            <v>1.0859268435389915</v>
          </cell>
          <cell r="IE140">
            <v>0</v>
          </cell>
          <cell r="IF140">
            <v>7.6264568603194388E-2</v>
          </cell>
          <cell r="IG140">
            <v>0.22113572544754145</v>
          </cell>
          <cell r="IH140">
            <v>0</v>
          </cell>
          <cell r="II140">
            <v>0.3123812431019295</v>
          </cell>
          <cell r="IJ140">
            <v>0</v>
          </cell>
          <cell r="IK140">
            <v>0</v>
          </cell>
          <cell r="IL140">
            <v>3.4395416692765415E-4</v>
          </cell>
          <cell r="IM140">
            <v>0</v>
          </cell>
          <cell r="IN140">
            <v>0.62037708927967417</v>
          </cell>
          <cell r="IO140">
            <v>0.48328797599906032</v>
          </cell>
          <cell r="IP140">
            <v>1.6464945851143125</v>
          </cell>
          <cell r="IQ140">
            <v>7.335850858790181</v>
          </cell>
          <cell r="IR140">
            <v>4.2844978034211234</v>
          </cell>
          <cell r="IS140">
            <v>1.3644763414738801</v>
          </cell>
          <cell r="IT140">
            <v>0</v>
          </cell>
          <cell r="IU140">
            <v>0</v>
          </cell>
          <cell r="IV140">
            <v>0</v>
          </cell>
          <cell r="IW140">
            <v>10.69178555898351</v>
          </cell>
          <cell r="IX140">
            <v>17.615653756665328</v>
          </cell>
          <cell r="IY140">
            <v>9.3998109895082976E-2</v>
          </cell>
          <cell r="IZ140">
            <v>5.0013111594112106E-2</v>
          </cell>
          <cell r="JA140">
            <v>0</v>
          </cell>
          <cell r="JB140">
            <v>7.3194088984421999</v>
          </cell>
          <cell r="JC140">
            <v>5.2244563773739419</v>
          </cell>
          <cell r="JD140">
            <v>2.7591795911429684</v>
          </cell>
          <cell r="JE140">
            <v>0</v>
          </cell>
          <cell r="JF140">
            <v>0</v>
          </cell>
          <cell r="JG140">
            <v>0</v>
          </cell>
          <cell r="JH140">
            <v>0</v>
          </cell>
          <cell r="JI140">
            <v>0</v>
          </cell>
          <cell r="JJ140">
            <v>0</v>
          </cell>
          <cell r="JK140">
            <v>0</v>
          </cell>
          <cell r="JL140">
            <v>0</v>
          </cell>
          <cell r="JM140">
            <v>0</v>
          </cell>
          <cell r="JN140">
            <v>0</v>
          </cell>
          <cell r="JO140">
            <v>0</v>
          </cell>
          <cell r="JP140">
            <v>0</v>
          </cell>
          <cell r="JQ140">
            <v>0</v>
          </cell>
          <cell r="JR140" t="e">
            <v>#N/A</v>
          </cell>
          <cell r="JS140">
            <v>228.31857995459052</v>
          </cell>
          <cell r="JT140">
            <v>233.13897892222386</v>
          </cell>
          <cell r="JU140">
            <v>40.56971052382741</v>
          </cell>
          <cell r="JV140">
            <v>192.5692683983963</v>
          </cell>
          <cell r="JW140">
            <v>67.394378753889384</v>
          </cell>
          <cell r="JX140">
            <v>5.2244563773739419</v>
          </cell>
          <cell r="JY140">
            <v>0</v>
          </cell>
          <cell r="JZ140">
            <v>0</v>
          </cell>
          <cell r="KA140">
            <v>0</v>
          </cell>
          <cell r="KB140">
            <v>0</v>
          </cell>
          <cell r="KC140">
            <v>0</v>
          </cell>
          <cell r="KD140">
            <v>0</v>
          </cell>
          <cell r="KE140">
            <v>0</v>
          </cell>
          <cell r="KF140">
            <v>0</v>
          </cell>
          <cell r="KG140">
            <v>0</v>
          </cell>
          <cell r="KH140">
            <v>0</v>
          </cell>
          <cell r="KI140">
            <v>1.5973614760507355</v>
          </cell>
          <cell r="KJ140">
            <v>0.92388494086125894</v>
          </cell>
          <cell r="KK140">
            <v>5.0766901246132159</v>
          </cell>
          <cell r="KL140">
            <v>7.1862813609740046</v>
          </cell>
          <cell r="KM140">
            <v>9.1841859783228923</v>
          </cell>
          <cell r="KN140">
            <v>31.212078401316937</v>
          </cell>
          <cell r="KO140">
            <v>10.69178555898351</v>
          </cell>
          <cell r="KP140">
            <v>0</v>
          </cell>
          <cell r="KQ140">
            <v>0</v>
          </cell>
          <cell r="KR140">
            <v>10.69178555898351</v>
          </cell>
          <cell r="KS140">
            <v>8.7414306024115235E-2</v>
          </cell>
          <cell r="KT140">
            <v>17.147832173726087</v>
          </cell>
          <cell r="KU140">
            <v>0.38040727691512677</v>
          </cell>
          <cell r="KV140">
            <v>17.615653756665328</v>
          </cell>
          <cell r="KW140">
            <v>7.2066401322736127</v>
          </cell>
          <cell r="KX140">
            <v>0.11276876616858751</v>
          </cell>
          <cell r="KY140">
            <v>0</v>
          </cell>
          <cell r="KZ140">
            <v>7.3194088984421999</v>
          </cell>
          <cell r="LA140">
            <v>6.2361131433264569</v>
          </cell>
          <cell r="LB140">
            <v>1.7166644233833107E-3</v>
          </cell>
          <cell r="LC140">
            <v>0</v>
          </cell>
          <cell r="LD140">
            <v>6.23782980774984</v>
          </cell>
          <cell r="LE140">
            <v>2.6039764008751104E-2</v>
          </cell>
          <cell r="LF140">
            <v>9.9060214716620099</v>
          </cell>
          <cell r="LG140">
            <v>0.30339565839229998</v>
          </cell>
          <cell r="LH140">
            <v>10.235456894063063</v>
          </cell>
          <cell r="LI140">
            <v>8.3393529350359472</v>
          </cell>
          <cell r="LJ140">
            <v>1.3495074770195112E-2</v>
          </cell>
          <cell r="LK140">
            <v>0</v>
          </cell>
          <cell r="LL140">
            <v>8.3528480098061433</v>
          </cell>
          <cell r="LM140">
            <v>70.522938713169538</v>
          </cell>
          <cell r="LN140">
            <v>90.33501858193263</v>
          </cell>
          <cell r="LO140">
            <v>31.905006591501579</v>
          </cell>
          <cell r="LP140">
            <v>122.2400251734342</v>
          </cell>
          <cell r="LQ140">
            <v>160.85795729510215</v>
          </cell>
          <cell r="LR140">
            <v>192.76296388660373</v>
          </cell>
          <cell r="LS140">
            <v>1249.4469999999999</v>
          </cell>
          <cell r="LT140">
            <v>48581.860000000401</v>
          </cell>
          <cell r="LU140">
            <v>17836.23</v>
          </cell>
          <cell r="LV140">
            <v>16992</v>
          </cell>
          <cell r="LW140">
            <v>611.38972500000102</v>
          </cell>
          <cell r="LX140">
            <v>698.9090625</v>
          </cell>
          <cell r="LY140">
            <v>6941.7490333333399</v>
          </cell>
          <cell r="LZ140">
            <v>136646.01563750001</v>
          </cell>
          <cell r="MA140">
            <v>190107.85829583299</v>
          </cell>
          <cell r="MB140">
            <v>190107.85829583299</v>
          </cell>
          <cell r="MC140">
            <v>0</v>
          </cell>
          <cell r="MD140">
            <v>11729.0681458333</v>
          </cell>
          <cell r="ME140">
            <v>401</v>
          </cell>
          <cell r="MF140">
            <v>401</v>
          </cell>
          <cell r="MG140">
            <v>70.055999999999997</v>
          </cell>
          <cell r="MH140">
            <v>1249447</v>
          </cell>
          <cell r="MI140">
            <v>34828.229999999996</v>
          </cell>
          <cell r="MJ140">
            <v>190107.85829583299</v>
          </cell>
          <cell r="MK140">
            <v>70.055999999999997</v>
          </cell>
          <cell r="ML140">
            <v>35.874547744746145</v>
          </cell>
          <cell r="MM140">
            <v>1.3948989081558381</v>
          </cell>
          <cell r="MN140">
            <v>4.3407189449223411</v>
          </cell>
          <cell r="MO140">
            <v>6.1696913799225053</v>
          </cell>
          <cell r="MP140">
            <v>71.878152151322823</v>
          </cell>
          <cell r="MQ140">
            <v>1341.7996954974142</v>
          </cell>
          <cell r="MR140">
            <v>3.2094198473404636E-4</v>
          </cell>
          <cell r="MS140" t="str">
            <v>Historical (£m)</v>
          </cell>
          <cell r="MT140" t="str">
            <v>PR14 (£m)</v>
          </cell>
        </row>
        <row r="141">
          <cell r="A141" t="str">
            <v>WSX19BP</v>
          </cell>
          <cell r="B141" t="str">
            <v>WSX</v>
          </cell>
          <cell r="C141" t="str">
            <v>BP2018-19</v>
          </cell>
          <cell r="D141" t="str">
            <v>WSX</v>
          </cell>
          <cell r="E141" t="str">
            <v>WSX19BP</v>
          </cell>
          <cell r="F141">
            <v>0.97917319135609127</v>
          </cell>
          <cell r="G141">
            <v>3.8207011805702291</v>
          </cell>
          <cell r="H141">
            <v>0</v>
          </cell>
          <cell r="I141">
            <v>1.1543615548975681</v>
          </cell>
          <cell r="J141">
            <v>2.4460479296014881E-4</v>
          </cell>
          <cell r="K141">
            <v>12.602041433750257</v>
          </cell>
          <cell r="L141">
            <v>0</v>
          </cell>
          <cell r="M141">
            <v>15.238035781648108</v>
          </cell>
          <cell r="N141">
            <v>3.1752108029647647E-2</v>
          </cell>
          <cell r="O141">
            <v>32.847136663688779</v>
          </cell>
          <cell r="P141">
            <v>0.10281318509238958</v>
          </cell>
          <cell r="Q141">
            <v>32.949949848781166</v>
          </cell>
          <cell r="R141">
            <v>11.77328048839726</v>
          </cell>
          <cell r="S141">
            <v>8.3579614355518235</v>
          </cell>
          <cell r="T141">
            <v>18.396945834124914</v>
          </cell>
          <cell r="U141">
            <v>3.1700750249579182</v>
          </cell>
          <cell r="V141">
            <v>3.1973978707305353</v>
          </cell>
          <cell r="W141">
            <v>44.895660653762441</v>
          </cell>
          <cell r="X141">
            <v>0</v>
          </cell>
          <cell r="Y141">
            <v>44.895660653762441</v>
          </cell>
          <cell r="Z141">
            <v>4.5184926202419184</v>
          </cell>
          <cell r="AA141">
            <v>9.0671448929677739E-2</v>
          </cell>
          <cell r="AB141">
            <v>4.4278211713122451</v>
          </cell>
          <cell r="AC141">
            <v>4.5184926202419229</v>
          </cell>
          <cell r="AD141">
            <v>73.327117882301678</v>
          </cell>
          <cell r="AE141">
            <v>2.0371366946963358</v>
          </cell>
          <cell r="AF141">
            <v>0</v>
          </cell>
          <cell r="AG141">
            <v>75.364254576997993</v>
          </cell>
          <cell r="AH141">
            <v>75.364254576997993</v>
          </cell>
          <cell r="AI141">
            <v>13.043856445737191</v>
          </cell>
          <cell r="AJ141">
            <v>0</v>
          </cell>
          <cell r="AK141">
            <v>3.0086580540872618</v>
          </cell>
          <cell r="AL141">
            <v>7.7294869233833774E-2</v>
          </cell>
          <cell r="AM141">
            <v>0</v>
          </cell>
          <cell r="AN141">
            <v>0</v>
          </cell>
          <cell r="AO141">
            <v>19.106054900910731</v>
          </cell>
          <cell r="AP141">
            <v>7.6760292209226098</v>
          </cell>
          <cell r="AQ141">
            <v>42.911893490891593</v>
          </cell>
          <cell r="AR141">
            <v>0</v>
          </cell>
          <cell r="AS141">
            <v>42.911893490891593</v>
          </cell>
          <cell r="AT141">
            <v>0</v>
          </cell>
          <cell r="AU141">
            <v>47.590141369192445</v>
          </cell>
          <cell r="AV141">
            <v>0.36517367318615557</v>
          </cell>
          <cell r="AW141">
            <v>27.047800664391293</v>
          </cell>
          <cell r="AX141">
            <v>0</v>
          </cell>
          <cell r="AY141">
            <v>75.003115706769847</v>
          </cell>
          <cell r="AZ141">
            <v>0</v>
          </cell>
          <cell r="BA141">
            <v>75.003115706769847</v>
          </cell>
          <cell r="BB141">
            <v>0</v>
          </cell>
          <cell r="BC141">
            <v>0</v>
          </cell>
          <cell r="BD141">
            <v>0</v>
          </cell>
          <cell r="BE141">
            <v>0</v>
          </cell>
          <cell r="BF141">
            <v>117.91500919766116</v>
          </cell>
          <cell r="BG141">
            <v>3.0271470509973679</v>
          </cell>
          <cell r="BH141">
            <v>0</v>
          </cell>
          <cell r="BI141">
            <v>120.94215624865905</v>
          </cell>
          <cell r="BJ141">
            <v>120.94215624865905</v>
          </cell>
          <cell r="BK141">
            <v>6.7399585719665383E-3</v>
          </cell>
          <cell r="BL141">
            <v>0</v>
          </cell>
          <cell r="BM141">
            <v>1.2936274526068884E-5</v>
          </cell>
          <cell r="BN141">
            <v>7.5269925055290914E-8</v>
          </cell>
          <cell r="BO141">
            <v>0</v>
          </cell>
          <cell r="BP141">
            <v>0</v>
          </cell>
          <cell r="BQ141">
            <v>5.0586415708326076</v>
          </cell>
          <cell r="BR141">
            <v>6.8413496686192147E-3</v>
          </cell>
          <cell r="BS141">
            <v>5.0722358906176419</v>
          </cell>
          <cell r="BT141">
            <v>0</v>
          </cell>
          <cell r="BU141">
            <v>5.0722358906176419</v>
          </cell>
          <cell r="BV141">
            <v>0</v>
          </cell>
          <cell r="BW141">
            <v>0.15100997785218681</v>
          </cell>
          <cell r="BX141">
            <v>0</v>
          </cell>
          <cell r="BY141">
            <v>0</v>
          </cell>
          <cell r="BZ141">
            <v>0</v>
          </cell>
          <cell r="CA141">
            <v>0.15100997785218681</v>
          </cell>
          <cell r="CB141">
            <v>0</v>
          </cell>
          <cell r="CC141">
            <v>0.15100997785218681</v>
          </cell>
          <cell r="CD141">
            <v>0</v>
          </cell>
          <cell r="CE141">
            <v>0</v>
          </cell>
          <cell r="CF141">
            <v>0</v>
          </cell>
          <cell r="CG141">
            <v>0</v>
          </cell>
          <cell r="CH141">
            <v>5.2232458684698315</v>
          </cell>
          <cell r="CI141">
            <v>0.76134068960783163</v>
          </cell>
          <cell r="CJ141">
            <v>0</v>
          </cell>
          <cell r="CK141">
            <v>5.9845865580776616</v>
          </cell>
          <cell r="CL141">
            <v>5.9845865580776616</v>
          </cell>
          <cell r="CM141">
            <v>0.77595327140917081</v>
          </cell>
          <cell r="CN141">
            <v>0</v>
          </cell>
          <cell r="CO141">
            <v>1.0302292003851779E-2</v>
          </cell>
          <cell r="CP141">
            <v>1.2801862616386901E-2</v>
          </cell>
          <cell r="CQ141">
            <v>0</v>
          </cell>
          <cell r="CR141">
            <v>0</v>
          </cell>
          <cell r="CS141">
            <v>3.5970053025982911</v>
          </cell>
          <cell r="CT141">
            <v>1.8001201658712063</v>
          </cell>
          <cell r="CU141">
            <v>6.1961828944989152</v>
          </cell>
          <cell r="CV141">
            <v>0</v>
          </cell>
          <cell r="CW141">
            <v>6.1961828944989152</v>
          </cell>
          <cell r="CX141">
            <v>0</v>
          </cell>
          <cell r="CY141">
            <v>12.768021951781655</v>
          </cell>
          <cell r="CZ141">
            <v>0</v>
          </cell>
          <cell r="DA141">
            <v>5.9716985100066529</v>
          </cell>
          <cell r="DB141">
            <v>0</v>
          </cell>
          <cell r="DC141">
            <v>18.739720461788306</v>
          </cell>
          <cell r="DD141">
            <v>0</v>
          </cell>
          <cell r="DE141">
            <v>18.739720461788306</v>
          </cell>
          <cell r="DF141">
            <v>0</v>
          </cell>
          <cell r="DG141">
            <v>0</v>
          </cell>
          <cell r="DH141">
            <v>0</v>
          </cell>
          <cell r="DI141">
            <v>0</v>
          </cell>
          <cell r="DJ141">
            <v>24.935903356287163</v>
          </cell>
          <cell r="DK141">
            <v>0.47583793100489497</v>
          </cell>
          <cell r="DL141">
            <v>0</v>
          </cell>
          <cell r="DM141">
            <v>25.41174128729207</v>
          </cell>
          <cell r="DN141">
            <v>25.41174128729207</v>
          </cell>
          <cell r="DO141">
            <v>1.7770369768288521E-2</v>
          </cell>
          <cell r="DP141">
            <v>0</v>
          </cell>
          <cell r="DQ141">
            <v>3.392825586707277E-6</v>
          </cell>
          <cell r="DR141">
            <v>5.2426726660967108E-8</v>
          </cell>
          <cell r="DS141">
            <v>0</v>
          </cell>
          <cell r="DT141">
            <v>0</v>
          </cell>
          <cell r="DU141">
            <v>5.7694655241817321</v>
          </cell>
          <cell r="DV141">
            <v>1.0569265122918939E-3</v>
          </cell>
          <cell r="DW141">
            <v>5.7882962657146262</v>
          </cell>
          <cell r="DX141">
            <v>0</v>
          </cell>
          <cell r="DY141">
            <v>5.7882962657146262</v>
          </cell>
          <cell r="DZ141">
            <v>0</v>
          </cell>
          <cell r="EA141">
            <v>0.11472747520736026</v>
          </cell>
          <cell r="EB141">
            <v>0</v>
          </cell>
          <cell r="EC141">
            <v>0</v>
          </cell>
          <cell r="ED141">
            <v>0</v>
          </cell>
          <cell r="EE141">
            <v>0.11472747520736026</v>
          </cell>
          <cell r="EF141">
            <v>0</v>
          </cell>
          <cell r="EG141">
            <v>0.11472747520736026</v>
          </cell>
          <cell r="EH141">
            <v>0</v>
          </cell>
          <cell r="EI141">
            <v>0</v>
          </cell>
          <cell r="EJ141">
            <v>0</v>
          </cell>
          <cell r="EK141">
            <v>0</v>
          </cell>
          <cell r="EL141">
            <v>5.9030237409219879</v>
          </cell>
          <cell r="EM141">
            <v>0.1522681379215669</v>
          </cell>
          <cell r="EN141">
            <v>0</v>
          </cell>
          <cell r="EO141">
            <v>6.0552918788435557</v>
          </cell>
          <cell r="EP141">
            <v>6.0552918788435557</v>
          </cell>
          <cell r="EQ141">
            <v>16.864557626307423</v>
          </cell>
          <cell r="ER141">
            <v>0</v>
          </cell>
          <cell r="ES141">
            <v>4.1630196089848299</v>
          </cell>
          <cell r="ET141">
            <v>7.7539474026793939E-2</v>
          </cell>
          <cell r="EU141">
            <v>12.602041433750257</v>
          </cell>
          <cell r="EV141">
            <v>0</v>
          </cell>
          <cell r="EW141">
            <v>34.344090682558843</v>
          </cell>
          <cell r="EX141">
            <v>7.7077813289522572</v>
          </cell>
          <cell r="EY141">
            <v>75.759030154580373</v>
          </cell>
          <cell r="EZ141">
            <v>0.10281318509238958</v>
          </cell>
          <cell r="FA141">
            <v>75.861843339672774</v>
          </cell>
          <cell r="FB141">
            <v>11.77328048839726</v>
          </cell>
          <cell r="FC141">
            <v>55.948102804744266</v>
          </cell>
          <cell r="FD141">
            <v>18.76211950731107</v>
          </cell>
          <cell r="FE141">
            <v>30.21787568934921</v>
          </cell>
          <cell r="FF141">
            <v>3.1973978707305353</v>
          </cell>
          <cell r="FG141">
            <v>119.8987763605323</v>
          </cell>
          <cell r="FH141">
            <v>0</v>
          </cell>
          <cell r="FI141">
            <v>119.8987763605323</v>
          </cell>
          <cell r="FJ141">
            <v>4.5184926202419184</v>
          </cell>
          <cell r="FK141">
            <v>9.0671448929677739E-2</v>
          </cell>
          <cell r="FL141">
            <v>4.4278211713122451</v>
          </cell>
          <cell r="FM141">
            <v>4.5184926202419229</v>
          </cell>
          <cell r="FN141">
            <v>191.24212707996281</v>
          </cell>
          <cell r="FO141">
            <v>5.0642837456937038</v>
          </cell>
          <cell r="FP141">
            <v>0</v>
          </cell>
          <cell r="FQ141">
            <v>196.30641082565705</v>
          </cell>
          <cell r="FR141">
            <v>196.30641082565705</v>
          </cell>
          <cell r="FS141">
            <v>0.80046359974942582</v>
          </cell>
          <cell r="FT141">
            <v>0</v>
          </cell>
          <cell r="FU141">
            <v>1.0318621103964556E-2</v>
          </cell>
          <cell r="FV141">
            <v>1.2801990313038619E-2</v>
          </cell>
          <cell r="FW141">
            <v>0</v>
          </cell>
          <cell r="FX141">
            <v>0</v>
          </cell>
          <cell r="FY141">
            <v>14.425112397612631</v>
          </cell>
          <cell r="FZ141">
            <v>1.8080184420521175</v>
          </cell>
          <cell r="GA141">
            <v>17.056715050831183</v>
          </cell>
          <cell r="GB141">
            <v>0</v>
          </cell>
          <cell r="GC141">
            <v>17.056715050831183</v>
          </cell>
          <cell r="GD141">
            <v>0</v>
          </cell>
          <cell r="GE141">
            <v>13.033759404841202</v>
          </cell>
          <cell r="GF141">
            <v>0</v>
          </cell>
          <cell r="GG141">
            <v>5.9716985100066529</v>
          </cell>
          <cell r="GH141">
            <v>0</v>
          </cell>
          <cell r="GI141">
            <v>19.005457914847852</v>
          </cell>
          <cell r="GJ141">
            <v>0</v>
          </cell>
          <cell r="GK141">
            <v>19.005457914847852</v>
          </cell>
          <cell r="GL141">
            <v>0</v>
          </cell>
          <cell r="GM141">
            <v>0</v>
          </cell>
          <cell r="GN141">
            <v>0</v>
          </cell>
          <cell r="GO141">
            <v>0</v>
          </cell>
          <cell r="GP141">
            <v>36.062172965678982</v>
          </cell>
          <cell r="GQ141">
            <v>1.3894467585342936</v>
          </cell>
          <cell r="GR141">
            <v>0</v>
          </cell>
          <cell r="GS141">
            <v>37.451619724213288</v>
          </cell>
          <cell r="GT141">
            <v>37.451619724213288</v>
          </cell>
          <cell r="GU141">
            <v>17.665021226056826</v>
          </cell>
          <cell r="GV141">
            <v>0</v>
          </cell>
          <cell r="GW141">
            <v>4.1733382300887945</v>
          </cell>
          <cell r="GX141">
            <v>9.0341464339832561E-2</v>
          </cell>
          <cell r="GY141">
            <v>12.602041433750257</v>
          </cell>
          <cell r="GZ141">
            <v>0</v>
          </cell>
          <cell r="HA141">
            <v>48.769203080171394</v>
          </cell>
          <cell r="HB141">
            <v>9.5157997710043798</v>
          </cell>
          <cell r="HC141">
            <v>92.815745205411559</v>
          </cell>
          <cell r="HD141">
            <v>0.10281318509238958</v>
          </cell>
          <cell r="HE141">
            <v>92.918558390503833</v>
          </cell>
          <cell r="HF141">
            <v>11.77328048839726</v>
          </cell>
          <cell r="HG141">
            <v>68.981862209585429</v>
          </cell>
          <cell r="HH141">
            <v>18.762119507311123</v>
          </cell>
          <cell r="HI141">
            <v>36.189574199355832</v>
          </cell>
          <cell r="HJ141">
            <v>3.1973978707305353</v>
          </cell>
          <cell r="HK141">
            <v>138.90423427537996</v>
          </cell>
          <cell r="HL141">
            <v>0</v>
          </cell>
          <cell r="HM141">
            <v>138.90423427537996</v>
          </cell>
          <cell r="HN141">
            <v>4.5184926202419184</v>
          </cell>
          <cell r="HO141">
            <v>9.0671448929677739E-2</v>
          </cell>
          <cell r="HP141">
            <v>4.4278211713122451</v>
          </cell>
          <cell r="HQ141">
            <v>4.5184926202419229</v>
          </cell>
          <cell r="HR141">
            <v>227.30430004564178</v>
          </cell>
          <cell r="HS141">
            <v>6.4537305042279973</v>
          </cell>
          <cell r="HT141">
            <v>0</v>
          </cell>
          <cell r="HU141">
            <v>233.7580305498698</v>
          </cell>
          <cell r="HV141">
            <v>233.7580305498698</v>
          </cell>
          <cell r="HW141">
            <v>1.3606017796323804E-2</v>
          </cell>
          <cell r="HX141">
            <v>0</v>
          </cell>
          <cell r="HY141">
            <v>0.22283195341271014</v>
          </cell>
          <cell r="HZ141">
            <v>5.4448050672666319</v>
          </cell>
          <cell r="IA141">
            <v>-3.0186440791749827E-2</v>
          </cell>
          <cell r="IB141">
            <v>0</v>
          </cell>
          <cell r="IC141">
            <v>0</v>
          </cell>
          <cell r="ID141">
            <v>2.0554685796106971</v>
          </cell>
          <cell r="IE141">
            <v>0</v>
          </cell>
          <cell r="IF141">
            <v>0</v>
          </cell>
          <cell r="IG141">
            <v>0</v>
          </cell>
          <cell r="IH141">
            <v>0</v>
          </cell>
          <cell r="II141">
            <v>0.3123812431019295</v>
          </cell>
          <cell r="IJ141">
            <v>0</v>
          </cell>
          <cell r="IK141">
            <v>0</v>
          </cell>
          <cell r="IL141">
            <v>0</v>
          </cell>
          <cell r="IM141">
            <v>0</v>
          </cell>
          <cell r="IN141">
            <v>0.70181652616900159</v>
          </cell>
          <cell r="IO141">
            <v>0.3123812431019295</v>
          </cell>
          <cell r="IP141">
            <v>2.1908337849548616</v>
          </cell>
          <cell r="IQ141">
            <v>6.1075114617992714</v>
          </cell>
          <cell r="IR141">
            <v>2.3535844126109708</v>
          </cell>
          <cell r="IS141">
            <v>0.14369537182688802</v>
          </cell>
          <cell r="IT141">
            <v>0</v>
          </cell>
          <cell r="IU141">
            <v>0</v>
          </cell>
          <cell r="IV141">
            <v>0</v>
          </cell>
          <cell r="IW141">
            <v>11.384213769444624</v>
          </cell>
          <cell r="IX141">
            <v>16.308466733206252</v>
          </cell>
          <cell r="IY141">
            <v>9.7046439523666164E-2</v>
          </cell>
          <cell r="IZ141">
            <v>0</v>
          </cell>
          <cell r="JA141">
            <v>0</v>
          </cell>
          <cell r="JB141">
            <v>7.0414584897173231</v>
          </cell>
          <cell r="JC141">
            <v>0</v>
          </cell>
          <cell r="JD141">
            <v>3.5027829424424541</v>
          </cell>
          <cell r="JE141">
            <v>0</v>
          </cell>
          <cell r="JF141">
            <v>0</v>
          </cell>
          <cell r="JG141">
            <v>0</v>
          </cell>
          <cell r="JH141">
            <v>0</v>
          </cell>
          <cell r="JI141">
            <v>0</v>
          </cell>
          <cell r="JJ141">
            <v>0</v>
          </cell>
          <cell r="JK141">
            <v>0</v>
          </cell>
          <cell r="JL141">
            <v>0</v>
          </cell>
          <cell r="JM141">
            <v>0</v>
          </cell>
          <cell r="JN141">
            <v>0</v>
          </cell>
          <cell r="JO141">
            <v>0</v>
          </cell>
          <cell r="JP141">
            <v>0</v>
          </cell>
          <cell r="JQ141">
            <v>0</v>
          </cell>
          <cell r="JR141" t="e">
            <v>#N/A</v>
          </cell>
          <cell r="JS141">
            <v>227.30430004564178</v>
          </cell>
          <cell r="JT141">
            <v>233.7580305498698</v>
          </cell>
          <cell r="JU141">
            <v>37.451619724213288</v>
          </cell>
          <cell r="JV141">
            <v>196.30641082565705</v>
          </cell>
          <cell r="JW141">
            <v>58.149091577397485</v>
          </cell>
          <cell r="JX141">
            <v>0</v>
          </cell>
          <cell r="JY141">
            <v>0</v>
          </cell>
          <cell r="JZ141">
            <v>0</v>
          </cell>
          <cell r="KA141">
            <v>0</v>
          </cell>
          <cell r="KB141">
            <v>0</v>
          </cell>
          <cell r="KC141">
            <v>0</v>
          </cell>
          <cell r="KD141">
            <v>0</v>
          </cell>
          <cell r="KE141">
            <v>0</v>
          </cell>
          <cell r="KF141">
            <v>0</v>
          </cell>
          <cell r="KG141">
            <v>0</v>
          </cell>
          <cell r="KH141">
            <v>0</v>
          </cell>
          <cell r="KI141">
            <v>1.7061317492987615</v>
          </cell>
          <cell r="KJ141">
            <v>0.93852838455971699</v>
          </cell>
          <cell r="KK141">
            <v>4.9777585873667372</v>
          </cell>
          <cell r="KL141">
            <v>7.280344178007069</v>
          </cell>
          <cell r="KM141">
            <v>9.4505873169728698</v>
          </cell>
          <cell r="KN141">
            <v>29.506991880418671</v>
          </cell>
          <cell r="KO141">
            <v>11.384213769444624</v>
          </cell>
          <cell r="KP141">
            <v>0</v>
          </cell>
          <cell r="KQ141">
            <v>0</v>
          </cell>
          <cell r="KR141">
            <v>11.384213769444624</v>
          </cell>
          <cell r="KS141">
            <v>0.10412708103397648</v>
          </cell>
          <cell r="KT141">
            <v>15.647259768640478</v>
          </cell>
          <cell r="KU141">
            <v>0.55707988353177484</v>
          </cell>
          <cell r="KV141">
            <v>16.308466733206252</v>
          </cell>
          <cell r="KW141">
            <v>7.0414584897173231</v>
          </cell>
          <cell r="KX141">
            <v>0</v>
          </cell>
          <cell r="KY141">
            <v>0</v>
          </cell>
          <cell r="KZ141">
            <v>7.0414584897173231</v>
          </cell>
          <cell r="LA141">
            <v>11.384213769444624</v>
          </cell>
          <cell r="LB141">
            <v>0</v>
          </cell>
          <cell r="LC141">
            <v>0</v>
          </cell>
          <cell r="LD141">
            <v>11.384213769444624</v>
          </cell>
          <cell r="LE141">
            <v>0.10412708103397648</v>
          </cell>
          <cell r="LF141">
            <v>15.647259768640478</v>
          </cell>
          <cell r="LG141">
            <v>0.55707988353177484</v>
          </cell>
          <cell r="LH141">
            <v>16.308466733206252</v>
          </cell>
          <cell r="LI141">
            <v>7.0414584897173231</v>
          </cell>
          <cell r="LJ141">
            <v>0</v>
          </cell>
          <cell r="LK141">
            <v>0</v>
          </cell>
          <cell r="LL141">
            <v>7.0414584897173231</v>
          </cell>
          <cell r="LM141">
            <v>71.462819802007814</v>
          </cell>
          <cell r="LN141">
            <v>98.473265407801946</v>
          </cell>
          <cell r="LO141">
            <v>28.839535897152036</v>
          </cell>
          <cell r="LP141">
            <v>127.31280130495398</v>
          </cell>
          <cell r="LQ141">
            <v>169.93608520980976</v>
          </cell>
          <cell r="LR141">
            <v>198.77562110696181</v>
          </cell>
          <cell r="LS141">
            <v>1251.7819999999999</v>
          </cell>
          <cell r="LT141">
            <v>48875.300000000301</v>
          </cell>
          <cell r="LU141">
            <v>18117.394465000001</v>
          </cell>
          <cell r="LV141">
            <v>16992</v>
          </cell>
          <cell r="LW141">
            <v>636.57145206614496</v>
          </cell>
          <cell r="LX141">
            <v>636.82791486281894</v>
          </cell>
          <cell r="LY141">
            <v>6904.7745746311602</v>
          </cell>
          <cell r="LZ141">
            <v>129109.32732575601</v>
          </cell>
          <cell r="MA141">
            <v>183935.50756101901</v>
          </cell>
          <cell r="MB141">
            <v>183935.50756101901</v>
          </cell>
          <cell r="MC141">
            <v>0</v>
          </cell>
          <cell r="MD141">
            <v>11192.8876148851</v>
          </cell>
          <cell r="ME141">
            <v>401</v>
          </cell>
          <cell r="MF141">
            <v>401</v>
          </cell>
          <cell r="MG141">
            <v>70.055999999999997</v>
          </cell>
          <cell r="MH141">
            <v>1251782</v>
          </cell>
          <cell r="MI141">
            <v>35109.394465000005</v>
          </cell>
          <cell r="MJ141">
            <v>183935.50756101901</v>
          </cell>
          <cell r="MK141">
            <v>70.055999999999997</v>
          </cell>
          <cell r="ML141">
            <v>35.653762164650303</v>
          </cell>
          <cell r="MM141">
            <v>1.3920860995971693</v>
          </cell>
          <cell r="MN141">
            <v>4.4462181609209335</v>
          </cell>
          <cell r="MO141">
            <v>6.0852239805693609</v>
          </cell>
          <cell r="MP141">
            <v>70.192715391249351</v>
          </cell>
          <cell r="MQ141">
            <v>1341.7996954974142</v>
          </cell>
          <cell r="MR141">
            <v>3.2034331856505368E-4</v>
          </cell>
          <cell r="MS141" t="e">
            <v>#N/A</v>
          </cell>
          <cell r="MT141" t="e">
            <v>#N/A</v>
          </cell>
        </row>
        <row r="142">
          <cell r="A142" t="str">
            <v>WSX20BP</v>
          </cell>
          <cell r="B142" t="str">
            <v>WSX</v>
          </cell>
          <cell r="C142" t="str">
            <v>BP2019-20</v>
          </cell>
          <cell r="D142" t="str">
            <v>WSX</v>
          </cell>
          <cell r="E142" t="str">
            <v>WSX20BP</v>
          </cell>
          <cell r="F142">
            <v>0.97917319135609127</v>
          </cell>
          <cell r="G142">
            <v>4.1652395900222681</v>
          </cell>
          <cell r="H142">
            <v>0</v>
          </cell>
          <cell r="I142">
            <v>1.1966157302512512</v>
          </cell>
          <cell r="J142">
            <v>2.5111224297946901E-4</v>
          </cell>
          <cell r="K142">
            <v>12.20923082278988</v>
          </cell>
          <cell r="L142">
            <v>0</v>
          </cell>
          <cell r="M142">
            <v>16.086622291178593</v>
          </cell>
          <cell r="N142">
            <v>3.2596839048653667E-2</v>
          </cell>
          <cell r="O142">
            <v>33.690556385533696</v>
          </cell>
          <cell r="P142">
            <v>0.10672987785781395</v>
          </cell>
          <cell r="Q142">
            <v>33.797286263391513</v>
          </cell>
          <cell r="R142">
            <v>11.406302683573516</v>
          </cell>
          <cell r="S142">
            <v>6.9254176811445616</v>
          </cell>
          <cell r="T142">
            <v>21.287464404854418</v>
          </cell>
          <cell r="U142">
            <v>1.1150406549537368</v>
          </cell>
          <cell r="V142">
            <v>2.0214067047883546</v>
          </cell>
          <cell r="W142">
            <v>42.75563212931457</v>
          </cell>
          <cell r="X142">
            <v>0</v>
          </cell>
          <cell r="Y142">
            <v>42.75563212931457</v>
          </cell>
          <cell r="Z142">
            <v>4.466988098966489</v>
          </cell>
          <cell r="AA142">
            <v>8.8125587222048204E-2</v>
          </cell>
          <cell r="AB142">
            <v>4.3788625117444404</v>
          </cell>
          <cell r="AC142">
            <v>4.466988098966489</v>
          </cell>
          <cell r="AD142">
            <v>72.085930293739594</v>
          </cell>
          <cell r="AE142">
            <v>2.106853089700444</v>
          </cell>
          <cell r="AF142">
            <v>0</v>
          </cell>
          <cell r="AG142">
            <v>74.192783383440016</v>
          </cell>
          <cell r="AH142">
            <v>74.192783383440016</v>
          </cell>
          <cell r="AI142">
            <v>13.806669378283317</v>
          </cell>
          <cell r="AJ142">
            <v>0</v>
          </cell>
          <cell r="AK142">
            <v>3.1187867780189604</v>
          </cell>
          <cell r="AL142">
            <v>7.9351216912887795E-2</v>
          </cell>
          <cell r="AM142">
            <v>0</v>
          </cell>
          <cell r="AN142">
            <v>0</v>
          </cell>
          <cell r="AO142">
            <v>20.144205617344188</v>
          </cell>
          <cell r="AP142">
            <v>7.8802418035850312</v>
          </cell>
          <cell r="AQ142">
            <v>45.029254794144322</v>
          </cell>
          <cell r="AR142">
            <v>0</v>
          </cell>
          <cell r="AS142">
            <v>45.029254794144322</v>
          </cell>
          <cell r="AT142">
            <v>0</v>
          </cell>
          <cell r="AU142">
            <v>39.114432082348365</v>
          </cell>
          <cell r="AV142">
            <v>1.7189887755530624</v>
          </cell>
          <cell r="AW142">
            <v>23.116875917783798</v>
          </cell>
          <cell r="AX142">
            <v>0</v>
          </cell>
          <cell r="AY142">
            <v>63.950296775685146</v>
          </cell>
          <cell r="AZ142">
            <v>0</v>
          </cell>
          <cell r="BA142">
            <v>63.950296775685146</v>
          </cell>
          <cell r="BB142">
            <v>0</v>
          </cell>
          <cell r="BC142">
            <v>0</v>
          </cell>
          <cell r="BD142">
            <v>0</v>
          </cell>
          <cell r="BE142">
            <v>0</v>
          </cell>
          <cell r="BF142">
            <v>108.97955156982975</v>
          </cell>
          <cell r="BG142">
            <v>3.130744310863288</v>
          </cell>
          <cell r="BH142">
            <v>0</v>
          </cell>
          <cell r="BI142">
            <v>112.11029588069287</v>
          </cell>
          <cell r="BJ142">
            <v>112.11029588069287</v>
          </cell>
          <cell r="BK142">
            <v>7.1214667490620076E-3</v>
          </cell>
          <cell r="BL142">
            <v>0</v>
          </cell>
          <cell r="BM142">
            <v>1.3409793078318605E-5</v>
          </cell>
          <cell r="BN142">
            <v>7.7272401250984747E-8</v>
          </cell>
          <cell r="BO142">
            <v>0</v>
          </cell>
          <cell r="BP142">
            <v>0</v>
          </cell>
          <cell r="BQ142">
            <v>5.2438077582186482</v>
          </cell>
          <cell r="BR142">
            <v>7.0233564907033908E-3</v>
          </cell>
          <cell r="BS142">
            <v>5.2579660685238947</v>
          </cell>
          <cell r="BT142">
            <v>0</v>
          </cell>
          <cell r="BU142">
            <v>5.2579660685238947</v>
          </cell>
          <cell r="BV142">
            <v>0</v>
          </cell>
          <cell r="BW142">
            <v>0.14006852181349583</v>
          </cell>
          <cell r="BX142">
            <v>0</v>
          </cell>
          <cell r="BY142">
            <v>0</v>
          </cell>
          <cell r="BZ142">
            <v>0</v>
          </cell>
          <cell r="CA142">
            <v>0.14006852181349583</v>
          </cell>
          <cell r="CB142">
            <v>0</v>
          </cell>
          <cell r="CC142">
            <v>0.14006852181349583</v>
          </cell>
          <cell r="CD142">
            <v>0</v>
          </cell>
          <cell r="CE142">
            <v>0</v>
          </cell>
          <cell r="CF142">
            <v>0</v>
          </cell>
          <cell r="CG142">
            <v>0</v>
          </cell>
          <cell r="CH142">
            <v>5.3980345903373879</v>
          </cell>
          <cell r="CI142">
            <v>0.78763081912917399</v>
          </cell>
          <cell r="CJ142">
            <v>0</v>
          </cell>
          <cell r="CK142">
            <v>6.1856654094665657</v>
          </cell>
          <cell r="CL142">
            <v>6.1856654094665657</v>
          </cell>
          <cell r="CM142">
            <v>0.81987527996837184</v>
          </cell>
          <cell r="CN142">
            <v>0</v>
          </cell>
          <cell r="CO142">
            <v>1.0679396430994813E-2</v>
          </cell>
          <cell r="CP142">
            <v>1.3142442537663942E-2</v>
          </cell>
          <cell r="CQ142">
            <v>0</v>
          </cell>
          <cell r="CR142">
            <v>0</v>
          </cell>
          <cell r="CS142">
            <v>3.7335657169448599</v>
          </cell>
          <cell r="CT142">
            <v>1.8480104458056965</v>
          </cell>
          <cell r="CU142">
            <v>6.4252732816875904</v>
          </cell>
          <cell r="CV142">
            <v>0</v>
          </cell>
          <cell r="CW142">
            <v>6.4252732816875904</v>
          </cell>
          <cell r="CX142">
            <v>0</v>
          </cell>
          <cell r="CY142">
            <v>17.927273037403001</v>
          </cell>
          <cell r="CZ142">
            <v>0</v>
          </cell>
          <cell r="DA142">
            <v>4.6993247915854797</v>
          </cell>
          <cell r="DB142">
            <v>0</v>
          </cell>
          <cell r="DC142">
            <v>22.626597828988491</v>
          </cell>
          <cell r="DD142">
            <v>0</v>
          </cell>
          <cell r="DE142">
            <v>22.626597828988491</v>
          </cell>
          <cell r="DF142">
            <v>0</v>
          </cell>
          <cell r="DG142">
            <v>0</v>
          </cell>
          <cell r="DH142">
            <v>0</v>
          </cell>
          <cell r="DI142">
            <v>0</v>
          </cell>
          <cell r="DJ142">
            <v>29.05187111067605</v>
          </cell>
          <cell r="DK142">
            <v>0.49226926195573334</v>
          </cell>
          <cell r="DL142">
            <v>0</v>
          </cell>
          <cell r="DM142">
            <v>29.544140372631787</v>
          </cell>
          <cell r="DN142">
            <v>29.544140372631787</v>
          </cell>
          <cell r="DO142">
            <v>1.8776242624066911E-2</v>
          </cell>
          <cell r="DP142">
            <v>0</v>
          </cell>
          <cell r="DQ142">
            <v>3.5170163540426691E-6</v>
          </cell>
          <cell r="DR142">
            <v>5.3821483890758702E-8</v>
          </cell>
          <cell r="DS142">
            <v>0</v>
          </cell>
          <cell r="DT142">
            <v>0</v>
          </cell>
          <cell r="DU142">
            <v>5.9806506653721403</v>
          </cell>
          <cell r="DV142">
            <v>1.0850449165537247E-3</v>
          </cell>
          <cell r="DW142">
            <v>6.0005155237505967</v>
          </cell>
          <cell r="DX142">
            <v>0</v>
          </cell>
          <cell r="DY142">
            <v>6.0005155237505967</v>
          </cell>
          <cell r="DZ142">
            <v>0</v>
          </cell>
          <cell r="EA142">
            <v>0.13658107349421253</v>
          </cell>
          <cell r="EB142">
            <v>0</v>
          </cell>
          <cell r="EC142">
            <v>0</v>
          </cell>
          <cell r="ED142">
            <v>0</v>
          </cell>
          <cell r="EE142">
            <v>0.13658107349421253</v>
          </cell>
          <cell r="EF142">
            <v>0</v>
          </cell>
          <cell r="EG142">
            <v>0.13658107349421253</v>
          </cell>
          <cell r="EH142">
            <v>0</v>
          </cell>
          <cell r="EI142">
            <v>0</v>
          </cell>
          <cell r="EJ142">
            <v>0</v>
          </cell>
          <cell r="EK142">
            <v>0</v>
          </cell>
          <cell r="EL142">
            <v>6.1370965972448044</v>
          </cell>
          <cell r="EM142">
            <v>0.15752616382583462</v>
          </cell>
          <cell r="EN142">
            <v>0</v>
          </cell>
          <cell r="EO142">
            <v>6.2946227610706416</v>
          </cell>
          <cell r="EP142">
            <v>6.2946227610706416</v>
          </cell>
          <cell r="EQ142">
            <v>17.971908968305588</v>
          </cell>
          <cell r="ER142">
            <v>0</v>
          </cell>
          <cell r="ES142">
            <v>4.3154025082702114</v>
          </cell>
          <cell r="ET142">
            <v>7.9602329155867263E-2</v>
          </cell>
          <cell r="EU142">
            <v>12.20923082278988</v>
          </cell>
          <cell r="EV142">
            <v>0</v>
          </cell>
          <cell r="EW142">
            <v>36.230827908522777</v>
          </cell>
          <cell r="EX142">
            <v>7.9128386426336839</v>
          </cell>
          <cell r="EY142">
            <v>78.719811179678018</v>
          </cell>
          <cell r="EZ142">
            <v>0.10672987785781395</v>
          </cell>
          <cell r="FA142">
            <v>78.82654105753582</v>
          </cell>
          <cell r="FB142">
            <v>11.406302683573516</v>
          </cell>
          <cell r="FC142">
            <v>46.039849763492924</v>
          </cell>
          <cell r="FD142">
            <v>23.006453180407483</v>
          </cell>
          <cell r="FE142">
            <v>24.231916572737536</v>
          </cell>
          <cell r="FF142">
            <v>2.0214067047883546</v>
          </cell>
          <cell r="FG142">
            <v>106.70592890499971</v>
          </cell>
          <cell r="FH142">
            <v>0</v>
          </cell>
          <cell r="FI142">
            <v>106.70592890499971</v>
          </cell>
          <cell r="FJ142">
            <v>4.466988098966489</v>
          </cell>
          <cell r="FK142">
            <v>8.8125587222048204E-2</v>
          </cell>
          <cell r="FL142">
            <v>4.3788625117444404</v>
          </cell>
          <cell r="FM142">
            <v>4.466988098966489</v>
          </cell>
          <cell r="FN142">
            <v>181.06548186356937</v>
          </cell>
          <cell r="FO142">
            <v>5.2375974005637325</v>
          </cell>
          <cell r="FP142">
            <v>0</v>
          </cell>
          <cell r="FQ142">
            <v>186.30307926413289</v>
          </cell>
          <cell r="FR142">
            <v>186.30307926413289</v>
          </cell>
          <cell r="FS142">
            <v>0.8457729893415008</v>
          </cell>
          <cell r="FT142">
            <v>0</v>
          </cell>
          <cell r="FU142">
            <v>1.0696323240427175E-2</v>
          </cell>
          <cell r="FV142">
            <v>1.3142573631549085E-2</v>
          </cell>
          <cell r="FW142">
            <v>0</v>
          </cell>
          <cell r="FX142">
            <v>0</v>
          </cell>
          <cell r="FY142">
            <v>14.958024140535649</v>
          </cell>
          <cell r="FZ142">
            <v>1.8561188472129537</v>
          </cell>
          <cell r="GA142">
            <v>17.68375487396208</v>
          </cell>
          <cell r="GB142">
            <v>0</v>
          </cell>
          <cell r="GC142">
            <v>17.68375487396208</v>
          </cell>
          <cell r="GD142">
            <v>0</v>
          </cell>
          <cell r="GE142">
            <v>18.203922632710711</v>
          </cell>
          <cell r="GF142">
            <v>0</v>
          </cell>
          <cell r="GG142">
            <v>4.6993247915854797</v>
          </cell>
          <cell r="GH142">
            <v>0</v>
          </cell>
          <cell r="GI142">
            <v>22.903247424296204</v>
          </cell>
          <cell r="GJ142">
            <v>0</v>
          </cell>
          <cell r="GK142">
            <v>22.903247424296204</v>
          </cell>
          <cell r="GL142">
            <v>0</v>
          </cell>
          <cell r="GM142">
            <v>0</v>
          </cell>
          <cell r="GN142">
            <v>0</v>
          </cell>
          <cell r="GO142">
            <v>0</v>
          </cell>
          <cell r="GP142">
            <v>40.587002298258241</v>
          </cell>
          <cell r="GQ142">
            <v>1.437426244910742</v>
          </cell>
          <cell r="GR142">
            <v>0</v>
          </cell>
          <cell r="GS142">
            <v>42.024428543168995</v>
          </cell>
          <cell r="GT142">
            <v>42.024428543168995</v>
          </cell>
          <cell r="GU142">
            <v>18.817681957647078</v>
          </cell>
          <cell r="GV142">
            <v>0</v>
          </cell>
          <cell r="GW142">
            <v>4.3260988315106417</v>
          </cell>
          <cell r="GX142">
            <v>9.2744902787416358E-2</v>
          </cell>
          <cell r="GY142">
            <v>12.20923082278988</v>
          </cell>
          <cell r="GZ142">
            <v>0</v>
          </cell>
          <cell r="HA142">
            <v>51.188852049058468</v>
          </cell>
          <cell r="HB142">
            <v>9.7689574898466365</v>
          </cell>
          <cell r="HC142">
            <v>96.403566053640077</v>
          </cell>
          <cell r="HD142">
            <v>0.10672987785781395</v>
          </cell>
          <cell r="HE142">
            <v>96.510295931497893</v>
          </cell>
          <cell r="HF142">
            <v>11.406302683573516</v>
          </cell>
          <cell r="HG142">
            <v>64.243772396203582</v>
          </cell>
          <cell r="HH142">
            <v>23.006453180407494</v>
          </cell>
          <cell r="HI142">
            <v>28.931241364323018</v>
          </cell>
          <cell r="HJ142">
            <v>2.0214067047883546</v>
          </cell>
          <cell r="HK142">
            <v>129.60917632929574</v>
          </cell>
          <cell r="HL142">
            <v>0</v>
          </cell>
          <cell r="HM142">
            <v>129.60917632929574</v>
          </cell>
          <cell r="HN142">
            <v>4.466988098966489</v>
          </cell>
          <cell r="HO142">
            <v>8.8125587222048204E-2</v>
          </cell>
          <cell r="HP142">
            <v>4.3788625117444404</v>
          </cell>
          <cell r="HQ142">
            <v>4.466988098966489</v>
          </cell>
          <cell r="HR142">
            <v>221.65248416182723</v>
          </cell>
          <cell r="HS142">
            <v>6.6750236454744742</v>
          </cell>
          <cell r="HT142">
            <v>0</v>
          </cell>
          <cell r="HU142">
            <v>228.32750780730171</v>
          </cell>
          <cell r="HV142">
            <v>228.32750780730171</v>
          </cell>
          <cell r="HW142" t="e">
            <v>#N/A</v>
          </cell>
          <cell r="HX142" t="e">
            <v>#N/A</v>
          </cell>
          <cell r="HY142">
            <v>0.59877361845245214</v>
          </cell>
          <cell r="HZ142">
            <v>2.0123152070812607</v>
          </cell>
          <cell r="IA142">
            <v>0</v>
          </cell>
          <cell r="IB142">
            <v>0</v>
          </cell>
          <cell r="IC142">
            <v>0</v>
          </cell>
          <cell r="ID142">
            <v>0.52955663344243764</v>
          </cell>
          <cell r="IE142">
            <v>0</v>
          </cell>
          <cell r="IF142">
            <v>0</v>
          </cell>
          <cell r="IG142">
            <v>0</v>
          </cell>
          <cell r="IH142">
            <v>0</v>
          </cell>
          <cell r="II142">
            <v>0.9443396755489285</v>
          </cell>
          <cell r="IJ142">
            <v>0</v>
          </cell>
          <cell r="IK142">
            <v>0</v>
          </cell>
          <cell r="IL142">
            <v>0</v>
          </cell>
          <cell r="IM142">
            <v>0</v>
          </cell>
          <cell r="IN142">
            <v>0.47113210186726773</v>
          </cell>
          <cell r="IO142">
            <v>0.31132077215898779</v>
          </cell>
          <cell r="IP142">
            <v>8.301887257572995E-3</v>
          </cell>
          <cell r="IQ142">
            <v>5.5863710676980824</v>
          </cell>
          <cell r="IR142">
            <v>4.9712053728555547</v>
          </cell>
          <cell r="IS142">
            <v>0</v>
          </cell>
          <cell r="IT142">
            <v>0</v>
          </cell>
          <cell r="IU142">
            <v>0</v>
          </cell>
          <cell r="IV142">
            <v>0</v>
          </cell>
          <cell r="IW142">
            <v>7.1964579692253032</v>
          </cell>
          <cell r="IX142">
            <v>16.278316666723224</v>
          </cell>
          <cell r="IY142">
            <v>0.93396231647696237</v>
          </cell>
          <cell r="IZ142">
            <v>0</v>
          </cell>
          <cell r="JA142">
            <v>0</v>
          </cell>
          <cell r="JB142">
            <v>9.444278831010406</v>
          </cell>
          <cell r="JC142">
            <v>0</v>
          </cell>
          <cell r="JD142">
            <v>4.6727691297203249</v>
          </cell>
          <cell r="JE142">
            <v>0</v>
          </cell>
          <cell r="JF142">
            <v>0</v>
          </cell>
          <cell r="JG142">
            <v>0</v>
          </cell>
          <cell r="JH142">
            <v>0</v>
          </cell>
          <cell r="JI142">
            <v>0</v>
          </cell>
          <cell r="JJ142">
            <v>0</v>
          </cell>
          <cell r="JK142">
            <v>0</v>
          </cell>
          <cell r="JL142">
            <v>0</v>
          </cell>
          <cell r="JM142">
            <v>0</v>
          </cell>
          <cell r="JN142">
            <v>0</v>
          </cell>
          <cell r="JO142">
            <v>0</v>
          </cell>
          <cell r="JP142">
            <v>0</v>
          </cell>
          <cell r="JQ142">
            <v>0</v>
          </cell>
          <cell r="JR142" t="e">
            <v>#N/A</v>
          </cell>
          <cell r="JS142">
            <v>221.65248416182723</v>
          </cell>
          <cell r="JT142">
            <v>228.32750780730171</v>
          </cell>
          <cell r="JU142">
            <v>42.024428543168995</v>
          </cell>
          <cell r="JV142">
            <v>186.30307926413289</v>
          </cell>
          <cell r="JW142">
            <v>53.959101249518831</v>
          </cell>
          <cell r="JX142">
            <v>0</v>
          </cell>
          <cell r="JY142">
            <v>0</v>
          </cell>
          <cell r="JZ142">
            <v>0</v>
          </cell>
          <cell r="KA142">
            <v>0</v>
          </cell>
          <cell r="KB142">
            <v>0</v>
          </cell>
          <cell r="KC142">
            <v>0</v>
          </cell>
          <cell r="KD142">
            <v>0</v>
          </cell>
          <cell r="KE142">
            <v>0</v>
          </cell>
          <cell r="KF142">
            <v>0</v>
          </cell>
          <cell r="KG142">
            <v>0</v>
          </cell>
          <cell r="KH142">
            <v>0</v>
          </cell>
          <cell r="KI142">
            <v>1.783972174724286</v>
          </cell>
          <cell r="KJ142">
            <v>0.98134773233757033</v>
          </cell>
          <cell r="KK142">
            <v>5.2048634673183694</v>
          </cell>
          <cell r="KL142">
            <v>7.6125020481675625</v>
          </cell>
          <cell r="KM142">
            <v>9.8817601953725553</v>
          </cell>
          <cell r="KN142">
            <v>30.853216638233096</v>
          </cell>
          <cell r="KO142">
            <v>7.1964579692253032</v>
          </cell>
          <cell r="KP142">
            <v>0</v>
          </cell>
          <cell r="KQ142">
            <v>0</v>
          </cell>
          <cell r="KR142">
            <v>7.1964579692253032</v>
          </cell>
          <cell r="KS142">
            <v>0.10377359071966291</v>
          </cell>
          <cell r="KT142">
            <v>13.487533491499422</v>
          </cell>
          <cell r="KU142">
            <v>2.6870095845042186</v>
          </cell>
          <cell r="KV142">
            <v>16.278316666723224</v>
          </cell>
          <cell r="KW142">
            <v>9.444278831010406</v>
          </cell>
          <cell r="KX142">
            <v>0</v>
          </cell>
          <cell r="KY142">
            <v>0</v>
          </cell>
          <cell r="KZ142">
            <v>9.444278831010406</v>
          </cell>
          <cell r="LA142">
            <v>7.1964579692253032</v>
          </cell>
          <cell r="LB142">
            <v>0</v>
          </cell>
          <cell r="LC142">
            <v>0</v>
          </cell>
          <cell r="LD142">
            <v>7.1964579692253032</v>
          </cell>
          <cell r="LE142">
            <v>0.10377359071966291</v>
          </cell>
          <cell r="LF142">
            <v>13.487533491499422</v>
          </cell>
          <cell r="LG142">
            <v>2.6870095845042186</v>
          </cell>
          <cell r="LH142">
            <v>16.278316666723224</v>
          </cell>
          <cell r="LI142">
            <v>9.444278831010406</v>
          </cell>
          <cell r="LJ142">
            <v>0</v>
          </cell>
          <cell r="LK142">
            <v>0</v>
          </cell>
          <cell r="LL142">
            <v>9.444278831010406</v>
          </cell>
          <cell r="LM142" t="str">
            <v/>
          </cell>
          <cell r="LN142">
            <v>89.750978564407148</v>
          </cell>
          <cell r="LO142">
            <v>36.71856824396405</v>
          </cell>
          <cell r="LP142">
            <v>126.46954680837121</v>
          </cell>
          <cell r="LQ142" t="e">
            <v>#VALUE!</v>
          </cell>
          <cell r="LR142" t="e">
            <v>#VALUE!</v>
          </cell>
          <cell r="LS142">
            <v>1264.1110000000001</v>
          </cell>
          <cell r="LT142">
            <v>49016.700000000303</v>
          </cell>
          <cell r="LU142">
            <v>18284.319124775</v>
          </cell>
          <cell r="LV142">
            <v>16992</v>
          </cell>
          <cell r="LW142">
            <v>640.16088752056498</v>
          </cell>
          <cell r="LX142">
            <v>610.59674609918295</v>
          </cell>
          <cell r="LY142">
            <v>6939.7366009094703</v>
          </cell>
          <cell r="LZ142">
            <v>130383.445782168</v>
          </cell>
          <cell r="MA142">
            <v>185434.26665554199</v>
          </cell>
          <cell r="MB142">
            <v>185434.26665554199</v>
          </cell>
          <cell r="MC142">
            <v>0</v>
          </cell>
          <cell r="MD142">
            <v>13613.7659092881</v>
          </cell>
          <cell r="ME142">
            <v>400</v>
          </cell>
          <cell r="MF142">
            <v>400</v>
          </cell>
          <cell r="MG142">
            <v>70.055999999999997</v>
          </cell>
          <cell r="MH142">
            <v>1264111</v>
          </cell>
          <cell r="MI142">
            <v>35276.319124775</v>
          </cell>
          <cell r="MJ142">
            <v>185434.26665554199</v>
          </cell>
          <cell r="MK142">
            <v>70.055999999999997</v>
          </cell>
          <cell r="ML142">
            <v>35.834549390732747</v>
          </cell>
          <cell r="MM142">
            <v>1.3895072166295055</v>
          </cell>
          <cell r="MN142">
            <v>4.4169259448382716</v>
          </cell>
          <cell r="MO142">
            <v>7.3415589010723075</v>
          </cell>
          <cell r="MP142">
            <v>70.312487618248582</v>
          </cell>
          <cell r="MQ142" t="str">
            <v/>
          </cell>
          <cell r="MR142">
            <v>3.1642790862511285E-4</v>
          </cell>
          <cell r="MS142" t="e">
            <v>#N/A</v>
          </cell>
          <cell r="MT142" t="e">
            <v>#N/A</v>
          </cell>
        </row>
        <row r="143">
          <cell r="A143" t="str">
            <v>WSX20</v>
          </cell>
          <cell r="B143" t="str">
            <v>WSX</v>
          </cell>
          <cell r="C143" t="str">
            <v>2019-20</v>
          </cell>
          <cell r="D143" t="str">
            <v>WSX</v>
          </cell>
          <cell r="E143" t="str">
            <v>WSX20</v>
          </cell>
          <cell r="F143">
            <v>0.96281468935252923</v>
          </cell>
          <cell r="G143">
            <v>4.709325698612143</v>
          </cell>
          <cell r="H143">
            <v>0</v>
          </cell>
          <cell r="I143">
            <v>1.4451365593285663</v>
          </cell>
          <cell r="J143">
            <v>-8.3509825021194049E-3</v>
          </cell>
          <cell r="K143">
            <v>9.6622832575014641</v>
          </cell>
          <cell r="L143">
            <v>0</v>
          </cell>
          <cell r="M143">
            <v>16.859126062384863</v>
          </cell>
          <cell r="N143">
            <v>2.700136477099048E-2</v>
          </cell>
          <cell r="O143">
            <v>32.694521960095962</v>
          </cell>
          <cell r="P143">
            <v>0.49768319684651569</v>
          </cell>
          <cell r="Q143">
            <v>33.192205156942428</v>
          </cell>
          <cell r="R143">
            <v>13.660752325538111</v>
          </cell>
          <cell r="S143">
            <v>8.5092368104478062</v>
          </cell>
          <cell r="T143">
            <v>26.423814209386929</v>
          </cell>
          <cell r="U143">
            <v>2.0154955347031951</v>
          </cell>
          <cell r="V143">
            <v>4.3582432696875211</v>
          </cell>
          <cell r="W143">
            <v>54.967542149763567</v>
          </cell>
          <cell r="X143">
            <v>0</v>
          </cell>
          <cell r="Y143">
            <v>54.967542149763567</v>
          </cell>
          <cell r="Z143">
            <v>2.5437564092693821</v>
          </cell>
          <cell r="AA143">
            <v>0</v>
          </cell>
          <cell r="AB143">
            <v>2.5437564092693821</v>
          </cell>
          <cell r="AC143">
            <v>2.5437564092693821</v>
          </cell>
          <cell r="AD143">
            <v>85.615990897436618</v>
          </cell>
          <cell r="AE143">
            <v>2.6316823095007984</v>
          </cell>
          <cell r="AF143">
            <v>0</v>
          </cell>
          <cell r="AG143">
            <v>88.247673206937407</v>
          </cell>
          <cell r="AH143">
            <v>88.247673206937407</v>
          </cell>
          <cell r="AI143">
            <v>13.798937295610951</v>
          </cell>
          <cell r="AJ143">
            <v>0</v>
          </cell>
          <cell r="AK143">
            <v>2.6515234190963315</v>
          </cell>
          <cell r="AL143">
            <v>7.1160922690563969E-2</v>
          </cell>
          <cell r="AM143">
            <v>5.0295610023866353E-3</v>
          </cell>
          <cell r="AN143">
            <v>0</v>
          </cell>
          <cell r="AO143">
            <v>19.311415455758336</v>
          </cell>
          <cell r="AP143">
            <v>6.9377798090792213</v>
          </cell>
          <cell r="AQ143">
            <v>42.775846463237777</v>
          </cell>
          <cell r="AR143">
            <v>-1.8329928287533874E-5</v>
          </cell>
          <cell r="AS143">
            <v>42.77582813330951</v>
          </cell>
          <cell r="AT143">
            <v>0.1068186669458773</v>
          </cell>
          <cell r="AU143">
            <v>49.001077348133485</v>
          </cell>
          <cell r="AV143">
            <v>2.1904569808135501</v>
          </cell>
          <cell r="AW143">
            <v>42.945625607102137</v>
          </cell>
          <cell r="AX143">
            <v>0</v>
          </cell>
          <cell r="AY143">
            <v>94.243978602995057</v>
          </cell>
          <cell r="AZ143">
            <v>0</v>
          </cell>
          <cell r="BA143">
            <v>94.243978602995057</v>
          </cell>
          <cell r="BB143">
            <v>0</v>
          </cell>
          <cell r="BC143">
            <v>0</v>
          </cell>
          <cell r="BD143">
            <v>0</v>
          </cell>
          <cell r="BE143">
            <v>0</v>
          </cell>
          <cell r="BF143">
            <v>137.01980673630476</v>
          </cell>
          <cell r="BG143">
            <v>3.2655911869717968</v>
          </cell>
          <cell r="BH143">
            <v>0</v>
          </cell>
          <cell r="BI143">
            <v>140.28539792327652</v>
          </cell>
          <cell r="BJ143">
            <v>140.28539792327652</v>
          </cell>
          <cell r="BK143">
            <v>1.0434346342537412E-2</v>
          </cell>
          <cell r="BL143">
            <v>0</v>
          </cell>
          <cell r="BM143">
            <v>2.4763703275238033E-5</v>
          </cell>
          <cell r="BN143">
            <v>8.6045494921947274E-4</v>
          </cell>
          <cell r="BO143">
            <v>0</v>
          </cell>
          <cell r="BP143">
            <v>0</v>
          </cell>
          <cell r="BQ143">
            <v>5.2912700118068505</v>
          </cell>
          <cell r="BR143">
            <v>8.0638898556021008E-3</v>
          </cell>
          <cell r="BS143">
            <v>5.3106534666574845</v>
          </cell>
          <cell r="BT143">
            <v>-1.6086075489327707E-6</v>
          </cell>
          <cell r="BU143">
            <v>5.3106518580499396</v>
          </cell>
          <cell r="BV143">
            <v>0</v>
          </cell>
          <cell r="BW143">
            <v>0.18232589407438252</v>
          </cell>
          <cell r="BX143">
            <v>0</v>
          </cell>
          <cell r="BY143">
            <v>0</v>
          </cell>
          <cell r="BZ143">
            <v>0</v>
          </cell>
          <cell r="CA143">
            <v>0.18232589407438252</v>
          </cell>
          <cell r="CB143">
            <v>0</v>
          </cell>
          <cell r="CC143">
            <v>0.18232589407438252</v>
          </cell>
          <cell r="CD143">
            <v>0</v>
          </cell>
          <cell r="CE143">
            <v>0</v>
          </cell>
          <cell r="CF143">
            <v>0</v>
          </cell>
          <cell r="CG143">
            <v>0</v>
          </cell>
          <cell r="CH143">
            <v>5.4929777521243217</v>
          </cell>
          <cell r="CI143">
            <v>1.0565147957849932</v>
          </cell>
          <cell r="CJ143">
            <v>0</v>
          </cell>
          <cell r="CK143">
            <v>6.5494925479093151</v>
          </cell>
          <cell r="CL143">
            <v>6.5494925479093151</v>
          </cell>
          <cell r="CM143">
            <v>0.89890299087557846</v>
          </cell>
          <cell r="CN143">
            <v>0</v>
          </cell>
          <cell r="CO143">
            <v>1.6717736614724341E-2</v>
          </cell>
          <cell r="CP143">
            <v>1.8073585138532185E-2</v>
          </cell>
          <cell r="CQ143">
            <v>0</v>
          </cell>
          <cell r="CR143">
            <v>0</v>
          </cell>
          <cell r="CS143">
            <v>6.9294023796805524</v>
          </cell>
          <cell r="CT143">
            <v>1.5751638779604418</v>
          </cell>
          <cell r="CU143">
            <v>9.4382605702698203</v>
          </cell>
          <cell r="CV143">
            <v>-1.5696789227658954E-6</v>
          </cell>
          <cell r="CW143">
            <v>9.4382590005909055</v>
          </cell>
          <cell r="CX143">
            <v>0</v>
          </cell>
          <cell r="CY143">
            <v>11.230757974721469</v>
          </cell>
          <cell r="CZ143">
            <v>0</v>
          </cell>
          <cell r="DA143">
            <v>3.5944549996061443</v>
          </cell>
          <cell r="DB143">
            <v>0</v>
          </cell>
          <cell r="DC143">
            <v>14.825212974327613</v>
          </cell>
          <cell r="DD143">
            <v>0</v>
          </cell>
          <cell r="DE143">
            <v>14.825212974327613</v>
          </cell>
          <cell r="DF143">
            <v>0</v>
          </cell>
          <cell r="DG143">
            <v>0</v>
          </cell>
          <cell r="DH143">
            <v>0</v>
          </cell>
          <cell r="DI143">
            <v>0</v>
          </cell>
          <cell r="DJ143">
            <v>24.263471974918552</v>
          </cell>
          <cell r="DK143">
            <v>0.80679311678126597</v>
          </cell>
          <cell r="DL143">
            <v>0</v>
          </cell>
          <cell r="DM143">
            <v>25.070265091699767</v>
          </cell>
          <cell r="DN143">
            <v>25.070265091699767</v>
          </cell>
          <cell r="DO143">
            <v>5.3275340103646025E-3</v>
          </cell>
          <cell r="DP143">
            <v>0</v>
          </cell>
          <cell r="DQ143">
            <v>5.7345118019869846E-6</v>
          </cell>
          <cell r="DR143">
            <v>5.1169375981164704E-5</v>
          </cell>
          <cell r="DS143">
            <v>0</v>
          </cell>
          <cell r="DT143">
            <v>0</v>
          </cell>
          <cell r="DU143">
            <v>5.2204534517189662</v>
          </cell>
          <cell r="DV143">
            <v>4.5071950691747689E-4</v>
          </cell>
          <cell r="DW143">
            <v>5.2262886091240324</v>
          </cell>
          <cell r="DX143">
            <v>-1.0863123922673269E-7</v>
          </cell>
          <cell r="DY143">
            <v>5.2262885004927995</v>
          </cell>
          <cell r="DZ143">
            <v>0</v>
          </cell>
          <cell r="EA143">
            <v>0.19171180564418494</v>
          </cell>
          <cell r="EB143">
            <v>0</v>
          </cell>
          <cell r="EC143">
            <v>0</v>
          </cell>
          <cell r="ED143">
            <v>0</v>
          </cell>
          <cell r="EE143">
            <v>0.19171180564418494</v>
          </cell>
          <cell r="EF143">
            <v>0</v>
          </cell>
          <cell r="EG143">
            <v>0.19171180564418494</v>
          </cell>
          <cell r="EH143">
            <v>0</v>
          </cell>
          <cell r="EI143">
            <v>0</v>
          </cell>
          <cell r="EJ143">
            <v>0</v>
          </cell>
          <cell r="EK143">
            <v>0</v>
          </cell>
          <cell r="EL143">
            <v>5.4180003061369844</v>
          </cell>
          <cell r="EM143">
            <v>5.76280797700904E-2</v>
          </cell>
          <cell r="EN143">
            <v>0</v>
          </cell>
          <cell r="EO143">
            <v>5.4756283859070729</v>
          </cell>
          <cell r="EP143">
            <v>5.4756283859070729</v>
          </cell>
          <cell r="EQ143">
            <v>18.508262994223095</v>
          </cell>
          <cell r="ER143">
            <v>0</v>
          </cell>
          <cell r="ES143">
            <v>4.0966599784248983</v>
          </cell>
          <cell r="ET143">
            <v>6.2809940188444574E-2</v>
          </cell>
          <cell r="EU143">
            <v>9.6673128185038504</v>
          </cell>
          <cell r="EV143">
            <v>0</v>
          </cell>
          <cell r="EW143">
            <v>36.170541518143196</v>
          </cell>
          <cell r="EX143">
            <v>6.964781173850211</v>
          </cell>
          <cell r="EY143">
            <v>75.470368423333738</v>
          </cell>
          <cell r="EZ143">
            <v>0.49766486691822814</v>
          </cell>
          <cell r="FA143">
            <v>75.968033290251938</v>
          </cell>
          <cell r="FB143">
            <v>13.767570992483989</v>
          </cell>
          <cell r="FC143">
            <v>57.510314158581288</v>
          </cell>
          <cell r="FD143">
            <v>28.614271190200483</v>
          </cell>
          <cell r="FE143">
            <v>44.961121141805329</v>
          </cell>
          <cell r="FF143">
            <v>4.3582432696875211</v>
          </cell>
          <cell r="FG143">
            <v>149.21152075275862</v>
          </cell>
          <cell r="FH143">
            <v>0</v>
          </cell>
          <cell r="FI143">
            <v>149.21152075275862</v>
          </cell>
          <cell r="FJ143">
            <v>2.5437564092693821</v>
          </cell>
          <cell r="FK143" t="e">
            <v>#VALUE!</v>
          </cell>
          <cell r="FL143">
            <v>2.5437564092693821</v>
          </cell>
          <cell r="FM143">
            <v>2.5437564092693821</v>
          </cell>
          <cell r="FN143">
            <v>222.63579763374136</v>
          </cell>
          <cell r="FO143">
            <v>5.8972734964725948</v>
          </cell>
          <cell r="FP143">
            <v>0</v>
          </cell>
          <cell r="FQ143">
            <v>228.53307113021393</v>
          </cell>
          <cell r="FR143">
            <v>228.53307113021393</v>
          </cell>
          <cell r="FS143">
            <v>0.91466487122848039</v>
          </cell>
          <cell r="FT143">
            <v>0</v>
          </cell>
          <cell r="FU143">
            <v>1.6748234829801565E-2</v>
          </cell>
          <cell r="FV143">
            <v>1.8985209463732826E-2</v>
          </cell>
          <cell r="FW143">
            <v>0</v>
          </cell>
          <cell r="FX143">
            <v>0</v>
          </cell>
          <cell r="FY143">
            <v>17.441125843206368</v>
          </cell>
          <cell r="FZ143">
            <v>1.5836784873229615</v>
          </cell>
          <cell r="GA143">
            <v>19.97520264605134</v>
          </cell>
          <cell r="GB143">
            <v>-3.2869177109253991E-6</v>
          </cell>
          <cell r="GC143">
            <v>19.975199359133647</v>
          </cell>
          <cell r="GD143">
            <v>0</v>
          </cell>
          <cell r="GE143">
            <v>11.604795674440036</v>
          </cell>
          <cell r="GF143">
            <v>0</v>
          </cell>
          <cell r="GG143">
            <v>3.5944549996061443</v>
          </cell>
          <cell r="GH143">
            <v>0</v>
          </cell>
          <cell r="GI143">
            <v>15.19925067404618</v>
          </cell>
          <cell r="GJ143">
            <v>0</v>
          </cell>
          <cell r="GK143">
            <v>15.19925067404618</v>
          </cell>
          <cell r="GL143">
            <v>0</v>
          </cell>
          <cell r="GM143" t="e">
            <v>#VALUE!</v>
          </cell>
          <cell r="GN143">
            <v>0</v>
          </cell>
          <cell r="GO143">
            <v>0</v>
          </cell>
          <cell r="GP143">
            <v>35.174450033179859</v>
          </cell>
          <cell r="GQ143">
            <v>1.9209359923363496</v>
          </cell>
          <cell r="GR143">
            <v>0</v>
          </cell>
          <cell r="GS143">
            <v>37.095386025516156</v>
          </cell>
          <cell r="GT143">
            <v>37.095386025516156</v>
          </cell>
          <cell r="GU143">
            <v>19.422927865451577</v>
          </cell>
          <cell r="GV143">
            <v>0</v>
          </cell>
          <cell r="GW143">
            <v>4.1134082132546936</v>
          </cell>
          <cell r="GX143">
            <v>8.1795149652177296E-2</v>
          </cell>
          <cell r="GY143">
            <v>9.6673128185038504</v>
          </cell>
          <cell r="GZ143">
            <v>0</v>
          </cell>
          <cell r="HA143">
            <v>53.611667361349603</v>
          </cell>
          <cell r="HB143">
            <v>8.5484596611731636</v>
          </cell>
          <cell r="HC143">
            <v>95.445571069385096</v>
          </cell>
          <cell r="HD143">
            <v>0.49766158000051741</v>
          </cell>
          <cell r="HE143">
            <v>95.943232649385564</v>
          </cell>
          <cell r="HF143">
            <v>13.767570992483989</v>
          </cell>
          <cell r="HG143">
            <v>69.115109833021322</v>
          </cell>
          <cell r="HH143">
            <v>28.614271190200483</v>
          </cell>
          <cell r="HI143">
            <v>48.555576141411478</v>
          </cell>
          <cell r="HJ143">
            <v>4.3582432696875211</v>
          </cell>
          <cell r="HK143">
            <v>164.41077142680479</v>
          </cell>
          <cell r="HL143">
            <v>0</v>
          </cell>
          <cell r="HM143">
            <v>164.41077142680479</v>
          </cell>
          <cell r="HN143">
            <v>2.5437564092693821</v>
          </cell>
          <cell r="HO143">
            <v>0</v>
          </cell>
          <cell r="HP143">
            <v>2.5437564092693821</v>
          </cell>
          <cell r="HQ143">
            <v>2.5437564092693821</v>
          </cell>
          <cell r="HR143">
            <v>257.81024766692099</v>
          </cell>
          <cell r="HS143">
            <v>7.8182094888089377</v>
          </cell>
          <cell r="HT143">
            <v>0</v>
          </cell>
          <cell r="HU143">
            <v>265.62845715573002</v>
          </cell>
          <cell r="HV143">
            <v>265.62845715573002</v>
          </cell>
          <cell r="HW143">
            <v>0</v>
          </cell>
          <cell r="HX143">
            <v>0</v>
          </cell>
          <cell r="HY143">
            <v>0.39598124549387947</v>
          </cell>
          <cell r="HZ143">
            <v>1.3980406406445609</v>
          </cell>
          <cell r="IA143">
            <v>9.6119908630360883E-4</v>
          </cell>
          <cell r="IB143">
            <v>8.4205470255724085E-2</v>
          </cell>
          <cell r="IC143">
            <v>0</v>
          </cell>
          <cell r="ID143">
            <v>1.085878264209716</v>
          </cell>
          <cell r="IE143">
            <v>1.4067541003926402E-2</v>
          </cell>
          <cell r="IF143">
            <v>9.7215399183897915E-5</v>
          </cell>
          <cell r="IG143">
            <v>0.43567796467449388</v>
          </cell>
          <cell r="IH143">
            <v>7.6041948787435542E-4</v>
          </cell>
          <cell r="II143">
            <v>0</v>
          </cell>
          <cell r="IJ143">
            <v>0</v>
          </cell>
          <cell r="IK143">
            <v>0</v>
          </cell>
          <cell r="IL143">
            <v>4.5252290399565983E-7</v>
          </cell>
          <cell r="IM143">
            <v>0</v>
          </cell>
          <cell r="IN143">
            <v>0.50456573383632308</v>
          </cell>
          <cell r="IO143">
            <v>1.0295091902409734</v>
          </cell>
          <cell r="IP143">
            <v>1.7179897641265689</v>
          </cell>
          <cell r="IQ143">
            <v>13.407371085447366</v>
          </cell>
          <cell r="IR143">
            <v>7.4999326004319515</v>
          </cell>
          <cell r="IS143">
            <v>5.4793439214070991</v>
          </cell>
          <cell r="IT143">
            <v>0</v>
          </cell>
          <cell r="IU143">
            <v>0</v>
          </cell>
          <cell r="IV143">
            <v>0</v>
          </cell>
          <cell r="IW143">
            <v>13.422546831935625</v>
          </cell>
          <cell r="IX143">
            <v>16.804830395434863</v>
          </cell>
          <cell r="IY143">
            <v>0.75692545262298883</v>
          </cell>
          <cell r="IZ143">
            <v>-6.1913894880283333E-3</v>
          </cell>
          <cell r="JA143">
            <v>0</v>
          </cell>
          <cell r="JB143">
            <v>5.6324378493334377</v>
          </cell>
          <cell r="JC143">
            <v>0</v>
          </cell>
          <cell r="JD143">
            <v>10.273913560914622</v>
          </cell>
          <cell r="JE143">
            <v>2.2414229686657943E-2</v>
          </cell>
          <cell r="JF143">
            <v>1.7685875631688355E-2</v>
          </cell>
          <cell r="JG143">
            <v>1.3365460961398108E-2</v>
          </cell>
          <cell r="JH143">
            <v>0</v>
          </cell>
          <cell r="JI143">
            <v>0</v>
          </cell>
          <cell r="JJ143">
            <v>0</v>
          </cell>
          <cell r="JK143">
            <v>0</v>
          </cell>
          <cell r="JL143">
            <v>0</v>
          </cell>
          <cell r="JM143">
            <v>0</v>
          </cell>
          <cell r="JN143">
            <v>0</v>
          </cell>
          <cell r="JO143">
            <v>0</v>
          </cell>
          <cell r="JP143">
            <v>0</v>
          </cell>
          <cell r="JQ143">
            <v>0</v>
          </cell>
          <cell r="JR143" t="e">
            <v>#N/A</v>
          </cell>
          <cell r="JS143">
            <v>257.81024766692099</v>
          </cell>
          <cell r="JT143">
            <v>265.62845715573002</v>
          </cell>
          <cell r="JU143">
            <v>37.095386025516156</v>
          </cell>
          <cell r="JV143">
            <v>228.53307113021393</v>
          </cell>
          <cell r="JW143">
            <v>81.528090601299482</v>
          </cell>
          <cell r="JX143">
            <v>0</v>
          </cell>
          <cell r="JY143">
            <v>0</v>
          </cell>
          <cell r="JZ143">
            <v>0</v>
          </cell>
          <cell r="KA143">
            <v>0</v>
          </cell>
          <cell r="KB143">
            <v>0</v>
          </cell>
          <cell r="KC143">
            <v>0</v>
          </cell>
          <cell r="KD143">
            <v>0</v>
          </cell>
          <cell r="KE143">
            <v>0</v>
          </cell>
          <cell r="KF143">
            <v>0</v>
          </cell>
          <cell r="KG143">
            <v>0</v>
          </cell>
          <cell r="KH143">
            <v>0</v>
          </cell>
          <cell r="KI143">
            <v>1.6855051186188317</v>
          </cell>
          <cell r="KJ143">
            <v>0.88837233200554344</v>
          </cell>
          <cell r="KK143">
            <v>5.0771277163646173</v>
          </cell>
          <cell r="KL143">
            <v>7.8261680985372255</v>
          </cell>
          <cell r="KM143">
            <v>8.8562701900639027</v>
          </cell>
          <cell r="KN143">
            <v>30.323428902094086</v>
          </cell>
          <cell r="KO143">
            <v>13.422522468872724</v>
          </cell>
          <cell r="KP143">
            <v>2.4363062899379963E-5</v>
          </cell>
          <cell r="KQ143">
            <v>0</v>
          </cell>
          <cell r="KR143">
            <v>13.422546831935625</v>
          </cell>
          <cell r="KS143">
            <v>3.3094521216413895E-2</v>
          </cell>
          <cell r="KT143">
            <v>14.57628271434317</v>
          </cell>
          <cell r="KU143">
            <v>2.1954531598752793</v>
          </cell>
          <cell r="KV143">
            <v>16.804830395434863</v>
          </cell>
          <cell r="KW143">
            <v>5.6237509425702674</v>
          </cell>
          <cell r="KX143">
            <v>8.6869067631685001E-3</v>
          </cell>
          <cell r="KY143">
            <v>0</v>
          </cell>
          <cell r="KZ143">
            <v>5.6324378493334377</v>
          </cell>
          <cell r="LA143">
            <v>6.2361131433264569</v>
          </cell>
          <cell r="LB143">
            <v>1.7166644233833107E-3</v>
          </cell>
          <cell r="LC143">
            <v>0</v>
          </cell>
          <cell r="LD143">
            <v>6.23782980774984</v>
          </cell>
          <cell r="LE143">
            <v>2.6039764008751104E-2</v>
          </cell>
          <cell r="LF143">
            <v>9.9060214716620099</v>
          </cell>
          <cell r="LG143">
            <v>0.30339565839229998</v>
          </cell>
          <cell r="LH143">
            <v>10.235456894063063</v>
          </cell>
          <cell r="LI143">
            <v>8.3393529350359472</v>
          </cell>
          <cell r="LJ143">
            <v>1.3495074770195112E-2</v>
          </cell>
          <cell r="LK143">
            <v>0</v>
          </cell>
          <cell r="LL143">
            <v>8.3528480098061433</v>
          </cell>
          <cell r="LM143">
            <v>69.439015573681985</v>
          </cell>
          <cell r="LN143">
            <v>94.867195880093519</v>
          </cell>
          <cell r="LO143">
            <v>30.299715491560722</v>
          </cell>
          <cell r="LP143">
            <v>125.16691137165424</v>
          </cell>
          <cell r="LQ143">
            <v>164.30621145377552</v>
          </cell>
          <cell r="LR143">
            <v>194.60592694533625</v>
          </cell>
          <cell r="LS143">
            <v>1258.5229999999999</v>
          </cell>
          <cell r="LT143">
            <v>48095</v>
          </cell>
          <cell r="LU143">
            <v>17936.68</v>
          </cell>
          <cell r="LV143">
            <v>16992</v>
          </cell>
          <cell r="LW143">
            <v>654.226204166667</v>
          </cell>
          <cell r="LX143">
            <v>693.40450416666704</v>
          </cell>
          <cell r="LY143">
            <v>6942.5436458333297</v>
          </cell>
          <cell r="LZ143">
            <v>144934.023841674</v>
          </cell>
          <cell r="MA143">
            <v>197210.27732917399</v>
          </cell>
          <cell r="MB143">
            <v>197210.27732917399</v>
          </cell>
          <cell r="MC143">
            <v>0</v>
          </cell>
          <cell r="MD143">
            <v>14709.4488291667</v>
          </cell>
          <cell r="ME143">
            <v>400</v>
          </cell>
          <cell r="MF143">
            <v>400</v>
          </cell>
          <cell r="MG143">
            <v>69.174999999999997</v>
          </cell>
          <cell r="MH143">
            <v>1258523</v>
          </cell>
          <cell r="MI143">
            <v>34928.68</v>
          </cell>
          <cell r="MJ143">
            <v>197210.27732917399</v>
          </cell>
          <cell r="MK143">
            <v>69.174999999999997</v>
          </cell>
          <cell r="ML143">
            <v>36.031221334444929</v>
          </cell>
          <cell r="MM143">
            <v>1.3769486851492814</v>
          </cell>
          <cell r="MN143">
            <v>4.2037232878736335</v>
          </cell>
          <cell r="MO143">
            <v>7.4587638273102721</v>
          </cell>
          <cell r="MP143">
            <v>73.492125159256801</v>
          </cell>
          <cell r="MQ143">
            <v>1339.4867250938732</v>
          </cell>
          <cell r="MR143">
            <v>3.1783288823485946E-4</v>
          </cell>
          <cell r="MS143" t="str">
            <v>N/A</v>
          </cell>
          <cell r="MT143" t="str">
            <v>PR14 (£m)</v>
          </cell>
        </row>
        <row r="144">
          <cell r="A144" t="str">
            <v>WSX21</v>
          </cell>
          <cell r="B144" t="str">
            <v>WSX</v>
          </cell>
          <cell r="C144" t="str">
            <v>2020-21</v>
          </cell>
          <cell r="D144" t="str">
            <v>WSX</v>
          </cell>
          <cell r="E144" t="str">
            <v>WSX21</v>
          </cell>
          <cell r="F144">
            <v>1</v>
          </cell>
          <cell r="G144">
            <v>4.3027900708210396</v>
          </cell>
          <cell r="H144">
            <v>0</v>
          </cell>
          <cell r="I144">
            <v>1.18474489542296</v>
          </cell>
          <cell r="J144">
            <v>1.9799999999999999E-4</v>
          </cell>
          <cell r="K144">
            <v>13.370591669378699</v>
          </cell>
          <cell r="L144">
            <v>0</v>
          </cell>
          <cell r="M144">
            <v>19.211772604770999</v>
          </cell>
          <cell r="N144">
            <v>0</v>
          </cell>
          <cell r="O144">
            <v>38.0700972403937</v>
          </cell>
          <cell r="P144">
            <v>0.10201</v>
          </cell>
          <cell r="Q144">
            <v>38.1721072403937</v>
          </cell>
          <cell r="R144">
            <v>12.4912877684911</v>
          </cell>
          <cell r="S144">
            <v>3.6689367936181498</v>
          </cell>
          <cell r="T144">
            <v>25.3050308741851</v>
          </cell>
          <cell r="U144">
            <v>28.8886839207692</v>
          </cell>
          <cell r="V144">
            <v>3.5765077411994799</v>
          </cell>
          <cell r="W144">
            <v>73.930447098263102</v>
          </cell>
          <cell r="X144">
            <v>0</v>
          </cell>
          <cell r="Y144">
            <v>73.930447098263102</v>
          </cell>
          <cell r="Z144">
            <v>9.4359264094687099</v>
          </cell>
          <cell r="AA144">
            <v>0.09</v>
          </cell>
          <cell r="AB144">
            <v>9.0585019230769195</v>
          </cell>
          <cell r="AC144">
            <v>9.1485019230769193</v>
          </cell>
          <cell r="AD144">
            <v>102.95405241557999</v>
          </cell>
          <cell r="AE144">
            <v>2.0740300751879701</v>
          </cell>
          <cell r="AF144">
            <v>0</v>
          </cell>
          <cell r="AG144">
            <v>105.028082490768</v>
          </cell>
          <cell r="AH144">
            <v>105.028082490768</v>
          </cell>
          <cell r="AI144">
            <v>13.824210000179001</v>
          </cell>
          <cell r="AJ144">
            <v>0</v>
          </cell>
          <cell r="AK144">
            <v>3.08629274703706</v>
          </cell>
          <cell r="AL144">
            <v>7.7410085939999998E-2</v>
          </cell>
          <cell r="AM144">
            <v>0</v>
          </cell>
          <cell r="AN144">
            <v>0</v>
          </cell>
          <cell r="AO144">
            <v>20.458608168684201</v>
          </cell>
          <cell r="AP144">
            <v>7.0839999999999996</v>
          </cell>
          <cell r="AQ144">
            <v>44.530521001840299</v>
          </cell>
          <cell r="AR144">
            <v>0</v>
          </cell>
          <cell r="AS144">
            <v>44.530521001840299</v>
          </cell>
          <cell r="AT144">
            <v>0</v>
          </cell>
          <cell r="AU144">
            <v>45.086576219233699</v>
          </cell>
          <cell r="AV144">
            <v>0.58031411538461497</v>
          </cell>
          <cell r="AW144">
            <v>107.765750607135</v>
          </cell>
          <cell r="AX144">
            <v>0</v>
          </cell>
          <cell r="AY144">
            <v>153.43264094175399</v>
          </cell>
          <cell r="AZ144">
            <v>0</v>
          </cell>
          <cell r="BA144">
            <v>153.43264094175399</v>
          </cell>
          <cell r="BB144">
            <v>0</v>
          </cell>
          <cell r="BC144">
            <v>0</v>
          </cell>
          <cell r="BD144">
            <v>0</v>
          </cell>
          <cell r="BE144">
            <v>0</v>
          </cell>
          <cell r="BF144">
            <v>197.963161943594</v>
          </cell>
          <cell r="BG144">
            <v>3.08196992481203</v>
          </cell>
          <cell r="BH144">
            <v>0</v>
          </cell>
          <cell r="BI144">
            <v>201.045131868406</v>
          </cell>
          <cell r="BJ144">
            <v>201.045131868406</v>
          </cell>
          <cell r="BK144">
            <v>7.1724885746505401E-3</v>
          </cell>
          <cell r="BL144">
            <v>0</v>
          </cell>
          <cell r="BM144">
            <v>1.3239501635107799E-5</v>
          </cell>
          <cell r="BN144">
            <v>0</v>
          </cell>
          <cell r="BO144">
            <v>0</v>
          </cell>
          <cell r="BP144">
            <v>0</v>
          </cell>
          <cell r="BQ144">
            <v>5.2126917924675196</v>
          </cell>
          <cell r="BR144">
            <v>0</v>
          </cell>
          <cell r="BS144">
            <v>5.2198775205438102</v>
          </cell>
          <cell r="BT144">
            <v>0</v>
          </cell>
          <cell r="BU144">
            <v>5.2198775205438102</v>
          </cell>
          <cell r="BV144">
            <v>0</v>
          </cell>
          <cell r="BW144">
            <v>0.127333949850089</v>
          </cell>
          <cell r="BX144">
            <v>0</v>
          </cell>
          <cell r="BY144">
            <v>0</v>
          </cell>
          <cell r="BZ144">
            <v>0</v>
          </cell>
          <cell r="CA144">
            <v>0.127333949850089</v>
          </cell>
          <cell r="CB144">
            <v>0</v>
          </cell>
          <cell r="CC144">
            <v>0.127333949850089</v>
          </cell>
          <cell r="CD144">
            <v>0</v>
          </cell>
          <cell r="CE144">
            <v>0</v>
          </cell>
          <cell r="CF144">
            <v>0</v>
          </cell>
          <cell r="CG144">
            <v>0</v>
          </cell>
          <cell r="CH144">
            <v>5.3472114703939004</v>
          </cell>
          <cell r="CI144">
            <v>0.77534246575342503</v>
          </cell>
          <cell r="CJ144">
            <v>0</v>
          </cell>
          <cell r="CK144">
            <v>6.1225539361473196</v>
          </cell>
          <cell r="CL144">
            <v>6.1225539361473196</v>
          </cell>
          <cell r="CM144">
            <v>0.80463408154555904</v>
          </cell>
          <cell r="CN144">
            <v>0</v>
          </cell>
          <cell r="CO144">
            <v>1.04611262396713E-2</v>
          </cell>
          <cell r="CP144">
            <v>1.290272148E-2</v>
          </cell>
          <cell r="CQ144">
            <v>0</v>
          </cell>
          <cell r="CR144">
            <v>0</v>
          </cell>
          <cell r="CS144">
            <v>3.7044906461172902</v>
          </cell>
          <cell r="CT144">
            <v>1.6619999999999999</v>
          </cell>
          <cell r="CU144">
            <v>6.1944885753825201</v>
          </cell>
          <cell r="CV144">
            <v>0</v>
          </cell>
          <cell r="CW144">
            <v>6.1944885753825201</v>
          </cell>
          <cell r="CX144">
            <v>0</v>
          </cell>
          <cell r="CY144">
            <v>5.5321950677932996</v>
          </cell>
          <cell r="CZ144">
            <v>0</v>
          </cell>
          <cell r="DA144">
            <v>0</v>
          </cell>
          <cell r="DB144">
            <v>0</v>
          </cell>
          <cell r="DC144">
            <v>5.5321950677932996</v>
          </cell>
          <cell r="DD144">
            <v>0</v>
          </cell>
          <cell r="DE144">
            <v>5.5321950677932996</v>
          </cell>
          <cell r="DF144">
            <v>0</v>
          </cell>
          <cell r="DG144">
            <v>0</v>
          </cell>
          <cell r="DH144">
            <v>0</v>
          </cell>
          <cell r="DI144">
            <v>0</v>
          </cell>
          <cell r="DJ144">
            <v>11.7266836431758</v>
          </cell>
          <cell r="DK144">
            <v>0.48458904109589002</v>
          </cell>
          <cell r="DL144">
            <v>0</v>
          </cell>
          <cell r="DM144">
            <v>12.2112726842717</v>
          </cell>
          <cell r="DN144">
            <v>12.2112726842717</v>
          </cell>
          <cell r="DO144">
            <v>1.8834691808169601E-2</v>
          </cell>
          <cell r="DP144">
            <v>0</v>
          </cell>
          <cell r="DQ144">
            <v>3.4719661317716699E-6</v>
          </cell>
          <cell r="DR144">
            <v>0</v>
          </cell>
          <cell r="DS144">
            <v>0</v>
          </cell>
          <cell r="DT144">
            <v>0</v>
          </cell>
          <cell r="DU144">
            <v>5.9131103136797396</v>
          </cell>
          <cell r="DV144">
            <v>0</v>
          </cell>
          <cell r="DW144">
            <v>5.9319484774540401</v>
          </cell>
          <cell r="DX144">
            <v>0</v>
          </cell>
          <cell r="DY144">
            <v>5.9319484774540401</v>
          </cell>
          <cell r="DZ144">
            <v>0</v>
          </cell>
          <cell r="EA144">
            <v>0.60705676763425798</v>
          </cell>
          <cell r="EB144">
            <v>0</v>
          </cell>
          <cell r="EC144">
            <v>0</v>
          </cell>
          <cell r="ED144">
            <v>0</v>
          </cell>
          <cell r="EE144">
            <v>0.60705676763425798</v>
          </cell>
          <cell r="EF144">
            <v>0</v>
          </cell>
          <cell r="EG144">
            <v>0.60705676763425798</v>
          </cell>
          <cell r="EH144">
            <v>0</v>
          </cell>
          <cell r="EI144">
            <v>0</v>
          </cell>
          <cell r="EJ144">
            <v>0</v>
          </cell>
          <cell r="EK144">
            <v>0</v>
          </cell>
          <cell r="EL144">
            <v>6.5390052450883003</v>
          </cell>
          <cell r="EM144">
            <v>0.15506849315068499</v>
          </cell>
          <cell r="EN144">
            <v>0</v>
          </cell>
          <cell r="EO144">
            <v>6.6940737382389797</v>
          </cell>
          <cell r="EP144">
            <v>6.6940737382389797</v>
          </cell>
          <cell r="EQ144">
            <v>18.12700007100004</v>
          </cell>
          <cell r="ER144">
            <v>0</v>
          </cell>
          <cell r="ES144">
            <v>4.27103764246002</v>
          </cell>
          <cell r="ET144">
            <v>7.7608085940000002E-2</v>
          </cell>
          <cell r="EU144">
            <v>13.370591669378699</v>
          </cell>
          <cell r="EV144">
            <v>0</v>
          </cell>
          <cell r="EW144">
            <v>39.6703807734552</v>
          </cell>
          <cell r="EX144">
            <v>7.0839999999999996</v>
          </cell>
          <cell r="EY144">
            <v>82.600618242233992</v>
          </cell>
          <cell r="EZ144">
            <v>0.10201</v>
          </cell>
          <cell r="FA144">
            <v>82.702628242233999</v>
          </cell>
          <cell r="FB144">
            <v>12.4912877684911</v>
          </cell>
          <cell r="FC144">
            <v>48.75551301285185</v>
          </cell>
          <cell r="FD144">
            <v>25.885344989569713</v>
          </cell>
          <cell r="FE144">
            <v>136.65443452790421</v>
          </cell>
          <cell r="FF144">
            <v>3.5765077411994799</v>
          </cell>
          <cell r="FG144">
            <v>227.36308804001709</v>
          </cell>
          <cell r="FH144">
            <v>0</v>
          </cell>
          <cell r="FI144">
            <v>227.36308804001709</v>
          </cell>
          <cell r="FJ144">
            <v>9.4359264094687099</v>
          </cell>
          <cell r="FK144">
            <v>0.09</v>
          </cell>
          <cell r="FL144">
            <v>9.0585019230769195</v>
          </cell>
          <cell r="FM144">
            <v>9.1485019230769193</v>
          </cell>
          <cell r="FN144">
            <v>300.91721435917401</v>
          </cell>
          <cell r="FO144">
            <v>5.1560000000000006</v>
          </cell>
          <cell r="FP144">
            <v>0</v>
          </cell>
          <cell r="FQ144">
            <v>306.07321435917402</v>
          </cell>
          <cell r="FR144">
            <v>306.07321435917402</v>
          </cell>
          <cell r="FS144">
            <v>0.83064126192837917</v>
          </cell>
          <cell r="FT144">
            <v>0</v>
          </cell>
          <cell r="FU144">
            <v>1.0477837707438179E-2</v>
          </cell>
          <cell r="FV144">
            <v>1.290272148E-2</v>
          </cell>
          <cell r="FW144">
            <v>0</v>
          </cell>
          <cell r="FX144">
            <v>0</v>
          </cell>
          <cell r="FY144">
            <v>14.830292752264549</v>
          </cell>
          <cell r="FZ144">
            <v>1.6619999999999999</v>
          </cell>
          <cell r="GA144">
            <v>17.346314573380369</v>
          </cell>
          <cell r="GB144">
            <v>0</v>
          </cell>
          <cell r="GC144">
            <v>17.346314573380369</v>
          </cell>
          <cell r="GD144">
            <v>0</v>
          </cell>
          <cell r="GE144">
            <v>6.2665857852776465</v>
          </cell>
          <cell r="GF144">
            <v>0</v>
          </cell>
          <cell r="GG144">
            <v>0</v>
          </cell>
          <cell r="GH144">
            <v>0</v>
          </cell>
          <cell r="GI144">
            <v>6.2665857852776465</v>
          </cell>
          <cell r="GJ144">
            <v>0</v>
          </cell>
          <cell r="GK144">
            <v>6.2665857852776465</v>
          </cell>
          <cell r="GL144">
            <v>0</v>
          </cell>
          <cell r="GM144">
            <v>0</v>
          </cell>
          <cell r="GN144">
            <v>0</v>
          </cell>
          <cell r="GO144">
            <v>0</v>
          </cell>
          <cell r="GP144">
            <v>23.612900358658003</v>
          </cell>
          <cell r="GQ144">
            <v>1.415</v>
          </cell>
          <cell r="GR144">
            <v>0</v>
          </cell>
          <cell r="GS144">
            <v>25.027900358657998</v>
          </cell>
          <cell r="GT144">
            <v>25.027900358657998</v>
          </cell>
          <cell r="GU144">
            <v>18.9576413329284</v>
          </cell>
          <cell r="GV144">
            <v>0</v>
          </cell>
          <cell r="GW144">
            <v>4.2815154801674602</v>
          </cell>
          <cell r="GX144">
            <v>9.0510807420000006E-2</v>
          </cell>
          <cell r="GY144">
            <v>13.370591669378699</v>
          </cell>
          <cell r="GZ144">
            <v>0</v>
          </cell>
          <cell r="HA144">
            <v>54.500673525719698</v>
          </cell>
          <cell r="HB144">
            <v>8.7460000000000004</v>
          </cell>
          <cell r="HC144">
            <v>99.946932815614304</v>
          </cell>
          <cell r="HD144">
            <v>0.10201</v>
          </cell>
          <cell r="HE144">
            <v>100.048942815614</v>
          </cell>
          <cell r="HF144">
            <v>12.4912877684911</v>
          </cell>
          <cell r="HG144">
            <v>55.022098798129498</v>
          </cell>
          <cell r="HH144">
            <v>25.885344989569798</v>
          </cell>
          <cell r="HI144">
            <v>136.65443452790501</v>
          </cell>
          <cell r="HJ144">
            <v>3.5765077411994799</v>
          </cell>
          <cell r="HK144">
            <v>233.62967382529499</v>
          </cell>
          <cell r="HL144">
            <v>0</v>
          </cell>
          <cell r="HM144">
            <v>233.62967382529499</v>
          </cell>
          <cell r="HN144">
            <v>9.4359264094687099</v>
          </cell>
          <cell r="HO144">
            <v>0.09</v>
          </cell>
          <cell r="HP144">
            <v>9.0585019230769195</v>
          </cell>
          <cell r="HQ144">
            <v>9.1485019230769193</v>
          </cell>
          <cell r="HR144">
            <v>324.53011471783202</v>
          </cell>
          <cell r="HS144">
            <v>6.5709999999999997</v>
          </cell>
          <cell r="HT144">
            <v>0</v>
          </cell>
          <cell r="HU144">
            <v>331.10111471783199</v>
          </cell>
          <cell r="HV144">
            <v>331.10111471783199</v>
          </cell>
          <cell r="HW144">
            <v>3.3326400947433901E-2</v>
          </cell>
          <cell r="HX144">
            <v>0</v>
          </cell>
          <cell r="HY144">
            <v>1.0557692307692299</v>
          </cell>
          <cell r="HZ144">
            <v>0</v>
          </cell>
          <cell r="IA144">
            <v>0</v>
          </cell>
          <cell r="IB144">
            <v>5.4892224669646099</v>
          </cell>
          <cell r="IC144">
            <v>0</v>
          </cell>
          <cell r="ID144">
            <v>5.0773557634615401</v>
          </cell>
          <cell r="IE144">
            <v>4.5833053846153904</v>
          </cell>
          <cell r="IF144">
            <v>0</v>
          </cell>
          <cell r="IG144">
            <v>6.6540542019230804</v>
          </cell>
          <cell r="IH144">
            <v>3.4038527884615402</v>
          </cell>
          <cell r="II144">
            <v>6.1083534807692299</v>
          </cell>
          <cell r="IJ144">
            <v>2.43882692307692</v>
          </cell>
          <cell r="IK144">
            <v>3.0950721726923098</v>
          </cell>
          <cell r="IL144">
            <v>0</v>
          </cell>
          <cell r="IM144">
            <v>0</v>
          </cell>
          <cell r="IN144">
            <v>10.1591778474462</v>
          </cell>
          <cell r="IO144">
            <v>6.7810032851129902</v>
          </cell>
          <cell r="IP144">
            <v>9.6563557946510201</v>
          </cell>
          <cell r="IQ144">
            <v>27.316928604190799</v>
          </cell>
          <cell r="IR144">
            <v>4.9740878076923103</v>
          </cell>
          <cell r="IS144">
            <v>16.8336069230769</v>
          </cell>
          <cell r="IT144">
            <v>0</v>
          </cell>
          <cell r="IU144">
            <v>0</v>
          </cell>
          <cell r="IV144">
            <v>0</v>
          </cell>
          <cell r="IW144">
            <v>7.7678749038461499</v>
          </cell>
          <cell r="IX144">
            <v>5.9679625673076897</v>
          </cell>
          <cell r="IY144">
            <v>0.55955769230769203</v>
          </cell>
          <cell r="IZ144">
            <v>0</v>
          </cell>
          <cell r="JA144">
            <v>0</v>
          </cell>
          <cell r="JB144">
            <v>15.7149138461538</v>
          </cell>
          <cell r="JC144">
            <v>0</v>
          </cell>
          <cell r="JD144">
            <v>11.7982211538462</v>
          </cell>
          <cell r="JE144">
            <v>0</v>
          </cell>
          <cell r="JF144">
            <v>2.66771769230769</v>
          </cell>
          <cell r="JG144">
            <v>8.0130667280006396</v>
          </cell>
          <cell r="JH144">
            <v>0</v>
          </cell>
          <cell r="JI144">
            <v>0</v>
          </cell>
          <cell r="JJ144">
            <v>0</v>
          </cell>
          <cell r="JK144">
            <v>0</v>
          </cell>
          <cell r="JL144">
            <v>0</v>
          </cell>
          <cell r="JM144">
            <v>0</v>
          </cell>
          <cell r="JN144">
            <v>0</v>
          </cell>
          <cell r="JO144">
            <v>0</v>
          </cell>
          <cell r="JP144">
            <v>0</v>
          </cell>
          <cell r="JQ144">
            <v>0</v>
          </cell>
          <cell r="JR144" t="e">
            <v>#N/A</v>
          </cell>
          <cell r="JS144">
            <v>324.53011471783202</v>
          </cell>
          <cell r="JT144">
            <v>331.10111471783199</v>
          </cell>
          <cell r="JU144">
            <v>25.027900358657998</v>
          </cell>
          <cell r="JV144">
            <v>306.07321435917402</v>
          </cell>
          <cell r="JW144">
            <v>166.11628725867399</v>
          </cell>
          <cell r="JX144">
            <v>0</v>
          </cell>
          <cell r="JY144">
            <v>0</v>
          </cell>
          <cell r="JZ144">
            <v>0</v>
          </cell>
          <cell r="KA144">
            <v>0</v>
          </cell>
          <cell r="KB144">
            <v>0</v>
          </cell>
          <cell r="KC144">
            <v>0</v>
          </cell>
          <cell r="KD144">
            <v>0</v>
          </cell>
          <cell r="KE144">
            <v>0</v>
          </cell>
          <cell r="KF144">
            <v>0</v>
          </cell>
          <cell r="KG144">
            <v>0</v>
          </cell>
          <cell r="KH144">
            <v>0</v>
          </cell>
          <cell r="KI144">
            <v>1.7955237149002501</v>
          </cell>
          <cell r="KJ144">
            <v>0.98770213512327198</v>
          </cell>
          <cell r="KK144">
            <v>5.23856589289709</v>
          </cell>
          <cell r="KL144">
            <v>7.6617943658925398</v>
          </cell>
          <cell r="KM144">
            <v>9.9457463670871888</v>
          </cell>
          <cell r="KN144">
            <v>31.0529967562214</v>
          </cell>
          <cell r="KO144">
            <v>7.7678749038461499</v>
          </cell>
          <cell r="KP144">
            <v>0</v>
          </cell>
          <cell r="KQ144">
            <v>0</v>
          </cell>
          <cell r="KR144">
            <v>7.7678749038461499</v>
          </cell>
          <cell r="KS144">
            <v>0</v>
          </cell>
          <cell r="KT144">
            <v>5.9679625673076897</v>
          </cell>
          <cell r="KU144">
            <v>0</v>
          </cell>
          <cell r="KV144">
            <v>5.9679625673076897</v>
          </cell>
          <cell r="KW144">
            <v>15.7149138461538</v>
          </cell>
          <cell r="KX144">
            <v>0</v>
          </cell>
          <cell r="KY144">
            <v>0</v>
          </cell>
          <cell r="KZ144">
            <v>15.7149138461538</v>
          </cell>
          <cell r="LA144">
            <v>7.7678749038461499</v>
          </cell>
          <cell r="LB144">
            <v>0</v>
          </cell>
          <cell r="LC144">
            <v>0</v>
          </cell>
          <cell r="LD144">
            <v>7.7678749038461499</v>
          </cell>
          <cell r="LE144">
            <v>0</v>
          </cell>
          <cell r="LF144">
            <v>5.9679625673076897</v>
          </cell>
          <cell r="LG144">
            <v>0</v>
          </cell>
          <cell r="LH144">
            <v>5.9679625673076897</v>
          </cell>
          <cell r="LI144">
            <v>15.7149138461538</v>
          </cell>
          <cell r="LJ144">
            <v>0</v>
          </cell>
          <cell r="LK144">
            <v>0</v>
          </cell>
          <cell r="LL144">
            <v>15.7149138461538</v>
          </cell>
          <cell r="LM144">
            <v>77.679784151555467</v>
          </cell>
          <cell r="LN144">
            <v>88.501059788381653</v>
          </cell>
          <cell r="LO144">
            <v>21.950900358658011</v>
          </cell>
          <cell r="LP144">
            <v>110.45196014703967</v>
          </cell>
          <cell r="LQ144">
            <v>166.18084393993712</v>
          </cell>
          <cell r="LR144">
            <v>188.13174429859512</v>
          </cell>
          <cell r="LS144">
            <v>1275.557</v>
          </cell>
          <cell r="LT144">
            <v>49145.700000000303</v>
          </cell>
          <cell r="LU144">
            <v>18453.2907458728</v>
          </cell>
          <cell r="LV144">
            <v>16992</v>
          </cell>
          <cell r="LW144">
            <v>643.83290764359299</v>
          </cell>
          <cell r="LX144">
            <v>614.010313073926</v>
          </cell>
          <cell r="LY144">
            <v>6853.1348658381603</v>
          </cell>
          <cell r="LZ144">
            <v>132634.94561005401</v>
          </cell>
          <cell r="MA144">
            <v>186437.81486047001</v>
          </cell>
          <cell r="MB144">
            <v>186437.81486047001</v>
          </cell>
          <cell r="MC144">
            <v>0</v>
          </cell>
          <cell r="MD144">
            <v>15935.9916204652</v>
          </cell>
          <cell r="ME144">
            <v>400</v>
          </cell>
          <cell r="MF144">
            <v>400</v>
          </cell>
          <cell r="MG144">
            <v>71.145445702489326</v>
          </cell>
          <cell r="MH144">
            <v>1275557</v>
          </cell>
          <cell r="MI144">
            <v>35445.2907458728</v>
          </cell>
          <cell r="MJ144">
            <v>186437.81486047001</v>
          </cell>
          <cell r="MK144">
            <v>71.145445702489326</v>
          </cell>
          <cell r="ML144">
            <v>35.986642319996321</v>
          </cell>
          <cell r="MM144">
            <v>1.3865226935886472</v>
          </cell>
          <cell r="MN144">
            <v>4.3505005101169694</v>
          </cell>
          <cell r="MO144">
            <v>8.547617677450086</v>
          </cell>
          <cell r="MP144">
            <v>71.141654234318267</v>
          </cell>
          <cell r="MQ144" t="str">
            <v/>
          </cell>
          <cell r="MR144">
            <v>3.1358849506529302E-4</v>
          </cell>
          <cell r="MS144" t="str">
            <v>Business plans (£m)</v>
          </cell>
          <cell r="MT144" t="str">
            <v>PR19 (£m)</v>
          </cell>
        </row>
        <row r="145">
          <cell r="A145" t="str">
            <v>WSX22</v>
          </cell>
          <cell r="B145" t="str">
            <v>WSX</v>
          </cell>
          <cell r="C145" t="str">
            <v>2021-22</v>
          </cell>
          <cell r="D145" t="str">
            <v>WSX</v>
          </cell>
          <cell r="E145" t="str">
            <v>WSX22</v>
          </cell>
          <cell r="F145">
            <v>1</v>
          </cell>
          <cell r="G145">
            <v>4.3845430821666396</v>
          </cell>
          <cell r="H145">
            <v>0</v>
          </cell>
          <cell r="I145">
            <v>1.18474489542296</v>
          </cell>
          <cell r="J145">
            <v>1.9602000000000001E-4</v>
          </cell>
          <cell r="K145">
            <v>13.370591669378699</v>
          </cell>
          <cell r="L145">
            <v>0</v>
          </cell>
          <cell r="M145">
            <v>19.3254958313826</v>
          </cell>
          <cell r="N145">
            <v>0</v>
          </cell>
          <cell r="O145">
            <v>38.265571498350901</v>
          </cell>
          <cell r="P145">
            <v>0.10201</v>
          </cell>
          <cell r="Q145">
            <v>38.367581498350901</v>
          </cell>
          <cell r="R145">
            <v>12.4912877684911</v>
          </cell>
          <cell r="S145">
            <v>9.0659763128489192</v>
          </cell>
          <cell r="T145">
            <v>38.323068113429002</v>
          </cell>
          <cell r="U145">
            <v>16.983547269230801</v>
          </cell>
          <cell r="V145">
            <v>7.0759801173402899</v>
          </cell>
          <cell r="W145">
            <v>83.939859581340102</v>
          </cell>
          <cell r="X145">
            <v>0</v>
          </cell>
          <cell r="Y145">
            <v>83.939859581340102</v>
          </cell>
          <cell r="Z145">
            <v>12.9353987856095</v>
          </cell>
          <cell r="AA145">
            <v>0.09</v>
          </cell>
          <cell r="AB145">
            <v>9.0585019230769195</v>
          </cell>
          <cell r="AC145">
            <v>9.1485019230769193</v>
          </cell>
          <cell r="AD145">
            <v>113.158939156614</v>
          </cell>
          <cell r="AE145">
            <v>2.0804661654135299</v>
          </cell>
          <cell r="AF145">
            <v>0</v>
          </cell>
          <cell r="AG145">
            <v>115.23940532202801</v>
          </cell>
          <cell r="AH145">
            <v>115.23940532202801</v>
          </cell>
          <cell r="AI145">
            <v>14.7314077601824</v>
          </cell>
          <cell r="AJ145">
            <v>0</v>
          </cell>
          <cell r="AK145">
            <v>3.08629274703706</v>
          </cell>
          <cell r="AL145">
            <v>7.6635985080600003E-2</v>
          </cell>
          <cell r="AM145">
            <v>0</v>
          </cell>
          <cell r="AN145">
            <v>0</v>
          </cell>
          <cell r="AO145">
            <v>21.228637154329</v>
          </cell>
          <cell r="AP145">
            <v>7.0839999999999996</v>
          </cell>
          <cell r="AQ145">
            <v>46.206973646629102</v>
          </cell>
          <cell r="AR145">
            <v>0</v>
          </cell>
          <cell r="AS145">
            <v>46.206973646629102</v>
          </cell>
          <cell r="AT145">
            <v>0</v>
          </cell>
          <cell r="AU145">
            <v>44.117933288464499</v>
          </cell>
          <cell r="AV145">
            <v>1.09506496153846</v>
          </cell>
          <cell r="AW145">
            <v>74.7235057606526</v>
          </cell>
          <cell r="AX145">
            <v>0</v>
          </cell>
          <cell r="AY145">
            <v>119.93650401065599</v>
          </cell>
          <cell r="AZ145">
            <v>0</v>
          </cell>
          <cell r="BA145">
            <v>119.93650401065599</v>
          </cell>
          <cell r="BB145">
            <v>0</v>
          </cell>
          <cell r="BC145">
            <v>0</v>
          </cell>
          <cell r="BD145">
            <v>0</v>
          </cell>
          <cell r="BE145">
            <v>0</v>
          </cell>
          <cell r="BF145">
            <v>166.14347765728499</v>
          </cell>
          <cell r="BG145">
            <v>3.0915338345864698</v>
          </cell>
          <cell r="BH145">
            <v>0</v>
          </cell>
          <cell r="BI145">
            <v>169.23501149187101</v>
          </cell>
          <cell r="BJ145">
            <v>169.23501149187101</v>
          </cell>
          <cell r="BK145">
            <v>7.3087658575688996E-3</v>
          </cell>
          <cell r="BL145">
            <v>0</v>
          </cell>
          <cell r="BM145">
            <v>1.3239501635107799E-5</v>
          </cell>
          <cell r="BN145">
            <v>0</v>
          </cell>
          <cell r="BO145">
            <v>0</v>
          </cell>
          <cell r="BP145">
            <v>0</v>
          </cell>
          <cell r="BQ145">
            <v>5.2488160605351597</v>
          </cell>
          <cell r="BR145">
            <v>0</v>
          </cell>
          <cell r="BS145">
            <v>5.2561380658943602</v>
          </cell>
          <cell r="BT145">
            <v>0</v>
          </cell>
          <cell r="BU145">
            <v>5.2561380658943602</v>
          </cell>
          <cell r="BV145">
            <v>0</v>
          </cell>
          <cell r="BW145">
            <v>0.127333949850089</v>
          </cell>
          <cell r="BX145">
            <v>0</v>
          </cell>
          <cell r="BY145">
            <v>0</v>
          </cell>
          <cell r="BZ145">
            <v>0</v>
          </cell>
          <cell r="CA145">
            <v>0.127333949850089</v>
          </cell>
          <cell r="CB145">
            <v>0</v>
          </cell>
          <cell r="CC145">
            <v>0.127333949850089</v>
          </cell>
          <cell r="CD145">
            <v>0</v>
          </cell>
          <cell r="CE145">
            <v>0</v>
          </cell>
          <cell r="CF145">
            <v>0</v>
          </cell>
          <cell r="CG145">
            <v>0</v>
          </cell>
          <cell r="CH145">
            <v>5.3834720157444496</v>
          </cell>
          <cell r="CI145">
            <v>0.77808219178082205</v>
          </cell>
          <cell r="CJ145">
            <v>0</v>
          </cell>
          <cell r="CK145">
            <v>6.1615542075252696</v>
          </cell>
          <cell r="CL145">
            <v>6.1615542075252696</v>
          </cell>
          <cell r="CM145">
            <v>0.81992212909492401</v>
          </cell>
          <cell r="CN145">
            <v>0</v>
          </cell>
          <cell r="CO145">
            <v>1.04611262396713E-2</v>
          </cell>
          <cell r="CP145">
            <v>1.2773694265199999E-2</v>
          </cell>
          <cell r="CQ145">
            <v>0</v>
          </cell>
          <cell r="CR145">
            <v>0</v>
          </cell>
          <cell r="CS145">
            <v>3.72931416452648</v>
          </cell>
          <cell r="CT145">
            <v>1.6619999999999999</v>
          </cell>
          <cell r="CU145">
            <v>6.2344711141262801</v>
          </cell>
          <cell r="CV145">
            <v>0</v>
          </cell>
          <cell r="CW145">
            <v>6.2344711141262801</v>
          </cell>
          <cell r="CX145">
            <v>0</v>
          </cell>
          <cell r="CY145">
            <v>4.7271710293317701</v>
          </cell>
          <cell r="CZ145">
            <v>0</v>
          </cell>
          <cell r="DA145">
            <v>0</v>
          </cell>
          <cell r="DB145">
            <v>0</v>
          </cell>
          <cell r="DC145">
            <v>4.7271710293317701</v>
          </cell>
          <cell r="DD145">
            <v>0</v>
          </cell>
          <cell r="DE145">
            <v>4.7271710293317701</v>
          </cell>
          <cell r="DF145">
            <v>0</v>
          </cell>
          <cell r="DG145">
            <v>0</v>
          </cell>
          <cell r="DH145">
            <v>0</v>
          </cell>
          <cell r="DI145">
            <v>0</v>
          </cell>
          <cell r="DJ145">
            <v>10.961642143458</v>
          </cell>
          <cell r="DK145">
            <v>0.48630136986301398</v>
          </cell>
          <cell r="DL145">
            <v>0</v>
          </cell>
          <cell r="DM145">
            <v>11.4479435133211</v>
          </cell>
          <cell r="DN145">
            <v>11.4479435133211</v>
          </cell>
          <cell r="DO145">
            <v>1.9192550952524801E-2</v>
          </cell>
          <cell r="DP145">
            <v>0</v>
          </cell>
          <cell r="DQ145">
            <v>3.4719661317716699E-6</v>
          </cell>
          <cell r="DR145">
            <v>0</v>
          </cell>
          <cell r="DS145">
            <v>0</v>
          </cell>
          <cell r="DT145">
            <v>0</v>
          </cell>
          <cell r="DU145">
            <v>5.9178041546420497</v>
          </cell>
          <cell r="DV145">
            <v>0</v>
          </cell>
          <cell r="DW145">
            <v>5.9370001775607104</v>
          </cell>
          <cell r="DX145">
            <v>0</v>
          </cell>
          <cell r="DY145">
            <v>5.9370001775607104</v>
          </cell>
          <cell r="DZ145">
            <v>0</v>
          </cell>
          <cell r="EA145">
            <v>0.60705676763425798</v>
          </cell>
          <cell r="EB145">
            <v>0</v>
          </cell>
          <cell r="EC145">
            <v>0</v>
          </cell>
          <cell r="ED145">
            <v>0</v>
          </cell>
          <cell r="EE145">
            <v>0.60705676763425798</v>
          </cell>
          <cell r="EF145">
            <v>0</v>
          </cell>
          <cell r="EG145">
            <v>0.60705676763425798</v>
          </cell>
          <cell r="EH145">
            <v>0</v>
          </cell>
          <cell r="EI145">
            <v>0</v>
          </cell>
          <cell r="EJ145">
            <v>0</v>
          </cell>
          <cell r="EK145">
            <v>0</v>
          </cell>
          <cell r="EL145">
            <v>6.54405694519496</v>
          </cell>
          <cell r="EM145">
            <v>0.15561643835616401</v>
          </cell>
          <cell r="EN145">
            <v>0</v>
          </cell>
          <cell r="EO145">
            <v>6.6996733835511302</v>
          </cell>
          <cell r="EP145">
            <v>6.6996733835511302</v>
          </cell>
          <cell r="EQ145">
            <v>19.11595084234904</v>
          </cell>
          <cell r="ER145">
            <v>0</v>
          </cell>
          <cell r="ES145">
            <v>4.27103764246002</v>
          </cell>
          <cell r="ET145">
            <v>7.6832005080600008E-2</v>
          </cell>
          <cell r="EU145">
            <v>13.370591669378699</v>
          </cell>
          <cell r="EV145">
            <v>0</v>
          </cell>
          <cell r="EW145">
            <v>40.554132985711604</v>
          </cell>
          <cell r="EX145">
            <v>7.0839999999999996</v>
          </cell>
          <cell r="EY145">
            <v>84.472545144980003</v>
          </cell>
          <cell r="EZ145">
            <v>0.10201</v>
          </cell>
          <cell r="FA145">
            <v>84.574555144979996</v>
          </cell>
          <cell r="FB145">
            <v>12.4912877684911</v>
          </cell>
          <cell r="FC145">
            <v>53.183909601313417</v>
          </cell>
          <cell r="FD145">
            <v>39.418133074967464</v>
          </cell>
          <cell r="FE145">
            <v>91.707053029883397</v>
          </cell>
          <cell r="FF145">
            <v>7.0759801173402899</v>
          </cell>
          <cell r="FG145">
            <v>203.8763635919961</v>
          </cell>
          <cell r="FH145">
            <v>0</v>
          </cell>
          <cell r="FI145">
            <v>203.8763635919961</v>
          </cell>
          <cell r="FJ145">
            <v>12.9353987856095</v>
          </cell>
          <cell r="FK145">
            <v>0.09</v>
          </cell>
          <cell r="FL145">
            <v>9.0585019230769195</v>
          </cell>
          <cell r="FM145">
            <v>9.1485019230769193</v>
          </cell>
          <cell r="FN145">
            <v>279.30241681389896</v>
          </cell>
          <cell r="FO145">
            <v>5.1719999999999997</v>
          </cell>
          <cell r="FP145">
            <v>0</v>
          </cell>
          <cell r="FQ145">
            <v>284.47441681389898</v>
          </cell>
          <cell r="FR145">
            <v>284.47441681389898</v>
          </cell>
          <cell r="FS145">
            <v>0.84642344590501772</v>
          </cell>
          <cell r="FT145">
            <v>0</v>
          </cell>
          <cell r="FU145">
            <v>1.0477837707438179E-2</v>
          </cell>
          <cell r="FV145">
            <v>1.2773694265199999E-2</v>
          </cell>
          <cell r="FW145">
            <v>0</v>
          </cell>
          <cell r="FX145">
            <v>0</v>
          </cell>
          <cell r="FY145">
            <v>14.895934379703689</v>
          </cell>
          <cell r="FZ145">
            <v>1.6619999999999999</v>
          </cell>
          <cell r="GA145">
            <v>17.427609357581353</v>
          </cell>
          <cell r="GB145">
            <v>0</v>
          </cell>
          <cell r="GC145">
            <v>17.427609357581353</v>
          </cell>
          <cell r="GD145">
            <v>0</v>
          </cell>
          <cell r="GE145">
            <v>5.4615617468161179</v>
          </cell>
          <cell r="GF145">
            <v>0</v>
          </cell>
          <cell r="GG145">
            <v>0</v>
          </cell>
          <cell r="GH145">
            <v>0</v>
          </cell>
          <cell r="GI145">
            <v>5.4615617468161179</v>
          </cell>
          <cell r="GJ145">
            <v>0</v>
          </cell>
          <cell r="GK145">
            <v>5.4615617468161179</v>
          </cell>
          <cell r="GL145">
            <v>0</v>
          </cell>
          <cell r="GM145">
            <v>0</v>
          </cell>
          <cell r="GN145">
            <v>0</v>
          </cell>
          <cell r="GO145">
            <v>0</v>
          </cell>
          <cell r="GP145">
            <v>22.889171104397409</v>
          </cell>
          <cell r="GQ145">
            <v>1.42</v>
          </cell>
          <cell r="GR145">
            <v>0</v>
          </cell>
          <cell r="GS145">
            <v>24.3091711043975</v>
          </cell>
          <cell r="GT145">
            <v>24.3091711043975</v>
          </cell>
          <cell r="GU145">
            <v>19.9623742882541</v>
          </cell>
          <cell r="GV145">
            <v>0</v>
          </cell>
          <cell r="GW145">
            <v>4.2815154801674602</v>
          </cell>
          <cell r="GX145">
            <v>8.9605699345799997E-2</v>
          </cell>
          <cell r="GY145">
            <v>13.370591669378699</v>
          </cell>
          <cell r="GZ145">
            <v>0</v>
          </cell>
          <cell r="HA145">
            <v>55.4500673654153</v>
          </cell>
          <cell r="HB145">
            <v>8.7460000000000004</v>
          </cell>
          <cell r="HC145">
            <v>101.90015450256099</v>
          </cell>
          <cell r="HD145">
            <v>0.10201</v>
          </cell>
          <cell r="HE145">
            <v>102.002164502561</v>
          </cell>
          <cell r="HF145">
            <v>12.4912877684911</v>
          </cell>
          <cell r="HG145">
            <v>58.645471348129497</v>
          </cell>
          <cell r="HH145">
            <v>39.4181330749674</v>
          </cell>
          <cell r="HI145">
            <v>91.707053029883397</v>
          </cell>
          <cell r="HJ145">
            <v>7.0759801173402899</v>
          </cell>
          <cell r="HK145">
            <v>209.337925338812</v>
          </cell>
          <cell r="HL145">
            <v>0</v>
          </cell>
          <cell r="HM145">
            <v>209.337925338812</v>
          </cell>
          <cell r="HN145">
            <v>12.9353987856095</v>
          </cell>
          <cell r="HO145">
            <v>0.09</v>
          </cell>
          <cell r="HP145">
            <v>9.0585019230769195</v>
          </cell>
          <cell r="HQ145">
            <v>9.1485019230769193</v>
          </cell>
          <cell r="HR145">
            <v>302.19158791829602</v>
          </cell>
          <cell r="HS145">
            <v>6.5919999999999996</v>
          </cell>
          <cell r="HT145">
            <v>0</v>
          </cell>
          <cell r="HU145">
            <v>308.78358791829601</v>
          </cell>
          <cell r="HV145">
            <v>308.78358791829601</v>
          </cell>
          <cell r="HW145">
            <v>3.3326400947433901E-2</v>
          </cell>
          <cell r="HX145">
            <v>0</v>
          </cell>
          <cell r="HY145">
            <v>1.0557692307692299</v>
          </cell>
          <cell r="HZ145">
            <v>0</v>
          </cell>
          <cell r="IA145">
            <v>0</v>
          </cell>
          <cell r="IB145">
            <v>1.0530416099584701</v>
          </cell>
          <cell r="IC145">
            <v>0</v>
          </cell>
          <cell r="ID145">
            <v>2.5010117307692301</v>
          </cell>
          <cell r="IE145">
            <v>3.80668153846154</v>
          </cell>
          <cell r="IF145">
            <v>0</v>
          </cell>
          <cell r="IG145">
            <v>11.113541610576901</v>
          </cell>
          <cell r="IH145">
            <v>0.63340874999999996</v>
          </cell>
          <cell r="II145">
            <v>5.20062421153846</v>
          </cell>
          <cell r="IJ145">
            <v>4.0647115384615402</v>
          </cell>
          <cell r="IK145">
            <v>1.0618361030769199</v>
          </cell>
          <cell r="IL145">
            <v>0</v>
          </cell>
          <cell r="IM145">
            <v>0</v>
          </cell>
          <cell r="IN145">
            <v>2.8505660782153899</v>
          </cell>
          <cell r="IO145">
            <v>0</v>
          </cell>
          <cell r="IP145">
            <v>6.6285328628798998</v>
          </cell>
          <cell r="IQ145">
            <v>26.472397326631398</v>
          </cell>
          <cell r="IR145">
            <v>2.72350934221154</v>
          </cell>
          <cell r="IS145">
            <v>0</v>
          </cell>
          <cell r="IT145">
            <v>0</v>
          </cell>
          <cell r="IU145">
            <v>0</v>
          </cell>
          <cell r="IV145">
            <v>0</v>
          </cell>
          <cell r="IW145">
            <v>7.7678749038461499</v>
          </cell>
          <cell r="IX145">
            <v>8.2861202933653892</v>
          </cell>
          <cell r="IY145">
            <v>0.55955769230769203</v>
          </cell>
          <cell r="IZ145">
            <v>0</v>
          </cell>
          <cell r="JA145">
            <v>0</v>
          </cell>
          <cell r="JB145">
            <v>15.7149138461538</v>
          </cell>
          <cell r="JC145">
            <v>0</v>
          </cell>
          <cell r="JD145">
            <v>28.3157307692308</v>
          </cell>
          <cell r="JE145">
            <v>0</v>
          </cell>
          <cell r="JF145">
            <v>2.66771769230769</v>
          </cell>
          <cell r="JG145">
            <v>5.7236190914290299</v>
          </cell>
          <cell r="JH145">
            <v>0</v>
          </cell>
          <cell r="JI145">
            <v>0</v>
          </cell>
          <cell r="JJ145">
            <v>0</v>
          </cell>
          <cell r="JK145">
            <v>0</v>
          </cell>
          <cell r="JL145">
            <v>0</v>
          </cell>
          <cell r="JM145">
            <v>0</v>
          </cell>
          <cell r="JN145">
            <v>0</v>
          </cell>
          <cell r="JO145">
            <v>0</v>
          </cell>
          <cell r="JP145">
            <v>0</v>
          </cell>
          <cell r="JQ145">
            <v>0</v>
          </cell>
          <cell r="JR145" t="e">
            <v>#N/A</v>
          </cell>
          <cell r="JS145">
            <v>302.19158791829602</v>
          </cell>
          <cell r="JT145">
            <v>308.78358791829601</v>
          </cell>
          <cell r="JU145">
            <v>24.3091711043975</v>
          </cell>
          <cell r="JV145">
            <v>284.47441681389898</v>
          </cell>
          <cell r="JW145">
            <v>138.20116622219101</v>
          </cell>
          <cell r="JX145">
            <v>0</v>
          </cell>
          <cell r="JY145">
            <v>0</v>
          </cell>
          <cell r="JZ145">
            <v>0</v>
          </cell>
          <cell r="KA145">
            <v>0</v>
          </cell>
          <cell r="KB145">
            <v>0</v>
          </cell>
          <cell r="KC145">
            <v>0</v>
          </cell>
          <cell r="KD145">
            <v>0</v>
          </cell>
          <cell r="KE145">
            <v>0</v>
          </cell>
          <cell r="KF145">
            <v>0</v>
          </cell>
          <cell r="KG145">
            <v>0</v>
          </cell>
          <cell r="KH145">
            <v>0</v>
          </cell>
          <cell r="KI145">
            <v>1.8571684782445801</v>
          </cell>
          <cell r="KJ145">
            <v>1.02161238864379</v>
          </cell>
          <cell r="KK145">
            <v>5.4184187971229907</v>
          </cell>
          <cell r="KL145">
            <v>7.9248426879831104</v>
          </cell>
          <cell r="KM145">
            <v>10.2872084018094</v>
          </cell>
          <cell r="KN145">
            <v>32.119122823108597</v>
          </cell>
          <cell r="KO145">
            <v>7.7678749038461499</v>
          </cell>
          <cell r="KP145">
            <v>0</v>
          </cell>
          <cell r="KQ145">
            <v>0</v>
          </cell>
          <cell r="KR145">
            <v>7.7678749038461499</v>
          </cell>
          <cell r="KS145">
            <v>0</v>
          </cell>
          <cell r="KT145">
            <v>8.2861202933653892</v>
          </cell>
          <cell r="KU145">
            <v>0</v>
          </cell>
          <cell r="KV145">
            <v>8.2861202933653892</v>
          </cell>
          <cell r="KW145">
            <v>15.7149138461538</v>
          </cell>
          <cell r="KX145">
            <v>0</v>
          </cell>
          <cell r="KY145">
            <v>0</v>
          </cell>
          <cell r="KZ145">
            <v>15.7149138461538</v>
          </cell>
          <cell r="LA145">
            <v>7.7678749038461499</v>
          </cell>
          <cell r="LB145">
            <v>0</v>
          </cell>
          <cell r="LC145">
            <v>0</v>
          </cell>
          <cell r="LD145">
            <v>7.7678749038461499</v>
          </cell>
          <cell r="LE145">
            <v>0</v>
          </cell>
          <cell r="LF145">
            <v>8.2861202933653892</v>
          </cell>
          <cell r="LG145">
            <v>0</v>
          </cell>
          <cell r="LH145">
            <v>8.2861202933653892</v>
          </cell>
          <cell r="LI145">
            <v>15.7149138461538</v>
          </cell>
          <cell r="LJ145">
            <v>0</v>
          </cell>
          <cell r="LK145">
            <v>0</v>
          </cell>
          <cell r="LL145">
            <v>15.7149138461538</v>
          </cell>
          <cell r="LM145">
            <v>83.272297928743441</v>
          </cell>
          <cell r="LN145">
            <v>91.527027228458948</v>
          </cell>
          <cell r="LO145">
            <v>21.227171104397463</v>
          </cell>
          <cell r="LP145">
            <v>112.75419833285642</v>
          </cell>
          <cell r="LQ145">
            <v>174.79932515720239</v>
          </cell>
          <cell r="LR145">
            <v>196.02649626159985</v>
          </cell>
          <cell r="LS145">
            <v>1288.127</v>
          </cell>
          <cell r="LT145">
            <v>49280.9000000003</v>
          </cell>
          <cell r="LU145">
            <v>18624.336459525399</v>
          </cell>
          <cell r="LV145">
            <v>16992</v>
          </cell>
          <cell r="LW145">
            <v>650.182195151722</v>
          </cell>
          <cell r="LX145">
            <v>617.442411302658</v>
          </cell>
          <cell r="LY145">
            <v>6888.0102693872004</v>
          </cell>
          <cell r="LZ145">
            <v>133598.58939208899</v>
          </cell>
          <cell r="MA145">
            <v>187642.228601282</v>
          </cell>
          <cell r="MB145">
            <v>187642.228601282</v>
          </cell>
          <cell r="MC145">
            <v>0</v>
          </cell>
          <cell r="MD145">
            <v>16192.9568239612</v>
          </cell>
          <cell r="ME145">
            <v>401</v>
          </cell>
          <cell r="MF145">
            <v>401</v>
          </cell>
          <cell r="MG145">
            <v>71.784835520399483</v>
          </cell>
          <cell r="MH145">
            <v>1288127</v>
          </cell>
          <cell r="MI145">
            <v>35616.336459525395</v>
          </cell>
          <cell r="MJ145">
            <v>187642.228601282</v>
          </cell>
          <cell r="MK145">
            <v>71.784835520399483</v>
          </cell>
          <cell r="ML145">
            <v>36.166746163346552</v>
          </cell>
          <cell r="MM145">
            <v>1.3836599970354444</v>
          </cell>
          <cell r="MN145">
            <v>4.3463749800005624</v>
          </cell>
          <cell r="MO145">
            <v>8.6296975604405972</v>
          </cell>
          <cell r="MP145">
            <v>71.198573150594228</v>
          </cell>
          <cell r="MQ145" t="str">
            <v/>
          </cell>
          <cell r="MR145">
            <v>3.1130470830904096E-4</v>
          </cell>
          <cell r="MS145" t="str">
            <v>Business plans (£m)</v>
          </cell>
          <cell r="MT145" t="str">
            <v>PR19 (£m)</v>
          </cell>
        </row>
        <row r="146">
          <cell r="A146" t="str">
            <v>WSX23</v>
          </cell>
          <cell r="B146" t="str">
            <v>WSX</v>
          </cell>
          <cell r="C146" t="str">
            <v>2022-23</v>
          </cell>
          <cell r="D146" t="str">
            <v>WSX</v>
          </cell>
          <cell r="E146" t="str">
            <v>WSX23</v>
          </cell>
          <cell r="F146">
            <v>1</v>
          </cell>
          <cell r="G146">
            <v>4.4678494007278102</v>
          </cell>
          <cell r="H146">
            <v>0</v>
          </cell>
          <cell r="I146">
            <v>1.18474489542296</v>
          </cell>
          <cell r="J146">
            <v>1.9405980000000001E-4</v>
          </cell>
          <cell r="K146">
            <v>13.370591669378699</v>
          </cell>
          <cell r="L146">
            <v>0</v>
          </cell>
          <cell r="M146">
            <v>19.440811183166801</v>
          </cell>
          <cell r="N146">
            <v>0</v>
          </cell>
          <cell r="O146">
            <v>38.464191208496302</v>
          </cell>
          <cell r="P146">
            <v>0.10201</v>
          </cell>
          <cell r="Q146">
            <v>38.566201208496302</v>
          </cell>
          <cell r="R146">
            <v>12.4912877684911</v>
          </cell>
          <cell r="S146">
            <v>16.722309197464298</v>
          </cell>
          <cell r="T146">
            <v>20.9521301245111</v>
          </cell>
          <cell r="U146">
            <v>15.995769576923101</v>
          </cell>
          <cell r="V146">
            <v>2.5766584908735299</v>
          </cell>
          <cell r="W146">
            <v>68.738155158263098</v>
          </cell>
          <cell r="X146">
            <v>0</v>
          </cell>
          <cell r="Y146">
            <v>68.738155158263098</v>
          </cell>
          <cell r="Z146">
            <v>8.4360771591427604</v>
          </cell>
          <cell r="AA146">
            <v>0.09</v>
          </cell>
          <cell r="AB146">
            <v>9.0585019230769195</v>
          </cell>
          <cell r="AC146">
            <v>9.1485019230769193</v>
          </cell>
          <cell r="AD146">
            <v>98.1558544436825</v>
          </cell>
          <cell r="AE146">
            <v>2.0860977443609001</v>
          </cell>
          <cell r="AF146">
            <v>0</v>
          </cell>
          <cell r="AG146">
            <v>100.241952188043</v>
          </cell>
          <cell r="AH146">
            <v>100.241952188043</v>
          </cell>
          <cell r="AI146">
            <v>16.015492875125901</v>
          </cell>
          <cell r="AJ146">
            <v>0</v>
          </cell>
          <cell r="AK146">
            <v>3.08629274703706</v>
          </cell>
          <cell r="AL146">
            <v>7.5869625229793999E-2</v>
          </cell>
          <cell r="AM146">
            <v>0</v>
          </cell>
          <cell r="AN146">
            <v>0</v>
          </cell>
          <cell r="AO146">
            <v>22.360073614492901</v>
          </cell>
          <cell r="AP146">
            <v>7.0839999999999996</v>
          </cell>
          <cell r="AQ146">
            <v>48.6217288618857</v>
          </cell>
          <cell r="AR146">
            <v>0</v>
          </cell>
          <cell r="AS146">
            <v>48.6217288618857</v>
          </cell>
          <cell r="AT146">
            <v>0</v>
          </cell>
          <cell r="AU146">
            <v>33.754961778849101</v>
          </cell>
          <cell r="AV146">
            <v>1.50060703846154</v>
          </cell>
          <cell r="AW146">
            <v>94.480053391906395</v>
          </cell>
          <cell r="AX146">
            <v>0</v>
          </cell>
          <cell r="AY146">
            <v>129.73562220921701</v>
          </cell>
          <cell r="AZ146">
            <v>0</v>
          </cell>
          <cell r="BA146">
            <v>129.73562220921701</v>
          </cell>
          <cell r="BB146">
            <v>0</v>
          </cell>
          <cell r="BC146">
            <v>0</v>
          </cell>
          <cell r="BD146">
            <v>0</v>
          </cell>
          <cell r="BE146">
            <v>0</v>
          </cell>
          <cell r="BF146">
            <v>178.35735107110301</v>
          </cell>
          <cell r="BG146">
            <v>3.0999022556390998</v>
          </cell>
          <cell r="BH146">
            <v>0</v>
          </cell>
          <cell r="BI146">
            <v>181.45725332674201</v>
          </cell>
          <cell r="BJ146">
            <v>181.45725332674201</v>
          </cell>
          <cell r="BK146">
            <v>7.4476324088627102E-3</v>
          </cell>
          <cell r="BL146">
            <v>0</v>
          </cell>
          <cell r="BM146">
            <v>1.3239501635107799E-5</v>
          </cell>
          <cell r="BN146">
            <v>0</v>
          </cell>
          <cell r="BO146">
            <v>0</v>
          </cell>
          <cell r="BP146">
            <v>0</v>
          </cell>
          <cell r="BQ146">
            <v>5.28544606835574</v>
          </cell>
          <cell r="BR146">
            <v>0</v>
          </cell>
          <cell r="BS146">
            <v>5.2929069402662403</v>
          </cell>
          <cell r="BT146">
            <v>0</v>
          </cell>
          <cell r="BU146">
            <v>5.2929069402662403</v>
          </cell>
          <cell r="BV146">
            <v>0</v>
          </cell>
          <cell r="BW146">
            <v>0.127333949850089</v>
          </cell>
          <cell r="BX146">
            <v>0</v>
          </cell>
          <cell r="BY146">
            <v>0</v>
          </cell>
          <cell r="BZ146">
            <v>0</v>
          </cell>
          <cell r="CA146">
            <v>0.127333949850089</v>
          </cell>
          <cell r="CB146">
            <v>0</v>
          </cell>
          <cell r="CC146">
            <v>0.127333949850089</v>
          </cell>
          <cell r="CD146">
            <v>0</v>
          </cell>
          <cell r="CE146">
            <v>0</v>
          </cell>
          <cell r="CF146">
            <v>0</v>
          </cell>
          <cell r="CG146">
            <v>0</v>
          </cell>
          <cell r="CH146">
            <v>5.4202408901163199</v>
          </cell>
          <cell r="CI146">
            <v>0.77972602739726005</v>
          </cell>
          <cell r="CJ146">
            <v>0</v>
          </cell>
          <cell r="CK146">
            <v>6.1999669175135903</v>
          </cell>
          <cell r="CL146">
            <v>6.1999669175135903</v>
          </cell>
          <cell r="CM146">
            <v>0.83550064954772796</v>
          </cell>
          <cell r="CN146">
            <v>0</v>
          </cell>
          <cell r="CO146">
            <v>1.04611262396713E-2</v>
          </cell>
          <cell r="CP146">
            <v>1.2645957322548E-2</v>
          </cell>
          <cell r="CQ146">
            <v>0</v>
          </cell>
          <cell r="CR146">
            <v>0</v>
          </cell>
          <cell r="CS146">
            <v>3.7544852121934</v>
          </cell>
          <cell r="CT146">
            <v>1.6619999999999999</v>
          </cell>
          <cell r="CU146">
            <v>6.2750929453033404</v>
          </cell>
          <cell r="CV146">
            <v>0</v>
          </cell>
          <cell r="CW146">
            <v>6.2750929453033404</v>
          </cell>
          <cell r="CX146">
            <v>0</v>
          </cell>
          <cell r="CY146">
            <v>6.8387094908702304</v>
          </cell>
          <cell r="CZ146">
            <v>0</v>
          </cell>
          <cell r="DA146">
            <v>0.62522653846153797</v>
          </cell>
          <cell r="DB146">
            <v>0</v>
          </cell>
          <cell r="DC146">
            <v>7.4639360293317596</v>
          </cell>
          <cell r="DD146">
            <v>0</v>
          </cell>
          <cell r="DE146">
            <v>7.4639360293317596</v>
          </cell>
          <cell r="DF146">
            <v>0</v>
          </cell>
          <cell r="DG146">
            <v>0</v>
          </cell>
          <cell r="DH146">
            <v>0</v>
          </cell>
          <cell r="DI146">
            <v>0</v>
          </cell>
          <cell r="DJ146">
            <v>13.739028974635101</v>
          </cell>
          <cell r="DK146">
            <v>0.48732876712328799</v>
          </cell>
          <cell r="DL146">
            <v>0</v>
          </cell>
          <cell r="DM146">
            <v>14.226357741758401</v>
          </cell>
          <cell r="DN146">
            <v>14.226357741758401</v>
          </cell>
          <cell r="DO146">
            <v>1.9557209420622799E-2</v>
          </cell>
          <cell r="DP146">
            <v>0</v>
          </cell>
          <cell r="DQ146">
            <v>3.4719661317716699E-6</v>
          </cell>
          <cell r="DR146">
            <v>0</v>
          </cell>
          <cell r="DS146">
            <v>0</v>
          </cell>
          <cell r="DT146">
            <v>0</v>
          </cell>
          <cell r="DU146">
            <v>5.9225637093778296</v>
          </cell>
          <cell r="DV146">
            <v>0</v>
          </cell>
          <cell r="DW146">
            <v>5.9421243907645804</v>
          </cell>
          <cell r="DX146">
            <v>0</v>
          </cell>
          <cell r="DY146">
            <v>5.9421243907645804</v>
          </cell>
          <cell r="DZ146">
            <v>0</v>
          </cell>
          <cell r="EA146">
            <v>0.60705676763425798</v>
          </cell>
          <cell r="EB146">
            <v>0</v>
          </cell>
          <cell r="EC146">
            <v>0</v>
          </cell>
          <cell r="ED146">
            <v>0</v>
          </cell>
          <cell r="EE146">
            <v>0.60705676763425798</v>
          </cell>
          <cell r="EF146">
            <v>0</v>
          </cell>
          <cell r="EG146">
            <v>0.60705676763425798</v>
          </cell>
          <cell r="EH146">
            <v>0</v>
          </cell>
          <cell r="EI146">
            <v>0</v>
          </cell>
          <cell r="EJ146">
            <v>0</v>
          </cell>
          <cell r="EK146">
            <v>0</v>
          </cell>
          <cell r="EL146">
            <v>6.5491811583988397</v>
          </cell>
          <cell r="EM146">
            <v>0.15594520547945201</v>
          </cell>
          <cell r="EN146">
            <v>0</v>
          </cell>
          <cell r="EO146">
            <v>6.7051263638782901</v>
          </cell>
          <cell r="EP146">
            <v>6.7051263638782901</v>
          </cell>
          <cell r="EQ146">
            <v>20.483342275853712</v>
          </cell>
          <cell r="ER146">
            <v>0</v>
          </cell>
          <cell r="ES146">
            <v>4.27103764246002</v>
          </cell>
          <cell r="ET146">
            <v>7.6063685029793993E-2</v>
          </cell>
          <cell r="EU146">
            <v>13.370591669378699</v>
          </cell>
          <cell r="EV146">
            <v>0</v>
          </cell>
          <cell r="EW146">
            <v>41.800884797659705</v>
          </cell>
          <cell r="EX146">
            <v>7.0839999999999996</v>
          </cell>
          <cell r="EY146">
            <v>87.085920070382002</v>
          </cell>
          <cell r="EZ146">
            <v>0.10201</v>
          </cell>
          <cell r="FA146">
            <v>87.187930070382009</v>
          </cell>
          <cell r="FB146">
            <v>12.4912877684911</v>
          </cell>
          <cell r="FC146">
            <v>50.477270976313399</v>
          </cell>
          <cell r="FD146">
            <v>22.452737162972639</v>
          </cell>
          <cell r="FE146">
            <v>110.47582296882949</v>
          </cell>
          <cell r="FF146">
            <v>2.5766584908735299</v>
          </cell>
          <cell r="FG146">
            <v>198.47377736748012</v>
          </cell>
          <cell r="FH146">
            <v>0</v>
          </cell>
          <cell r="FI146">
            <v>198.47377736748012</v>
          </cell>
          <cell r="FJ146">
            <v>8.4360771591427604</v>
          </cell>
          <cell r="FK146">
            <v>0.09</v>
          </cell>
          <cell r="FL146">
            <v>9.0585019230769195</v>
          </cell>
          <cell r="FM146">
            <v>9.1485019230769193</v>
          </cell>
          <cell r="FN146">
            <v>276.51320551478551</v>
          </cell>
          <cell r="FO146">
            <v>5.1859999999999999</v>
          </cell>
          <cell r="FP146">
            <v>0</v>
          </cell>
          <cell r="FQ146">
            <v>281.69920551478504</v>
          </cell>
          <cell r="FR146">
            <v>281.69920551478504</v>
          </cell>
          <cell r="FS146">
            <v>0.86250549137721344</v>
          </cell>
          <cell r="FT146">
            <v>0</v>
          </cell>
          <cell r="FU146">
            <v>1.0477837707438179E-2</v>
          </cell>
          <cell r="FV146">
            <v>1.2645957322548E-2</v>
          </cell>
          <cell r="FW146">
            <v>0</v>
          </cell>
          <cell r="FX146">
            <v>0</v>
          </cell>
          <cell r="FY146">
            <v>14.96249498992697</v>
          </cell>
          <cell r="FZ146">
            <v>1.6619999999999999</v>
          </cell>
          <cell r="GA146">
            <v>17.51012427633416</v>
          </cell>
          <cell r="GB146">
            <v>0</v>
          </cell>
          <cell r="GC146">
            <v>17.51012427633416</v>
          </cell>
          <cell r="GD146">
            <v>0</v>
          </cell>
          <cell r="GE146">
            <v>7.5731002083545782</v>
          </cell>
          <cell r="GF146">
            <v>0</v>
          </cell>
          <cell r="GG146">
            <v>0.62522653846153797</v>
          </cell>
          <cell r="GH146">
            <v>0</v>
          </cell>
          <cell r="GI146">
            <v>8.1983267468161074</v>
          </cell>
          <cell r="GJ146">
            <v>0</v>
          </cell>
          <cell r="GK146">
            <v>8.1983267468161074</v>
          </cell>
          <cell r="GL146">
            <v>0</v>
          </cell>
          <cell r="GM146">
            <v>0</v>
          </cell>
          <cell r="GN146">
            <v>0</v>
          </cell>
          <cell r="GO146">
            <v>0</v>
          </cell>
          <cell r="GP146">
            <v>25.708451023150261</v>
          </cell>
          <cell r="GQ146">
            <v>1.423</v>
          </cell>
          <cell r="GR146">
            <v>0</v>
          </cell>
          <cell r="GS146">
            <v>27.13145102315028</v>
          </cell>
          <cell r="GT146">
            <v>27.13145102315028</v>
          </cell>
          <cell r="GU146">
            <v>21.3458477672309</v>
          </cell>
          <cell r="GV146">
            <v>0</v>
          </cell>
          <cell r="GW146">
            <v>4.2815154801674602</v>
          </cell>
          <cell r="GX146">
            <v>8.8709642352341994E-2</v>
          </cell>
          <cell r="GY146">
            <v>13.370591669378699</v>
          </cell>
          <cell r="GZ146">
            <v>0</v>
          </cell>
          <cell r="HA146">
            <v>56.7633797875867</v>
          </cell>
          <cell r="HB146">
            <v>8.7460000000000004</v>
          </cell>
          <cell r="HC146">
            <v>104.596044346716</v>
          </cell>
          <cell r="HD146">
            <v>0.10201</v>
          </cell>
          <cell r="HE146">
            <v>104.69805434671601</v>
          </cell>
          <cell r="HF146">
            <v>12.4912877684911</v>
          </cell>
          <cell r="HG146">
            <v>58.050371184668002</v>
          </cell>
          <cell r="HH146">
            <v>22.4527371629726</v>
          </cell>
          <cell r="HI146">
            <v>111.10104950729099</v>
          </cell>
          <cell r="HJ146">
            <v>2.5766584908735299</v>
          </cell>
          <cell r="HK146">
            <v>206.67210411429599</v>
          </cell>
          <cell r="HL146">
            <v>0</v>
          </cell>
          <cell r="HM146">
            <v>206.67210411429599</v>
          </cell>
          <cell r="HN146">
            <v>8.4360771591427604</v>
          </cell>
          <cell r="HO146">
            <v>0.09</v>
          </cell>
          <cell r="HP146">
            <v>9.0585019230769195</v>
          </cell>
          <cell r="HQ146">
            <v>9.1485019230769193</v>
          </cell>
          <cell r="HR146">
            <v>302.22165653793502</v>
          </cell>
          <cell r="HS146">
            <v>6.609</v>
          </cell>
          <cell r="HT146">
            <v>0</v>
          </cell>
          <cell r="HU146">
            <v>308.83065653793602</v>
          </cell>
          <cell r="HV146">
            <v>308.83065653793602</v>
          </cell>
          <cell r="HW146">
            <v>3.3326400947433901E-2</v>
          </cell>
          <cell r="HX146">
            <v>0</v>
          </cell>
          <cell r="HY146">
            <v>1.0557692307692299</v>
          </cell>
          <cell r="HZ146">
            <v>0</v>
          </cell>
          <cell r="IA146">
            <v>0</v>
          </cell>
          <cell r="IB146">
            <v>1.5641854615384601</v>
          </cell>
          <cell r="IC146">
            <v>0</v>
          </cell>
          <cell r="ID146">
            <v>1.41663115384615</v>
          </cell>
          <cell r="IE146">
            <v>4.7537065384615396</v>
          </cell>
          <cell r="IF146">
            <v>0</v>
          </cell>
          <cell r="IG146">
            <v>18.0761093978365</v>
          </cell>
          <cell r="IH146">
            <v>4.32696461538462</v>
          </cell>
          <cell r="II146">
            <v>4.5688941346153804</v>
          </cell>
          <cell r="IJ146">
            <v>9.7553076923076905</v>
          </cell>
          <cell r="IK146">
            <v>0.31855513846153799</v>
          </cell>
          <cell r="IL146">
            <v>0</v>
          </cell>
          <cell r="IM146">
            <v>0</v>
          </cell>
          <cell r="IN146">
            <v>0.69229927052307705</v>
          </cell>
          <cell r="IO146">
            <v>0</v>
          </cell>
          <cell r="IP146">
            <v>9.3835716401425309</v>
          </cell>
          <cell r="IQ146">
            <v>24.947743246816</v>
          </cell>
          <cell r="IR146">
            <v>5.9044576785576899</v>
          </cell>
          <cell r="IS146">
            <v>0</v>
          </cell>
          <cell r="IT146">
            <v>0</v>
          </cell>
          <cell r="IU146">
            <v>0</v>
          </cell>
          <cell r="IV146">
            <v>0</v>
          </cell>
          <cell r="IW146">
            <v>7.7678749038461499</v>
          </cell>
          <cell r="IX146">
            <v>12.169475910865399</v>
          </cell>
          <cell r="IY146">
            <v>0.53316346153846195</v>
          </cell>
          <cell r="IZ146">
            <v>0</v>
          </cell>
          <cell r="JA146">
            <v>0</v>
          </cell>
          <cell r="JB146">
            <v>15.7149138461538</v>
          </cell>
          <cell r="JC146">
            <v>0</v>
          </cell>
          <cell r="JD146">
            <v>7.0789326923076903</v>
          </cell>
          <cell r="JE146">
            <v>0</v>
          </cell>
          <cell r="JF146">
            <v>2.66771769230769</v>
          </cell>
          <cell r="JG146">
            <v>3.4341714548574198</v>
          </cell>
          <cell r="JH146">
            <v>0</v>
          </cell>
          <cell r="JI146">
            <v>0</v>
          </cell>
          <cell r="JJ146">
            <v>0</v>
          </cell>
          <cell r="JK146">
            <v>0</v>
          </cell>
          <cell r="JL146">
            <v>0</v>
          </cell>
          <cell r="JM146">
            <v>0</v>
          </cell>
          <cell r="JN146">
            <v>0</v>
          </cell>
          <cell r="JO146">
            <v>0</v>
          </cell>
          <cell r="JP146">
            <v>0</v>
          </cell>
          <cell r="JQ146">
            <v>0</v>
          </cell>
          <cell r="JR146" t="e">
            <v>#N/A</v>
          </cell>
          <cell r="JS146">
            <v>302.22165653793502</v>
          </cell>
          <cell r="JT146">
            <v>308.83065653793602</v>
          </cell>
          <cell r="JU146">
            <v>27.13145102315028</v>
          </cell>
          <cell r="JV146">
            <v>281.69920551478504</v>
          </cell>
          <cell r="JW146">
            <v>136.130445161137</v>
          </cell>
          <cell r="JX146">
            <v>0</v>
          </cell>
          <cell r="JY146">
            <v>0</v>
          </cell>
          <cell r="JZ146">
            <v>0</v>
          </cell>
          <cell r="KA146">
            <v>0</v>
          </cell>
          <cell r="KB146">
            <v>0</v>
          </cell>
          <cell r="KC146">
            <v>0</v>
          </cell>
          <cell r="KD146">
            <v>0</v>
          </cell>
          <cell r="KE146">
            <v>0</v>
          </cell>
          <cell r="KF146">
            <v>0</v>
          </cell>
          <cell r="KG146">
            <v>0</v>
          </cell>
          <cell r="KH146">
            <v>0</v>
          </cell>
          <cell r="KI146">
            <v>1.9459556401795501</v>
          </cell>
          <cell r="KJ146">
            <v>1.07045344191808</v>
          </cell>
          <cell r="KK146">
            <v>5.6774615456981801</v>
          </cell>
          <cell r="KL146">
            <v>8.3037120793655301</v>
          </cell>
          <cell r="KM146">
            <v>10.779017329717501</v>
          </cell>
          <cell r="KN146">
            <v>33.654667816850996</v>
          </cell>
          <cell r="KO146">
            <v>7.7678749038461499</v>
          </cell>
          <cell r="KP146">
            <v>0</v>
          </cell>
          <cell r="KQ146">
            <v>0</v>
          </cell>
          <cell r="KR146">
            <v>7.7678749038461499</v>
          </cell>
          <cell r="KS146">
            <v>0</v>
          </cell>
          <cell r="KT146">
            <v>12.169475910865399</v>
          </cell>
          <cell r="KU146">
            <v>0</v>
          </cell>
          <cell r="KV146">
            <v>12.169475910865399</v>
          </cell>
          <cell r="KW146">
            <v>15.7149138461538</v>
          </cell>
          <cell r="KX146">
            <v>0</v>
          </cell>
          <cell r="KY146">
            <v>0</v>
          </cell>
          <cell r="KZ146">
            <v>15.7149138461538</v>
          </cell>
          <cell r="LA146">
            <v>7.7678749038461499</v>
          </cell>
          <cell r="LB146">
            <v>0</v>
          </cell>
          <cell r="LC146">
            <v>0</v>
          </cell>
          <cell r="LD146">
            <v>7.7678749038461499</v>
          </cell>
          <cell r="LE146">
            <v>0</v>
          </cell>
          <cell r="LF146">
            <v>12.169475910865399</v>
          </cell>
          <cell r="LG146">
            <v>0</v>
          </cell>
          <cell r="LH146">
            <v>12.169475910865399</v>
          </cell>
          <cell r="LI146">
            <v>15.7149138461538</v>
          </cell>
          <cell r="LJ146">
            <v>0</v>
          </cell>
          <cell r="LK146">
            <v>0</v>
          </cell>
          <cell r="LL146">
            <v>15.7149138461538</v>
          </cell>
          <cell r="LM146">
            <v>91.127250523504202</v>
          </cell>
          <cell r="LN146">
            <v>87.462166551600149</v>
          </cell>
          <cell r="LO146">
            <v>23.42122448468875</v>
          </cell>
          <cell r="LP146">
            <v>110.8833910362889</v>
          </cell>
          <cell r="LQ146">
            <v>178.58941707510434</v>
          </cell>
          <cell r="LR146">
            <v>202.0106415597931</v>
          </cell>
          <cell r="LS146">
            <v>1300.4770000000001</v>
          </cell>
          <cell r="LT146">
            <v>49409.9000000003</v>
          </cell>
          <cell r="LU146">
            <v>18797.483766675501</v>
          </cell>
          <cell r="LV146">
            <v>16992</v>
          </cell>
          <cell r="LW146">
            <v>638.81952598394003</v>
          </cell>
          <cell r="LX146">
            <v>636.09098717600796</v>
          </cell>
          <cell r="LY146">
            <v>6923.3548191440996</v>
          </cell>
          <cell r="LZ146">
            <v>134377.56357469899</v>
          </cell>
          <cell r="MA146">
            <v>188656.413376012</v>
          </cell>
          <cell r="MB146">
            <v>188656.413376012</v>
          </cell>
          <cell r="MC146">
            <v>0</v>
          </cell>
          <cell r="MD146">
            <v>16508.464630127699</v>
          </cell>
          <cell r="ME146">
            <v>401</v>
          </cell>
          <cell r="MF146">
            <v>401</v>
          </cell>
          <cell r="MG146">
            <v>72.259667696774102</v>
          </cell>
          <cell r="MH146">
            <v>1300477</v>
          </cell>
          <cell r="MI146">
            <v>35789.483766675505</v>
          </cell>
          <cell r="MJ146">
            <v>188656.413376012</v>
          </cell>
          <cell r="MK146">
            <v>72.259667696774102</v>
          </cell>
          <cell r="ML146">
            <v>36.336847116272381</v>
          </cell>
          <cell r="MM146">
            <v>1.3805703463654626</v>
          </cell>
          <cell r="MN146">
            <v>4.3456064840817499</v>
          </cell>
          <cell r="MO146">
            <v>8.7505451496231927</v>
          </cell>
          <cell r="MP146">
            <v>71.22872801937055</v>
          </cell>
          <cell r="MQ146" t="str">
            <v/>
          </cell>
          <cell r="MR146">
            <v>3.0834839831846313E-4</v>
          </cell>
          <cell r="MS146" t="str">
            <v>Business plans (£m)</v>
          </cell>
          <cell r="MT146" t="str">
            <v>PR19 (£m)</v>
          </cell>
        </row>
        <row r="147">
          <cell r="A147" t="str">
            <v>WSX24</v>
          </cell>
          <cell r="B147" t="str">
            <v>WSX</v>
          </cell>
          <cell r="C147" t="str">
            <v>2023-24</v>
          </cell>
          <cell r="D147" t="str">
            <v>WSX</v>
          </cell>
          <cell r="E147" t="str">
            <v>WSX24</v>
          </cell>
          <cell r="F147">
            <v>1</v>
          </cell>
          <cell r="G147">
            <v>4.5527385393416404</v>
          </cell>
          <cell r="H147">
            <v>0</v>
          </cell>
          <cell r="I147">
            <v>1.18474489542296</v>
          </cell>
          <cell r="J147">
            <v>1.9211920199999999E-4</v>
          </cell>
          <cell r="K147">
            <v>13.370591669378699</v>
          </cell>
          <cell r="L147">
            <v>0</v>
          </cell>
          <cell r="M147">
            <v>19.557740949875999</v>
          </cell>
          <cell r="N147">
            <v>0</v>
          </cell>
          <cell r="O147">
            <v>38.6660081732213</v>
          </cell>
          <cell r="P147">
            <v>0.10201</v>
          </cell>
          <cell r="Q147">
            <v>38.7680181732213</v>
          </cell>
          <cell r="R147">
            <v>12.4912877684911</v>
          </cell>
          <cell r="S147">
            <v>10.047261024387399</v>
          </cell>
          <cell r="T147">
            <v>14.7395097692308</v>
          </cell>
          <cell r="U147">
            <v>18.089169923076899</v>
          </cell>
          <cell r="V147">
            <v>1.0768846153846201</v>
          </cell>
          <cell r="W147">
            <v>56.444113100570803</v>
          </cell>
          <cell r="X147">
            <v>0</v>
          </cell>
          <cell r="Y147">
            <v>56.444113100570803</v>
          </cell>
          <cell r="Z147">
            <v>6.9363032836538503</v>
          </cell>
          <cell r="AA147">
            <v>0.09</v>
          </cell>
          <cell r="AB147">
            <v>9.0585019230769195</v>
          </cell>
          <cell r="AC147">
            <v>9.1485019230769193</v>
          </cell>
          <cell r="AD147">
            <v>86.063629350715203</v>
          </cell>
          <cell r="AE147">
            <v>2.09414285714286</v>
          </cell>
          <cell r="AF147">
            <v>0</v>
          </cell>
          <cell r="AG147">
            <v>88.157772207858002</v>
          </cell>
          <cell r="AH147">
            <v>88.157772207858002</v>
          </cell>
          <cell r="AI147">
            <v>17.6944484597533</v>
          </cell>
          <cell r="AJ147">
            <v>0</v>
          </cell>
          <cell r="AK147">
            <v>3.08629274703706</v>
          </cell>
          <cell r="AL147">
            <v>7.5110928977496105E-2</v>
          </cell>
          <cell r="AM147">
            <v>0</v>
          </cell>
          <cell r="AN147">
            <v>0</v>
          </cell>
          <cell r="AO147">
            <v>23.863764400454102</v>
          </cell>
          <cell r="AP147">
            <v>7.0839999999999996</v>
          </cell>
          <cell r="AQ147">
            <v>51.803616536221902</v>
          </cell>
          <cell r="AR147">
            <v>0</v>
          </cell>
          <cell r="AS147">
            <v>51.803616536221902</v>
          </cell>
          <cell r="AT147">
            <v>0</v>
          </cell>
          <cell r="AU147">
            <v>38.344319888464497</v>
          </cell>
          <cell r="AV147">
            <v>2.7415581923076902</v>
          </cell>
          <cell r="AW147">
            <v>92.205865420314495</v>
          </cell>
          <cell r="AX147">
            <v>0</v>
          </cell>
          <cell r="AY147">
            <v>133.29174350108701</v>
          </cell>
          <cell r="AZ147">
            <v>0</v>
          </cell>
          <cell r="BA147">
            <v>133.29174350108701</v>
          </cell>
          <cell r="BB147">
            <v>0</v>
          </cell>
          <cell r="BC147">
            <v>0</v>
          </cell>
          <cell r="BD147">
            <v>0</v>
          </cell>
          <cell r="BE147">
            <v>0</v>
          </cell>
          <cell r="BF147">
            <v>185.09536003730901</v>
          </cell>
          <cell r="BG147">
            <v>3.11185714285714</v>
          </cell>
          <cell r="BH147">
            <v>0</v>
          </cell>
          <cell r="BI147">
            <v>188.207217180166</v>
          </cell>
          <cell r="BJ147">
            <v>188.207217180166</v>
          </cell>
          <cell r="BK147">
            <v>7.5891374246311004E-3</v>
          </cell>
          <cell r="BL147">
            <v>0</v>
          </cell>
          <cell r="BM147">
            <v>1.3239501635107799E-5</v>
          </cell>
          <cell r="BN147">
            <v>0</v>
          </cell>
          <cell r="BO147">
            <v>0</v>
          </cell>
          <cell r="BP147">
            <v>0</v>
          </cell>
          <cell r="BQ147">
            <v>5.3225888962857999</v>
          </cell>
          <cell r="BR147">
            <v>0</v>
          </cell>
          <cell r="BS147">
            <v>5.33019127321207</v>
          </cell>
          <cell r="BT147">
            <v>0</v>
          </cell>
          <cell r="BU147">
            <v>5.33019127321207</v>
          </cell>
          <cell r="BV147">
            <v>0</v>
          </cell>
          <cell r="BW147">
            <v>0.127333949850089</v>
          </cell>
          <cell r="BX147">
            <v>0</v>
          </cell>
          <cell r="BY147">
            <v>0</v>
          </cell>
          <cell r="BZ147">
            <v>0</v>
          </cell>
          <cell r="CA147">
            <v>0.127333949850089</v>
          </cell>
          <cell r="CB147">
            <v>0</v>
          </cell>
          <cell r="CC147">
            <v>0.127333949850089</v>
          </cell>
          <cell r="CD147">
            <v>0</v>
          </cell>
          <cell r="CE147">
            <v>0</v>
          </cell>
          <cell r="CF147">
            <v>0</v>
          </cell>
          <cell r="CG147">
            <v>0</v>
          </cell>
          <cell r="CH147">
            <v>5.4575252230621603</v>
          </cell>
          <cell r="CI147">
            <v>0.78301369863013703</v>
          </cell>
          <cell r="CJ147">
            <v>0</v>
          </cell>
          <cell r="CK147">
            <v>6.2405389216923002</v>
          </cell>
          <cell r="CL147">
            <v>6.2405389216923002</v>
          </cell>
          <cell r="CM147">
            <v>0.85137516188913398</v>
          </cell>
          <cell r="CN147">
            <v>0</v>
          </cell>
          <cell r="CO147">
            <v>1.04611262396713E-2</v>
          </cell>
          <cell r="CP147">
            <v>1.2519497749322501E-2</v>
          </cell>
          <cell r="CQ147">
            <v>0</v>
          </cell>
          <cell r="CR147">
            <v>0</v>
          </cell>
          <cell r="CS147">
            <v>3.7800086545276499</v>
          </cell>
          <cell r="CT147">
            <v>1.6619999999999999</v>
          </cell>
          <cell r="CU147">
            <v>6.3163644404057804</v>
          </cell>
          <cell r="CV147">
            <v>0</v>
          </cell>
          <cell r="CW147">
            <v>6.3163644404057804</v>
          </cell>
          <cell r="CX147">
            <v>0</v>
          </cell>
          <cell r="CY147">
            <v>4.5529691062548396</v>
          </cell>
          <cell r="CZ147">
            <v>0</v>
          </cell>
          <cell r="DA147">
            <v>1.0420442307692299</v>
          </cell>
          <cell r="DB147">
            <v>0</v>
          </cell>
          <cell r="DC147">
            <v>5.5950133370240698</v>
          </cell>
          <cell r="DD147">
            <v>0</v>
          </cell>
          <cell r="DE147">
            <v>5.5950133370240698</v>
          </cell>
          <cell r="DF147">
            <v>0</v>
          </cell>
          <cell r="DG147">
            <v>0</v>
          </cell>
          <cell r="DH147">
            <v>0</v>
          </cell>
          <cell r="DI147">
            <v>0</v>
          </cell>
          <cell r="DJ147">
            <v>11.9113777774299</v>
          </cell>
          <cell r="DK147">
            <v>0.48938356164383601</v>
          </cell>
          <cell r="DL147">
            <v>0</v>
          </cell>
          <cell r="DM147">
            <v>12.4007613390737</v>
          </cell>
          <cell r="DN147">
            <v>12.4007613390737</v>
          </cell>
          <cell r="DO147">
            <v>1.99287963996146E-2</v>
          </cell>
          <cell r="DP147">
            <v>0</v>
          </cell>
          <cell r="DQ147">
            <v>3.4719661317716699E-6</v>
          </cell>
          <cell r="DR147">
            <v>0</v>
          </cell>
          <cell r="DS147">
            <v>0</v>
          </cell>
          <cell r="DT147">
            <v>0</v>
          </cell>
          <cell r="DU147">
            <v>5.9273898978799098</v>
          </cell>
          <cell r="DV147">
            <v>0</v>
          </cell>
          <cell r="DW147">
            <v>5.9473221662456597</v>
          </cell>
          <cell r="DX147">
            <v>0</v>
          </cell>
          <cell r="DY147">
            <v>5.9473221662456597</v>
          </cell>
          <cell r="DZ147">
            <v>0</v>
          </cell>
          <cell r="EA147">
            <v>0.60705676763425798</v>
          </cell>
          <cell r="EB147">
            <v>0</v>
          </cell>
          <cell r="EC147">
            <v>0</v>
          </cell>
          <cell r="ED147">
            <v>0</v>
          </cell>
          <cell r="EE147">
            <v>0.60705676763425798</v>
          </cell>
          <cell r="EF147">
            <v>0</v>
          </cell>
          <cell r="EG147">
            <v>0.60705676763425798</v>
          </cell>
          <cell r="EH147">
            <v>0</v>
          </cell>
          <cell r="EI147">
            <v>0</v>
          </cell>
          <cell r="EJ147">
            <v>0</v>
          </cell>
          <cell r="EK147">
            <v>0</v>
          </cell>
          <cell r="EL147">
            <v>6.5543789338799199</v>
          </cell>
          <cell r="EM147">
            <v>0.15660273972602701</v>
          </cell>
          <cell r="EN147">
            <v>0</v>
          </cell>
          <cell r="EO147">
            <v>6.7109816736059402</v>
          </cell>
          <cell r="EP147">
            <v>6.7109816736059402</v>
          </cell>
          <cell r="EQ147">
            <v>22.247186999094939</v>
          </cell>
          <cell r="ER147">
            <v>0</v>
          </cell>
          <cell r="ES147">
            <v>4.27103764246002</v>
          </cell>
          <cell r="ET147">
            <v>7.530304817949611E-2</v>
          </cell>
          <cell r="EU147">
            <v>13.370591669378699</v>
          </cell>
          <cell r="EV147">
            <v>0</v>
          </cell>
          <cell r="EW147">
            <v>43.421505350330101</v>
          </cell>
          <cell r="EX147">
            <v>7.0839999999999996</v>
          </cell>
          <cell r="EY147">
            <v>90.469624709443195</v>
          </cell>
          <cell r="EZ147">
            <v>0.10201</v>
          </cell>
          <cell r="FA147">
            <v>90.571634709443202</v>
          </cell>
          <cell r="FB147">
            <v>12.4912877684911</v>
          </cell>
          <cell r="FC147">
            <v>48.391580912851893</v>
          </cell>
          <cell r="FD147">
            <v>17.481067961538489</v>
          </cell>
          <cell r="FE147">
            <v>110.29503534339139</v>
          </cell>
          <cell r="FF147">
            <v>1.0768846153846201</v>
          </cell>
          <cell r="FG147">
            <v>189.73585660165782</v>
          </cell>
          <cell r="FH147">
            <v>0</v>
          </cell>
          <cell r="FI147">
            <v>189.73585660165782</v>
          </cell>
          <cell r="FJ147">
            <v>6.9363032836538503</v>
          </cell>
          <cell r="FK147">
            <v>0.09</v>
          </cell>
          <cell r="FL147">
            <v>9.0585019230769195</v>
          </cell>
          <cell r="FM147">
            <v>9.1485019230769193</v>
          </cell>
          <cell r="FN147">
            <v>271.15898938802422</v>
          </cell>
          <cell r="FO147">
            <v>5.2059999999999995</v>
          </cell>
          <cell r="FP147">
            <v>0</v>
          </cell>
          <cell r="FQ147">
            <v>276.36498938802401</v>
          </cell>
          <cell r="FR147">
            <v>276.36498938802401</v>
          </cell>
          <cell r="FS147">
            <v>0.8788930957133797</v>
          </cell>
          <cell r="FT147">
            <v>0</v>
          </cell>
          <cell r="FU147">
            <v>1.0477837707438179E-2</v>
          </cell>
          <cell r="FV147">
            <v>1.2519497749322501E-2</v>
          </cell>
          <cell r="FW147">
            <v>0</v>
          </cell>
          <cell r="FX147">
            <v>0</v>
          </cell>
          <cell r="FY147">
            <v>15.029987448693358</v>
          </cell>
          <cell r="FZ147">
            <v>1.6619999999999999</v>
          </cell>
          <cell r="GA147">
            <v>17.593877879863509</v>
          </cell>
          <cell r="GB147">
            <v>0</v>
          </cell>
          <cell r="GC147">
            <v>17.593877879863509</v>
          </cell>
          <cell r="GD147">
            <v>0</v>
          </cell>
          <cell r="GE147">
            <v>5.2873598237391874</v>
          </cell>
          <cell r="GF147">
            <v>0</v>
          </cell>
          <cell r="GG147">
            <v>1.0420442307692299</v>
          </cell>
          <cell r="GH147">
            <v>0</v>
          </cell>
          <cell r="GI147">
            <v>6.3294040545084176</v>
          </cell>
          <cell r="GJ147">
            <v>0</v>
          </cell>
          <cell r="GK147">
            <v>6.3294040545084176</v>
          </cell>
          <cell r="GL147">
            <v>0</v>
          </cell>
          <cell r="GM147">
            <v>0</v>
          </cell>
          <cell r="GN147">
            <v>0</v>
          </cell>
          <cell r="GO147">
            <v>0</v>
          </cell>
          <cell r="GP147">
            <v>23.923281934371982</v>
          </cell>
          <cell r="GQ147">
            <v>1.429</v>
          </cell>
          <cell r="GR147">
            <v>0</v>
          </cell>
          <cell r="GS147">
            <v>25.352281934371941</v>
          </cell>
          <cell r="GT147">
            <v>25.352281934371941</v>
          </cell>
          <cell r="GU147">
            <v>23.126080094808302</v>
          </cell>
          <cell r="GV147">
            <v>0</v>
          </cell>
          <cell r="GW147">
            <v>4.2815154801674602</v>
          </cell>
          <cell r="GX147">
            <v>8.7822545928818593E-2</v>
          </cell>
          <cell r="GY147">
            <v>13.370591669378699</v>
          </cell>
          <cell r="GZ147">
            <v>0</v>
          </cell>
          <cell r="HA147">
            <v>58.451492799023399</v>
          </cell>
          <cell r="HB147">
            <v>8.7460000000000004</v>
          </cell>
          <cell r="HC147">
            <v>108.06350258930701</v>
          </cell>
          <cell r="HD147">
            <v>0.10201</v>
          </cell>
          <cell r="HE147">
            <v>108.165512589307</v>
          </cell>
          <cell r="HF147">
            <v>12.4912877684911</v>
          </cell>
          <cell r="HG147">
            <v>53.678940736591102</v>
          </cell>
          <cell r="HH147">
            <v>17.4810679615385</v>
          </cell>
          <cell r="HI147">
            <v>111.337079574161</v>
          </cell>
          <cell r="HJ147">
            <v>1.0768846153846201</v>
          </cell>
          <cell r="HK147">
            <v>196.065260656166</v>
          </cell>
          <cell r="HL147">
            <v>0</v>
          </cell>
          <cell r="HM147">
            <v>196.065260656166</v>
          </cell>
          <cell r="HN147">
            <v>6.9363032836538503</v>
          </cell>
          <cell r="HO147">
            <v>0.09</v>
          </cell>
          <cell r="HP147">
            <v>9.0585019230769195</v>
          </cell>
          <cell r="HQ147">
            <v>9.1485019230769193</v>
          </cell>
          <cell r="HR147">
            <v>295.08227132239602</v>
          </cell>
          <cell r="HS147">
            <v>6.6349999999999998</v>
          </cell>
          <cell r="HT147">
            <v>0</v>
          </cell>
          <cell r="HU147">
            <v>301.71727132239602</v>
          </cell>
          <cell r="HV147">
            <v>301.71727132239602</v>
          </cell>
          <cell r="HW147">
            <v>3.3326400947433901E-2</v>
          </cell>
          <cell r="HX147">
            <v>0</v>
          </cell>
          <cell r="HY147">
            <v>1.0557692307692299</v>
          </cell>
          <cell r="HZ147">
            <v>0</v>
          </cell>
          <cell r="IA147">
            <v>0</v>
          </cell>
          <cell r="IB147">
            <v>3.4398650769230801</v>
          </cell>
          <cell r="IC147">
            <v>0</v>
          </cell>
          <cell r="ID147">
            <v>2.2017011538461499</v>
          </cell>
          <cell r="IE147">
            <v>0.43729961538461498</v>
          </cell>
          <cell r="IF147">
            <v>0</v>
          </cell>
          <cell r="IG147">
            <v>13.382443135817301</v>
          </cell>
          <cell r="IH147">
            <v>5.68215</v>
          </cell>
          <cell r="II147">
            <v>5.4805086346153802</v>
          </cell>
          <cell r="IJ147">
            <v>0</v>
          </cell>
          <cell r="IK147">
            <v>0.19566359999999999</v>
          </cell>
          <cell r="IL147">
            <v>0</v>
          </cell>
          <cell r="IM147">
            <v>0</v>
          </cell>
          <cell r="IN147">
            <v>1.0314968089846199</v>
          </cell>
          <cell r="IO147">
            <v>0</v>
          </cell>
          <cell r="IP147">
            <v>14.7856257692308</v>
          </cell>
          <cell r="IQ147">
            <v>19.7007276956552</v>
          </cell>
          <cell r="IR147">
            <v>13.0832213226923</v>
          </cell>
          <cell r="IS147">
            <v>0</v>
          </cell>
          <cell r="IT147">
            <v>0</v>
          </cell>
          <cell r="IU147">
            <v>0</v>
          </cell>
          <cell r="IV147">
            <v>0</v>
          </cell>
          <cell r="IW147">
            <v>7.7678749038461499</v>
          </cell>
          <cell r="IX147">
            <v>18.772834133076898</v>
          </cell>
          <cell r="IY147">
            <v>1.0610480769230799</v>
          </cell>
          <cell r="IZ147">
            <v>0</v>
          </cell>
          <cell r="JA147">
            <v>0</v>
          </cell>
          <cell r="JB147">
            <v>15.7149138461538</v>
          </cell>
          <cell r="JC147">
            <v>0</v>
          </cell>
          <cell r="JD147">
            <v>0</v>
          </cell>
          <cell r="JE147">
            <v>0</v>
          </cell>
          <cell r="JF147">
            <v>2.66771769230769</v>
          </cell>
          <cell r="JG147">
            <v>3.4341714548574198</v>
          </cell>
          <cell r="JH147">
            <v>0</v>
          </cell>
          <cell r="JI147">
            <v>0</v>
          </cell>
          <cell r="JJ147">
            <v>0</v>
          </cell>
          <cell r="JK147">
            <v>0</v>
          </cell>
          <cell r="JL147">
            <v>0</v>
          </cell>
          <cell r="JM147">
            <v>0</v>
          </cell>
          <cell r="JN147">
            <v>0</v>
          </cell>
          <cell r="JO147">
            <v>0</v>
          </cell>
          <cell r="JP147">
            <v>0</v>
          </cell>
          <cell r="JQ147">
            <v>0</v>
          </cell>
          <cell r="JR147" t="e">
            <v>#N/A</v>
          </cell>
          <cell r="JS147">
            <v>295.08227132239602</v>
          </cell>
          <cell r="JT147">
            <v>301.71727132239602</v>
          </cell>
          <cell r="JU147">
            <v>25.352281934371941</v>
          </cell>
          <cell r="JV147">
            <v>276.36498938802401</v>
          </cell>
          <cell r="JW147">
            <v>129.895032151084</v>
          </cell>
          <cell r="JX147">
            <v>0</v>
          </cell>
          <cell r="JY147">
            <v>0</v>
          </cell>
          <cell r="JZ147">
            <v>0</v>
          </cell>
          <cell r="KA147">
            <v>0</v>
          </cell>
          <cell r="KB147">
            <v>0</v>
          </cell>
          <cell r="KC147">
            <v>0</v>
          </cell>
          <cell r="KD147">
            <v>0</v>
          </cell>
          <cell r="KE147">
            <v>0</v>
          </cell>
          <cell r="KF147">
            <v>0</v>
          </cell>
          <cell r="KG147">
            <v>0</v>
          </cell>
          <cell r="KH147">
            <v>0</v>
          </cell>
          <cell r="KI147">
            <v>2.0629451206685099</v>
          </cell>
          <cell r="KJ147">
            <v>1.1348083477915101</v>
          </cell>
          <cell r="KK147">
            <v>6.01878652917312</v>
          </cell>
          <cell r="KL147">
            <v>8.802925392473341</v>
          </cell>
          <cell r="KM147">
            <v>11.427044248496001</v>
          </cell>
          <cell r="KN147">
            <v>35.677962707354602</v>
          </cell>
          <cell r="KO147">
            <v>7.7678749038461499</v>
          </cell>
          <cell r="KP147">
            <v>0</v>
          </cell>
          <cell r="KQ147">
            <v>0</v>
          </cell>
          <cell r="KR147">
            <v>7.7678749038461499</v>
          </cell>
          <cell r="KS147">
            <v>0</v>
          </cell>
          <cell r="KT147">
            <v>18.772834133076898</v>
          </cell>
          <cell r="KU147">
            <v>0</v>
          </cell>
          <cell r="KV147">
            <v>18.772834133076898</v>
          </cell>
          <cell r="KW147">
            <v>15.7149138461538</v>
          </cell>
          <cell r="KX147">
            <v>0</v>
          </cell>
          <cell r="KY147">
            <v>0</v>
          </cell>
          <cell r="KZ147">
            <v>15.7149138461538</v>
          </cell>
          <cell r="LA147">
            <v>7.7678749038461499</v>
          </cell>
          <cell r="LB147">
            <v>0</v>
          </cell>
          <cell r="LC147">
            <v>0</v>
          </cell>
          <cell r="LD147">
            <v>7.7678749038461499</v>
          </cell>
          <cell r="LE147">
            <v>0</v>
          </cell>
          <cell r="LF147">
            <v>18.772834133076898</v>
          </cell>
          <cell r="LG147">
            <v>0</v>
          </cell>
          <cell r="LH147">
            <v>18.772834133076898</v>
          </cell>
          <cell r="LI147">
            <v>15.7149138461538</v>
          </cell>
          <cell r="LJ147">
            <v>0</v>
          </cell>
          <cell r="LK147">
            <v>0</v>
          </cell>
          <cell r="LL147">
            <v>15.7149138461538</v>
          </cell>
          <cell r="LM147">
            <v>84.654019315152325</v>
          </cell>
          <cell r="LN147">
            <v>101.83677055776336</v>
          </cell>
          <cell r="LO147">
            <v>21.219237703602687</v>
          </cell>
          <cell r="LP147">
            <v>123.05600826136605</v>
          </cell>
          <cell r="LQ147">
            <v>186.49078987291568</v>
          </cell>
          <cell r="LR147">
            <v>207.71002757651837</v>
          </cell>
          <cell r="LS147">
            <v>1312.5340000000001</v>
          </cell>
          <cell r="LT147">
            <v>49549.100000000297</v>
          </cell>
          <cell r="LU147">
            <v>18972.760543072702</v>
          </cell>
          <cell r="LV147">
            <v>16992</v>
          </cell>
          <cell r="LW147">
            <v>642.46810825913201</v>
          </cell>
          <cell r="LX147">
            <v>639.70760207129399</v>
          </cell>
          <cell r="LY147">
            <v>6958.2867481549001</v>
          </cell>
          <cell r="LZ147">
            <v>134885.619581634</v>
          </cell>
          <cell r="MA147">
            <v>189408.08281807901</v>
          </cell>
          <cell r="MB147">
            <v>189408.08281807901</v>
          </cell>
          <cell r="MC147">
            <v>0</v>
          </cell>
          <cell r="MD147">
            <v>16492.3693167087</v>
          </cell>
          <cell r="ME147">
            <v>401</v>
          </cell>
          <cell r="MF147">
            <v>401</v>
          </cell>
          <cell r="MG147">
            <v>73.118249852952289</v>
          </cell>
          <cell r="MH147">
            <v>1312534</v>
          </cell>
          <cell r="MI147">
            <v>35964.760543072698</v>
          </cell>
          <cell r="MJ147">
            <v>189408.08281807901</v>
          </cell>
          <cell r="MK147">
            <v>73.118249852952289</v>
          </cell>
          <cell r="ML147">
            <v>36.49500177897923</v>
          </cell>
          <cell r="MM147">
            <v>1.377712495559605</v>
          </cell>
          <cell r="MN147">
            <v>4.3506392841746111</v>
          </cell>
          <cell r="MO147">
            <v>8.7073207601964615</v>
          </cell>
          <cell r="MP147">
            <v>71.214289049738042</v>
          </cell>
          <cell r="MQ147" t="str">
            <v/>
          </cell>
          <cell r="MR147">
            <v>3.0551589520728609E-4</v>
          </cell>
          <cell r="MS147" t="str">
            <v>Business plans (£m)</v>
          </cell>
          <cell r="MT147" t="str">
            <v>PR19 (£m)</v>
          </cell>
        </row>
        <row r="148">
          <cell r="A148" t="str">
            <v>WSX25</v>
          </cell>
          <cell r="B148" t="str">
            <v>WSX</v>
          </cell>
          <cell r="C148" t="str">
            <v>2024-25</v>
          </cell>
          <cell r="D148" t="str">
            <v>WSX</v>
          </cell>
          <cell r="E148" t="str">
            <v>WSX25</v>
          </cell>
          <cell r="F148">
            <v>1</v>
          </cell>
          <cell r="G148">
            <v>4.6392405715891298</v>
          </cell>
          <cell r="H148">
            <v>0</v>
          </cell>
          <cell r="I148">
            <v>1.18474489542296</v>
          </cell>
          <cell r="J148">
            <v>1.9019800997999999E-4</v>
          </cell>
          <cell r="K148">
            <v>13.370591669378699</v>
          </cell>
          <cell r="L148">
            <v>0</v>
          </cell>
          <cell r="M148">
            <v>19.676307733319099</v>
          </cell>
          <cell r="N148">
            <v>0</v>
          </cell>
          <cell r="O148">
            <v>38.871075067719801</v>
          </cell>
          <cell r="P148">
            <v>0.10201</v>
          </cell>
          <cell r="Q148">
            <v>38.973085067719801</v>
          </cell>
          <cell r="R148">
            <v>12.4912877684911</v>
          </cell>
          <cell r="S148">
            <v>11.7675314090028</v>
          </cell>
          <cell r="T148">
            <v>14.7395097692308</v>
          </cell>
          <cell r="U148">
            <v>14.317043711538499</v>
          </cell>
          <cell r="V148">
            <v>1.0768846153846201</v>
          </cell>
          <cell r="W148">
            <v>54.392257273647701</v>
          </cell>
          <cell r="X148">
            <v>0</v>
          </cell>
          <cell r="Y148">
            <v>54.392257273647701</v>
          </cell>
          <cell r="Z148">
            <v>6.9363032836538503</v>
          </cell>
          <cell r="AA148">
            <v>0.09</v>
          </cell>
          <cell r="AB148">
            <v>9.0585019230769195</v>
          </cell>
          <cell r="AC148">
            <v>9.1485019230769193</v>
          </cell>
          <cell r="AD148">
            <v>84.216840418290701</v>
          </cell>
          <cell r="AE148">
            <v>2.0989699248120299</v>
          </cell>
          <cell r="AF148">
            <v>0</v>
          </cell>
          <cell r="AG148">
            <v>86.315810343102697</v>
          </cell>
          <cell r="AH148">
            <v>86.315810343102697</v>
          </cell>
          <cell r="AI148">
            <v>18.923346552988601</v>
          </cell>
          <cell r="AJ148">
            <v>0</v>
          </cell>
          <cell r="AK148">
            <v>3.08629274703706</v>
          </cell>
          <cell r="AL148">
            <v>7.4359819687721096E-2</v>
          </cell>
          <cell r="AM148">
            <v>0</v>
          </cell>
          <cell r="AN148">
            <v>0</v>
          </cell>
          <cell r="AO148">
            <v>24.8873039528387</v>
          </cell>
          <cell r="AP148">
            <v>7.0839999999999996</v>
          </cell>
          <cell r="AQ148">
            <v>54.0553030725521</v>
          </cell>
          <cell r="AR148">
            <v>0</v>
          </cell>
          <cell r="AS148">
            <v>54.0553030725521</v>
          </cell>
          <cell r="AT148">
            <v>0</v>
          </cell>
          <cell r="AU148">
            <v>36.491927375003002</v>
          </cell>
          <cell r="AV148">
            <v>1.4766621923076899</v>
          </cell>
          <cell r="AW148">
            <v>81.360645246131099</v>
          </cell>
          <cell r="AX148">
            <v>0</v>
          </cell>
          <cell r="AY148">
            <v>119.329234813442</v>
          </cell>
          <cell r="AZ148">
            <v>0</v>
          </cell>
          <cell r="BA148">
            <v>119.329234813442</v>
          </cell>
          <cell r="BB148">
            <v>0</v>
          </cell>
          <cell r="BC148">
            <v>0</v>
          </cell>
          <cell r="BD148">
            <v>0</v>
          </cell>
          <cell r="BE148">
            <v>0</v>
          </cell>
          <cell r="BF148">
            <v>173.38453788599401</v>
          </cell>
          <cell r="BG148">
            <v>3.11903007518797</v>
          </cell>
          <cell r="BH148">
            <v>0</v>
          </cell>
          <cell r="BI148">
            <v>176.503567961182</v>
          </cell>
          <cell r="BJ148">
            <v>176.503567961182</v>
          </cell>
          <cell r="BK148">
            <v>7.7333310356990899E-3</v>
          </cell>
          <cell r="BL148">
            <v>0</v>
          </cell>
          <cell r="BM148">
            <v>1.3239501635107799E-5</v>
          </cell>
          <cell r="BN148">
            <v>0</v>
          </cell>
          <cell r="BO148">
            <v>0</v>
          </cell>
          <cell r="BP148">
            <v>0</v>
          </cell>
          <cell r="BQ148">
            <v>5.3602517238068899</v>
          </cell>
          <cell r="BR148">
            <v>0</v>
          </cell>
          <cell r="BS148">
            <v>5.3679982943442299</v>
          </cell>
          <cell r="BT148">
            <v>0</v>
          </cell>
          <cell r="BU148">
            <v>5.3679982943442299</v>
          </cell>
          <cell r="BV148">
            <v>0</v>
          </cell>
          <cell r="BW148">
            <v>0.127333949850089</v>
          </cell>
          <cell r="BX148">
            <v>0</v>
          </cell>
          <cell r="BY148">
            <v>0</v>
          </cell>
          <cell r="BZ148">
            <v>0</v>
          </cell>
          <cell r="CA148">
            <v>0.127333949850089</v>
          </cell>
          <cell r="CB148">
            <v>0</v>
          </cell>
          <cell r="CC148">
            <v>0.127333949850089</v>
          </cell>
          <cell r="CD148">
            <v>0</v>
          </cell>
          <cell r="CE148">
            <v>0</v>
          </cell>
          <cell r="CF148">
            <v>0</v>
          </cell>
          <cell r="CG148">
            <v>0</v>
          </cell>
          <cell r="CH148">
            <v>5.4953322441943202</v>
          </cell>
          <cell r="CI148">
            <v>0.78465753424657503</v>
          </cell>
          <cell r="CJ148">
            <v>0</v>
          </cell>
          <cell r="CK148">
            <v>6.27998977844089</v>
          </cell>
          <cell r="CL148">
            <v>6.27998977844089</v>
          </cell>
          <cell r="CM148">
            <v>0.86755128996502795</v>
          </cell>
          <cell r="CN148">
            <v>0</v>
          </cell>
          <cell r="CO148">
            <v>1.04611262396713E-2</v>
          </cell>
          <cell r="CP148">
            <v>1.23943027718293E-2</v>
          </cell>
          <cell r="CQ148">
            <v>0</v>
          </cell>
          <cell r="CR148">
            <v>0</v>
          </cell>
          <cell r="CS148">
            <v>3.8058894250545801</v>
          </cell>
          <cell r="CT148">
            <v>1.6619999999999999</v>
          </cell>
          <cell r="CU148">
            <v>6.3582961440311099</v>
          </cell>
          <cell r="CV148">
            <v>0</v>
          </cell>
          <cell r="CW148">
            <v>6.3582961440311099</v>
          </cell>
          <cell r="CX148">
            <v>0</v>
          </cell>
          <cell r="CY148">
            <v>6.3240219908702304</v>
          </cell>
          <cell r="CZ148">
            <v>0</v>
          </cell>
          <cell r="DA148">
            <v>2.5009061538461501</v>
          </cell>
          <cell r="DB148">
            <v>0</v>
          </cell>
          <cell r="DC148">
            <v>8.8249281447163792</v>
          </cell>
          <cell r="DD148">
            <v>0</v>
          </cell>
          <cell r="DE148">
            <v>8.8249281447163792</v>
          </cell>
          <cell r="DF148">
            <v>0</v>
          </cell>
          <cell r="DG148">
            <v>0</v>
          </cell>
          <cell r="DH148">
            <v>0</v>
          </cell>
          <cell r="DI148">
            <v>0</v>
          </cell>
          <cell r="DJ148">
            <v>15.1832242887475</v>
          </cell>
          <cell r="DK148">
            <v>0.49041095890411002</v>
          </cell>
          <cell r="DL148">
            <v>0</v>
          </cell>
          <cell r="DM148">
            <v>15.6736352476516</v>
          </cell>
          <cell r="DN148">
            <v>15.6736352476516</v>
          </cell>
          <cell r="DO148">
            <v>2.0307443531207298E-2</v>
          </cell>
          <cell r="DP148">
            <v>0</v>
          </cell>
          <cell r="DQ148">
            <v>3.4719661317716699E-6</v>
          </cell>
          <cell r="DR148">
            <v>0</v>
          </cell>
          <cell r="DS148">
            <v>0</v>
          </cell>
          <cell r="DT148">
            <v>0</v>
          </cell>
          <cell r="DU148">
            <v>5.9322836530210203</v>
          </cell>
          <cell r="DV148">
            <v>0</v>
          </cell>
          <cell r="DW148">
            <v>5.9525945685183599</v>
          </cell>
          <cell r="DX148">
            <v>0</v>
          </cell>
          <cell r="DY148">
            <v>5.9525945685183599</v>
          </cell>
          <cell r="DZ148">
            <v>0</v>
          </cell>
          <cell r="EA148">
            <v>0.60705676763425798</v>
          </cell>
          <cell r="EB148">
            <v>0</v>
          </cell>
          <cell r="EC148">
            <v>0</v>
          </cell>
          <cell r="ED148">
            <v>0</v>
          </cell>
          <cell r="EE148">
            <v>0.60705676763425798</v>
          </cell>
          <cell r="EF148">
            <v>0</v>
          </cell>
          <cell r="EG148">
            <v>0.60705676763425798</v>
          </cell>
          <cell r="EH148">
            <v>0</v>
          </cell>
          <cell r="EI148">
            <v>0</v>
          </cell>
          <cell r="EJ148">
            <v>0</v>
          </cell>
          <cell r="EK148">
            <v>0</v>
          </cell>
          <cell r="EL148">
            <v>6.5596513361526201</v>
          </cell>
          <cell r="EM148">
            <v>0.15693150684931501</v>
          </cell>
          <cell r="EN148">
            <v>0</v>
          </cell>
          <cell r="EO148">
            <v>6.7165828430019401</v>
          </cell>
          <cell r="EP148">
            <v>6.7165828430019401</v>
          </cell>
          <cell r="EQ148">
            <v>23.562587124577732</v>
          </cell>
          <cell r="ER148">
            <v>0</v>
          </cell>
          <cell r="ES148">
            <v>4.27103764246002</v>
          </cell>
          <cell r="ET148">
            <v>7.4550017697701101E-2</v>
          </cell>
          <cell r="EU148">
            <v>13.370591669378699</v>
          </cell>
          <cell r="EV148">
            <v>0</v>
          </cell>
          <cell r="EW148">
            <v>44.563611686157799</v>
          </cell>
          <cell r="EX148">
            <v>7.0839999999999996</v>
          </cell>
          <cell r="EY148">
            <v>92.926378140271908</v>
          </cell>
          <cell r="EZ148">
            <v>0.10201</v>
          </cell>
          <cell r="FA148">
            <v>93.0283881402719</v>
          </cell>
          <cell r="FB148">
            <v>12.4912877684911</v>
          </cell>
          <cell r="FC148">
            <v>48.259458784005801</v>
          </cell>
          <cell r="FD148">
            <v>16.216171961538489</v>
          </cell>
          <cell r="FE148">
            <v>95.677688957669602</v>
          </cell>
          <cell r="FF148">
            <v>1.0768846153846201</v>
          </cell>
          <cell r="FG148">
            <v>173.7214920870897</v>
          </cell>
          <cell r="FH148">
            <v>0</v>
          </cell>
          <cell r="FI148">
            <v>173.7214920870897</v>
          </cell>
          <cell r="FJ148">
            <v>6.9363032836538503</v>
          </cell>
          <cell r="FK148">
            <v>0.09</v>
          </cell>
          <cell r="FL148">
            <v>9.0585019230769195</v>
          </cell>
          <cell r="FM148">
            <v>9.1485019230769193</v>
          </cell>
          <cell r="FN148">
            <v>257.60137830428471</v>
          </cell>
          <cell r="FO148">
            <v>5.218</v>
          </cell>
          <cell r="FP148">
            <v>0</v>
          </cell>
          <cell r="FQ148">
            <v>262.81937830428467</v>
          </cell>
          <cell r="FR148">
            <v>262.81937830428467</v>
          </cell>
          <cell r="FS148">
            <v>0.8955920645319343</v>
          </cell>
          <cell r="FT148">
            <v>0</v>
          </cell>
          <cell r="FU148">
            <v>1.0477837707438179E-2</v>
          </cell>
          <cell r="FV148">
            <v>1.23943027718293E-2</v>
          </cell>
          <cell r="FW148">
            <v>0</v>
          </cell>
          <cell r="FX148">
            <v>0</v>
          </cell>
          <cell r="FY148">
            <v>15.098424801882491</v>
          </cell>
          <cell r="FZ148">
            <v>1.6619999999999999</v>
          </cell>
          <cell r="GA148">
            <v>17.678889006893701</v>
          </cell>
          <cell r="GB148">
            <v>0</v>
          </cell>
          <cell r="GC148">
            <v>17.678889006893701</v>
          </cell>
          <cell r="GD148">
            <v>0</v>
          </cell>
          <cell r="GE148">
            <v>7.0584127083545773</v>
          </cell>
          <cell r="GF148">
            <v>0</v>
          </cell>
          <cell r="GG148">
            <v>2.5009061538461501</v>
          </cell>
          <cell r="GH148">
            <v>0</v>
          </cell>
          <cell r="GI148">
            <v>9.5593188622007261</v>
          </cell>
          <cell r="GJ148">
            <v>0</v>
          </cell>
          <cell r="GK148">
            <v>9.5593188622007261</v>
          </cell>
          <cell r="GL148">
            <v>0</v>
          </cell>
          <cell r="GM148">
            <v>0</v>
          </cell>
          <cell r="GN148">
            <v>0</v>
          </cell>
          <cell r="GO148">
            <v>0</v>
          </cell>
          <cell r="GP148">
            <v>27.238207869094438</v>
          </cell>
          <cell r="GQ148">
            <v>1.4319999999999999</v>
          </cell>
          <cell r="GR148">
            <v>0</v>
          </cell>
          <cell r="GS148">
            <v>28.67020786909443</v>
          </cell>
          <cell r="GT148">
            <v>28.67020786909443</v>
          </cell>
          <cell r="GU148">
            <v>24.4581791891096</v>
          </cell>
          <cell r="GV148">
            <v>0</v>
          </cell>
          <cell r="GW148">
            <v>4.2815154801674602</v>
          </cell>
          <cell r="GX148">
            <v>8.6944320469530406E-2</v>
          </cell>
          <cell r="GY148">
            <v>13.370591669378699</v>
          </cell>
          <cell r="GZ148">
            <v>0</v>
          </cell>
          <cell r="HA148">
            <v>59.6620364880403</v>
          </cell>
          <cell r="HB148">
            <v>8.7460000000000004</v>
          </cell>
          <cell r="HC148">
            <v>110.605267147166</v>
          </cell>
          <cell r="HD148">
            <v>0.10201</v>
          </cell>
          <cell r="HE148">
            <v>110.707277147166</v>
          </cell>
          <cell r="HF148">
            <v>12.4912877684911</v>
          </cell>
          <cell r="HG148">
            <v>55.317871492360297</v>
          </cell>
          <cell r="HH148">
            <v>16.2161719615385</v>
          </cell>
          <cell r="HI148">
            <v>98.178595111515705</v>
          </cell>
          <cell r="HJ148">
            <v>1.0768846153846201</v>
          </cell>
          <cell r="HK148">
            <v>183.28081094928999</v>
          </cell>
          <cell r="HL148">
            <v>0</v>
          </cell>
          <cell r="HM148">
            <v>183.28081094928999</v>
          </cell>
          <cell r="HN148">
            <v>6.9363032836538503</v>
          </cell>
          <cell r="HO148">
            <v>0.09</v>
          </cell>
          <cell r="HP148">
            <v>9.0585019230769195</v>
          </cell>
          <cell r="HQ148">
            <v>9.1485019230769193</v>
          </cell>
          <cell r="HR148">
            <v>284.83958617337902</v>
          </cell>
          <cell r="HS148">
            <v>6.65</v>
          </cell>
          <cell r="HT148">
            <v>0</v>
          </cell>
          <cell r="HU148">
            <v>291.489586173379</v>
          </cell>
          <cell r="HV148">
            <v>291.489586173379</v>
          </cell>
          <cell r="HW148">
            <v>3.3326400947433901E-2</v>
          </cell>
          <cell r="HX148">
            <v>0</v>
          </cell>
          <cell r="HY148">
            <v>1.0557692307692299</v>
          </cell>
          <cell r="HZ148">
            <v>0</v>
          </cell>
          <cell r="IA148">
            <v>0</v>
          </cell>
          <cell r="IB148">
            <v>2.5259067692307702</v>
          </cell>
          <cell r="IC148">
            <v>0</v>
          </cell>
          <cell r="ID148">
            <v>1.20537173076923</v>
          </cell>
          <cell r="IE148">
            <v>0.97436942307692298</v>
          </cell>
          <cell r="IF148">
            <v>0</v>
          </cell>
          <cell r="IG148">
            <v>30.7215147548077</v>
          </cell>
          <cell r="IH148">
            <v>12.5621757692308</v>
          </cell>
          <cell r="II148">
            <v>1.8713931923076901</v>
          </cell>
          <cell r="IJ148">
            <v>0</v>
          </cell>
          <cell r="IK148">
            <v>0.19566359999999999</v>
          </cell>
          <cell r="IL148">
            <v>0</v>
          </cell>
          <cell r="IM148">
            <v>0</v>
          </cell>
          <cell r="IN148">
            <v>0.18996427052307699</v>
          </cell>
          <cell r="IO148">
            <v>0</v>
          </cell>
          <cell r="IP148">
            <v>7.2531346153846199</v>
          </cell>
          <cell r="IQ148">
            <v>5.4931520976902801</v>
          </cell>
          <cell r="IR148">
            <v>5.9316933046153801</v>
          </cell>
          <cell r="IS148">
            <v>0</v>
          </cell>
          <cell r="IT148">
            <v>0</v>
          </cell>
          <cell r="IU148">
            <v>0</v>
          </cell>
          <cell r="IV148">
            <v>0</v>
          </cell>
          <cell r="IW148">
            <v>7.7678749038461499</v>
          </cell>
          <cell r="IX148">
            <v>14.802800389615401</v>
          </cell>
          <cell r="IY148">
            <v>2.2487884615384601</v>
          </cell>
          <cell r="IZ148">
            <v>0</v>
          </cell>
          <cell r="JA148">
            <v>0</v>
          </cell>
          <cell r="JB148">
            <v>15.7149138461538</v>
          </cell>
          <cell r="JC148">
            <v>0</v>
          </cell>
          <cell r="JD148">
            <v>0</v>
          </cell>
          <cell r="JE148">
            <v>0</v>
          </cell>
          <cell r="JF148">
            <v>2.66771769230769</v>
          </cell>
          <cell r="JG148">
            <v>2.2894476365716101</v>
          </cell>
          <cell r="JH148">
            <v>0</v>
          </cell>
          <cell r="JI148">
            <v>0</v>
          </cell>
          <cell r="JJ148">
            <v>0</v>
          </cell>
          <cell r="JK148">
            <v>0</v>
          </cell>
          <cell r="JL148">
            <v>0</v>
          </cell>
          <cell r="JM148">
            <v>0</v>
          </cell>
          <cell r="JN148">
            <v>0</v>
          </cell>
          <cell r="JO148">
            <v>0</v>
          </cell>
          <cell r="JP148">
            <v>0</v>
          </cell>
          <cell r="JQ148">
            <v>0</v>
          </cell>
          <cell r="JR148" t="e">
            <v>#N/A</v>
          </cell>
          <cell r="JS148">
            <v>284.83958617337902</v>
          </cell>
          <cell r="JT148">
            <v>291.489586173379</v>
          </cell>
          <cell r="JU148">
            <v>28.67020786909443</v>
          </cell>
          <cell r="JV148">
            <v>262.81937830428467</v>
          </cell>
          <cell r="JW148">
            <v>115.471651688439</v>
          </cell>
          <cell r="JX148">
            <v>0</v>
          </cell>
          <cell r="JY148">
            <v>0</v>
          </cell>
          <cell r="JZ148">
            <v>0</v>
          </cell>
          <cell r="KA148">
            <v>0</v>
          </cell>
          <cell r="KB148">
            <v>0</v>
          </cell>
          <cell r="KC148">
            <v>0</v>
          </cell>
          <cell r="KD148">
            <v>0</v>
          </cell>
          <cell r="KE148">
            <v>0</v>
          </cell>
          <cell r="KF148">
            <v>0</v>
          </cell>
          <cell r="KG148">
            <v>0</v>
          </cell>
          <cell r="KH148">
            <v>0</v>
          </cell>
          <cell r="KI148">
            <v>2.1495013549861302</v>
          </cell>
          <cell r="KJ148">
            <v>1.18242218699301</v>
          </cell>
          <cell r="KK148">
            <v>6.2713203905479906</v>
          </cell>
          <cell r="KL148">
            <v>9.1722750495813106</v>
          </cell>
          <cell r="KM148">
            <v>11.906495645249601</v>
          </cell>
          <cell r="KN148">
            <v>37.174924535923395</v>
          </cell>
          <cell r="KO148">
            <v>7.7678749038461499</v>
          </cell>
          <cell r="KP148">
            <v>0</v>
          </cell>
          <cell r="KQ148">
            <v>0</v>
          </cell>
          <cell r="KR148">
            <v>7.7678749038461499</v>
          </cell>
          <cell r="KS148">
            <v>0</v>
          </cell>
          <cell r="KT148">
            <v>14.802800389615401</v>
          </cell>
          <cell r="KU148">
            <v>0</v>
          </cell>
          <cell r="KV148">
            <v>14.802800389615401</v>
          </cell>
          <cell r="KW148">
            <v>15.7149138461538</v>
          </cell>
          <cell r="KX148">
            <v>0</v>
          </cell>
          <cell r="KY148">
            <v>0</v>
          </cell>
          <cell r="KZ148">
            <v>15.7149138461538</v>
          </cell>
          <cell r="LA148">
            <v>7.7678749038461499</v>
          </cell>
          <cell r="LB148">
            <v>0</v>
          </cell>
          <cell r="LC148">
            <v>0</v>
          </cell>
          <cell r="LD148">
            <v>7.7678749038461499</v>
          </cell>
          <cell r="LE148">
            <v>0</v>
          </cell>
          <cell r="LF148">
            <v>14.802800389615401</v>
          </cell>
          <cell r="LG148">
            <v>0</v>
          </cell>
          <cell r="LH148">
            <v>14.802800389615401</v>
          </cell>
          <cell r="LI148">
            <v>15.7149138461538</v>
          </cell>
          <cell r="LJ148">
            <v>0</v>
          </cell>
          <cell r="LK148">
            <v>0</v>
          </cell>
          <cell r="LL148">
            <v>15.7149138461538</v>
          </cell>
          <cell r="LM148">
            <v>86.579356594266301</v>
          </cell>
          <cell r="LN148">
            <v>98.266030837170476</v>
          </cell>
          <cell r="LO148">
            <v>23.075301715248269</v>
          </cell>
          <cell r="LP148">
            <v>121.34133255241875</v>
          </cell>
          <cell r="LQ148">
            <v>184.84538743143679</v>
          </cell>
          <cell r="LR148">
            <v>207.92068914668505</v>
          </cell>
          <cell r="LS148">
            <v>1324.0260000000001</v>
          </cell>
          <cell r="LT148">
            <v>49688.300000000301</v>
          </cell>
          <cell r="LU148">
            <v>19150.195044440399</v>
          </cell>
          <cell r="LV148">
            <v>16992</v>
          </cell>
          <cell r="LW148">
            <v>646.10669111098298</v>
          </cell>
          <cell r="LX148">
            <v>643.36010060020396</v>
          </cell>
          <cell r="LY148">
            <v>6992.9923475603</v>
          </cell>
          <cell r="LZ148">
            <v>135390.11585385399</v>
          </cell>
          <cell r="MA148">
            <v>190160.956337507</v>
          </cell>
          <cell r="MB148">
            <v>190160.956337507</v>
          </cell>
          <cell r="MC148">
            <v>0</v>
          </cell>
          <cell r="MD148">
            <v>16705.124230344602</v>
          </cell>
          <cell r="ME148">
            <v>401</v>
          </cell>
          <cell r="MF148">
            <v>401</v>
          </cell>
          <cell r="MG148">
            <v>74.478160773558315</v>
          </cell>
          <cell r="MH148">
            <v>1324026</v>
          </cell>
          <cell r="MI148">
            <v>36142.195044440399</v>
          </cell>
          <cell r="MJ148">
            <v>190160.956337507</v>
          </cell>
          <cell r="MK148">
            <v>74.478160773558315</v>
          </cell>
          <cell r="ML148">
            <v>36.633801526774434</v>
          </cell>
          <cell r="MM148">
            <v>1.3748002836823725</v>
          </cell>
          <cell r="MN148">
            <v>4.355499309001881</v>
          </cell>
          <cell r="MO148">
            <v>8.7847287645606542</v>
          </cell>
          <cell r="MP148">
            <v>71.197641440946995</v>
          </cell>
          <cell r="MQ148" t="str">
            <v/>
          </cell>
          <cell r="MR148">
            <v>3.0286414315126744E-4</v>
          </cell>
          <cell r="MS148" t="str">
            <v>Business plans (£m)</v>
          </cell>
          <cell r="MT148" t="str">
            <v>PR19 (£m)</v>
          </cell>
        </row>
        <row r="149">
          <cell r="A149" t="str">
            <v>YKY12</v>
          </cell>
          <cell r="B149" t="str">
            <v>YKY</v>
          </cell>
          <cell r="C149" t="str">
            <v>2011-12</v>
          </cell>
          <cell r="D149" t="str">
            <v>YKY</v>
          </cell>
          <cell r="E149" t="str">
            <v>YKY12</v>
          </cell>
          <cell r="F149">
            <v>1.1050631792877967</v>
          </cell>
          <cell r="G149">
            <v>2.2300174958027736</v>
          </cell>
          <cell r="H149">
            <v>0</v>
          </cell>
          <cell r="I149">
            <v>1.3017644252010245</v>
          </cell>
          <cell r="J149">
            <v>0</v>
          </cell>
          <cell r="K149">
            <v>0</v>
          </cell>
          <cell r="L149">
            <v>0</v>
          </cell>
          <cell r="M149">
            <v>27.29064027569143</v>
          </cell>
          <cell r="N149">
            <v>7.0724043474418991E-2</v>
          </cell>
          <cell r="O149">
            <v>30.893146240169646</v>
          </cell>
          <cell r="P149">
            <v>0</v>
          </cell>
          <cell r="Q149">
            <v>30.893146240169646</v>
          </cell>
          <cell r="R149">
            <v>24.007361011590838</v>
          </cell>
          <cell r="S149">
            <v>20.590831270655976</v>
          </cell>
          <cell r="T149">
            <v>48.428883840012311</v>
          </cell>
          <cell r="U149">
            <v>15.314831499655144</v>
          </cell>
          <cell r="V149">
            <v>0</v>
          </cell>
          <cell r="W149">
            <v>108.34190762191427</v>
          </cell>
          <cell r="X149">
            <v>0</v>
          </cell>
          <cell r="Y149">
            <v>108.34190762191427</v>
          </cell>
          <cell r="Z149">
            <v>6.6944081460311029</v>
          </cell>
          <cell r="AA149">
            <v>0</v>
          </cell>
          <cell r="AB149">
            <v>0</v>
          </cell>
          <cell r="AC149">
            <v>6.6944081460311029</v>
          </cell>
          <cell r="AD149">
            <v>132.54064571605258</v>
          </cell>
          <cell r="AE149">
            <v>0</v>
          </cell>
          <cell r="AF149">
            <v>0</v>
          </cell>
          <cell r="AG149">
            <v>132.54064571605258</v>
          </cell>
          <cell r="AH149">
            <v>132.54064571605258</v>
          </cell>
          <cell r="AI149">
            <v>22.226135725015457</v>
          </cell>
          <cell r="AJ149">
            <v>0</v>
          </cell>
          <cell r="AK149">
            <v>3.7892616417778546</v>
          </cell>
          <cell r="AL149">
            <v>0</v>
          </cell>
          <cell r="AM149">
            <v>0</v>
          </cell>
          <cell r="AN149">
            <v>0</v>
          </cell>
          <cell r="AO149">
            <v>39.652982062384012</v>
          </cell>
          <cell r="AP149">
            <v>16.017890783776611</v>
          </cell>
          <cell r="AQ149">
            <v>81.686270212953943</v>
          </cell>
          <cell r="AR149">
            <v>0</v>
          </cell>
          <cell r="AS149">
            <v>81.686270212953943</v>
          </cell>
          <cell r="AT149">
            <v>0.26790141690907476</v>
          </cell>
          <cell r="AU149">
            <v>60.113721892225286</v>
          </cell>
          <cell r="AV149">
            <v>4.949348085006855E-2</v>
          </cell>
          <cell r="AW149">
            <v>32.376680266148746</v>
          </cell>
          <cell r="AX149">
            <v>0</v>
          </cell>
          <cell r="AY149">
            <v>92.807797056133069</v>
          </cell>
          <cell r="AZ149">
            <v>0</v>
          </cell>
          <cell r="BA149">
            <v>92.807797056133069</v>
          </cell>
          <cell r="BB149">
            <v>0.150219512652086</v>
          </cell>
          <cell r="BC149">
            <v>0</v>
          </cell>
          <cell r="BD149">
            <v>0</v>
          </cell>
          <cell r="BE149">
            <v>0.150219512652086</v>
          </cell>
          <cell r="BF149">
            <v>174.343847756435</v>
          </cell>
          <cell r="BG149">
            <v>0</v>
          </cell>
          <cell r="BH149">
            <v>0</v>
          </cell>
          <cell r="BI149">
            <v>174.343847756435</v>
          </cell>
          <cell r="BJ149">
            <v>174.343847756435</v>
          </cell>
          <cell r="BK149">
            <v>0</v>
          </cell>
          <cell r="BL149">
            <v>0</v>
          </cell>
          <cell r="BM149">
            <v>0</v>
          </cell>
          <cell r="BN149">
            <v>0</v>
          </cell>
          <cell r="BO149">
            <v>0</v>
          </cell>
          <cell r="BP149">
            <v>0</v>
          </cell>
          <cell r="BQ149">
            <v>8.0293890607051317</v>
          </cell>
          <cell r="BR149">
            <v>2.0996200406468137E-2</v>
          </cell>
          <cell r="BS149">
            <v>8.0503852611116002</v>
          </cell>
          <cell r="BT149">
            <v>0</v>
          </cell>
          <cell r="BU149">
            <v>8.0503852611116002</v>
          </cell>
          <cell r="BV149">
            <v>0</v>
          </cell>
          <cell r="BW149">
            <v>0</v>
          </cell>
          <cell r="BX149">
            <v>0</v>
          </cell>
          <cell r="BY149">
            <v>0</v>
          </cell>
          <cell r="BZ149">
            <v>0</v>
          </cell>
          <cell r="CA149">
            <v>0</v>
          </cell>
          <cell r="CB149">
            <v>0</v>
          </cell>
          <cell r="CC149">
            <v>0</v>
          </cell>
          <cell r="CD149">
            <v>0</v>
          </cell>
          <cell r="CE149">
            <v>0</v>
          </cell>
          <cell r="CF149">
            <v>0</v>
          </cell>
          <cell r="CG149">
            <v>0</v>
          </cell>
          <cell r="CH149">
            <v>8.0503852611116002</v>
          </cell>
          <cell r="CI149">
            <v>0</v>
          </cell>
          <cell r="CJ149">
            <v>0</v>
          </cell>
          <cell r="CK149">
            <v>8.0503852611116002</v>
          </cell>
          <cell r="CL149">
            <v>8.0503852611116002</v>
          </cell>
          <cell r="CM149">
            <v>1.1293745692321282</v>
          </cell>
          <cell r="CN149">
            <v>0</v>
          </cell>
          <cell r="CO149">
            <v>9.9455686135901701E-3</v>
          </cell>
          <cell r="CP149">
            <v>0</v>
          </cell>
          <cell r="CQ149">
            <v>0</v>
          </cell>
          <cell r="CR149">
            <v>0</v>
          </cell>
          <cell r="CS149">
            <v>18.036841212335418</v>
          </cell>
          <cell r="CT149">
            <v>1.5625593355129446</v>
          </cell>
          <cell r="CU149">
            <v>20.73872068569408</v>
          </cell>
          <cell r="CV149">
            <v>0</v>
          </cell>
          <cell r="CW149">
            <v>20.73872068569408</v>
          </cell>
          <cell r="CX149">
            <v>1.8311953226138999E-2</v>
          </cell>
          <cell r="CY149">
            <v>34.559177753938172</v>
          </cell>
          <cell r="CZ149">
            <v>0</v>
          </cell>
          <cell r="DA149">
            <v>7.6070054108488758</v>
          </cell>
          <cell r="DB149">
            <v>0</v>
          </cell>
          <cell r="DC149">
            <v>42.184495118013089</v>
          </cell>
          <cell r="DD149">
            <v>0</v>
          </cell>
          <cell r="DE149">
            <v>42.184495118013089</v>
          </cell>
          <cell r="DF149">
            <v>3.8350137138063241E-2</v>
          </cell>
          <cell r="DG149">
            <v>0</v>
          </cell>
          <cell r="DH149">
            <v>0</v>
          </cell>
          <cell r="DI149">
            <v>3.8350137138063241E-2</v>
          </cell>
          <cell r="DJ149">
            <v>62.884865666569155</v>
          </cell>
          <cell r="DK149">
            <v>0</v>
          </cell>
          <cell r="DL149">
            <v>0</v>
          </cell>
          <cell r="DM149">
            <v>62.884865666569155</v>
          </cell>
          <cell r="DN149">
            <v>62.884865666569155</v>
          </cell>
          <cell r="DO149">
            <v>0</v>
          </cell>
          <cell r="DP149">
            <v>0</v>
          </cell>
          <cell r="DQ149">
            <v>0.18344048776177427</v>
          </cell>
          <cell r="DR149">
            <v>0</v>
          </cell>
          <cell r="DS149">
            <v>0</v>
          </cell>
          <cell r="DT149">
            <v>0</v>
          </cell>
          <cell r="DU149">
            <v>7.3729815322081791</v>
          </cell>
          <cell r="DV149">
            <v>1.0719112839091629</v>
          </cell>
          <cell r="DW149">
            <v>8.628333303879117</v>
          </cell>
          <cell r="DX149">
            <v>0</v>
          </cell>
          <cell r="DY149">
            <v>8.628333303879117</v>
          </cell>
          <cell r="DZ149">
            <v>0</v>
          </cell>
          <cell r="EA149">
            <v>0</v>
          </cell>
          <cell r="EB149">
            <v>0</v>
          </cell>
          <cell r="EC149">
            <v>-6.7238984884407512E-3</v>
          </cell>
          <cell r="ED149">
            <v>0</v>
          </cell>
          <cell r="EE149">
            <v>-6.7238984884407512E-3</v>
          </cell>
          <cell r="EF149">
            <v>0</v>
          </cell>
          <cell r="EG149">
            <v>-6.7238984884407512E-3</v>
          </cell>
          <cell r="EH149">
            <v>0</v>
          </cell>
          <cell r="EI149">
            <v>0</v>
          </cell>
          <cell r="EJ149">
            <v>0</v>
          </cell>
          <cell r="EK149">
            <v>0</v>
          </cell>
          <cell r="EL149">
            <v>8.6216094053906644</v>
          </cell>
          <cell r="EM149">
            <v>0</v>
          </cell>
          <cell r="EN149">
            <v>0</v>
          </cell>
          <cell r="EO149">
            <v>8.6216094053906644</v>
          </cell>
          <cell r="EP149">
            <v>8.6216094053906644</v>
          </cell>
          <cell r="EQ149">
            <v>24.45615322081823</v>
          </cell>
          <cell r="ER149">
            <v>0</v>
          </cell>
          <cell r="ES149">
            <v>5.0910260669788787</v>
          </cell>
          <cell r="ET149">
            <v>0</v>
          </cell>
          <cell r="EU149">
            <v>0</v>
          </cell>
          <cell r="EV149">
            <v>0</v>
          </cell>
          <cell r="EW149">
            <v>66.943622338075443</v>
          </cell>
          <cell r="EX149">
            <v>16.088614827251032</v>
          </cell>
          <cell r="EY149">
            <v>112.57941645312359</v>
          </cell>
          <cell r="EZ149">
            <v>0</v>
          </cell>
          <cell r="FA149">
            <v>112.57941645312359</v>
          </cell>
          <cell r="FB149">
            <v>24.275262428499911</v>
          </cell>
          <cell r="FC149">
            <v>80.704553162881268</v>
          </cell>
          <cell r="FD149">
            <v>48.478377320862378</v>
          </cell>
          <cell r="FE149">
            <v>47.691511765803895</v>
          </cell>
          <cell r="FF149">
            <v>0</v>
          </cell>
          <cell r="FG149">
            <v>201.14970467804736</v>
          </cell>
          <cell r="FH149">
            <v>0</v>
          </cell>
          <cell r="FI149">
            <v>201.14970467804736</v>
          </cell>
          <cell r="FJ149">
            <v>6.844627658683188</v>
          </cell>
          <cell r="FK149">
            <v>0</v>
          </cell>
          <cell r="FL149">
            <v>0</v>
          </cell>
          <cell r="FM149">
            <v>6.844627658683188</v>
          </cell>
          <cell r="FN149">
            <v>306.88449347248758</v>
          </cell>
          <cell r="FO149">
            <v>0</v>
          </cell>
          <cell r="FP149">
            <v>0</v>
          </cell>
          <cell r="FQ149">
            <v>306.88449347248758</v>
          </cell>
          <cell r="FR149">
            <v>306.88449347248758</v>
          </cell>
          <cell r="FS149">
            <v>1.1293745692321282</v>
          </cell>
          <cell r="FT149">
            <v>0</v>
          </cell>
          <cell r="FU149">
            <v>0.19338605637536443</v>
          </cell>
          <cell r="FV149">
            <v>0</v>
          </cell>
          <cell r="FW149">
            <v>0</v>
          </cell>
          <cell r="FX149">
            <v>0</v>
          </cell>
          <cell r="FY149">
            <v>33.439211805248732</v>
          </cell>
          <cell r="FZ149">
            <v>2.6554668198285749</v>
          </cell>
          <cell r="GA149">
            <v>37.417439250684794</v>
          </cell>
          <cell r="GB149">
            <v>0</v>
          </cell>
          <cell r="GC149">
            <v>37.417439250684794</v>
          </cell>
          <cell r="GD149">
            <v>1.8311953226138999E-2</v>
          </cell>
          <cell r="GE149">
            <v>34.559177753938172</v>
          </cell>
          <cell r="GF149">
            <v>0</v>
          </cell>
          <cell r="GG149">
            <v>7.6002815123604348</v>
          </cell>
          <cell r="GH149">
            <v>0</v>
          </cell>
          <cell r="GI149">
            <v>42.177771219524644</v>
          </cell>
          <cell r="GJ149">
            <v>0</v>
          </cell>
          <cell r="GK149">
            <v>42.177771219524644</v>
          </cell>
          <cell r="GL149">
            <v>3.8350137138063241E-2</v>
          </cell>
          <cell r="GM149">
            <v>0</v>
          </cell>
          <cell r="GN149">
            <v>0</v>
          </cell>
          <cell r="GO149">
            <v>3.8350137138063241E-2</v>
          </cell>
          <cell r="GP149">
            <v>79.556860333071413</v>
          </cell>
          <cell r="GQ149">
            <v>0</v>
          </cell>
          <cell r="GR149">
            <v>0</v>
          </cell>
          <cell r="GS149">
            <v>79.556860333071413</v>
          </cell>
          <cell r="GT149">
            <v>79.556860333071413</v>
          </cell>
          <cell r="GU149">
            <v>25.585527790050357</v>
          </cell>
          <cell r="GV149">
            <v>0</v>
          </cell>
          <cell r="GW149">
            <v>5.2844121233542438</v>
          </cell>
          <cell r="GX149">
            <v>0</v>
          </cell>
          <cell r="GY149">
            <v>0</v>
          </cell>
          <cell r="GZ149">
            <v>0</v>
          </cell>
          <cell r="HA149">
            <v>100.38283414332416</v>
          </cell>
          <cell r="HB149">
            <v>18.744081647079607</v>
          </cell>
          <cell r="HC149">
            <v>149.99685570380836</v>
          </cell>
          <cell r="HD149">
            <v>0</v>
          </cell>
          <cell r="HE149">
            <v>149.99685570380836</v>
          </cell>
          <cell r="HF149">
            <v>24.293574381725968</v>
          </cell>
          <cell r="HG149">
            <v>115.26373091681843</v>
          </cell>
          <cell r="HH149">
            <v>48.478377320862378</v>
          </cell>
          <cell r="HI149">
            <v>55.291793278164313</v>
          </cell>
          <cell r="HJ149">
            <v>0</v>
          </cell>
          <cell r="HK149">
            <v>243.32747589757122</v>
          </cell>
          <cell r="HL149">
            <v>0</v>
          </cell>
          <cell r="HM149">
            <v>243.32747589757122</v>
          </cell>
          <cell r="HN149">
            <v>6.8829777958212413</v>
          </cell>
          <cell r="HO149">
            <v>0</v>
          </cell>
          <cell r="HP149">
            <v>0</v>
          </cell>
          <cell r="HQ149">
            <v>6.8829777958212413</v>
          </cell>
          <cell r="HR149">
            <v>386.44135380555855</v>
          </cell>
          <cell r="HS149">
            <v>0</v>
          </cell>
          <cell r="HT149">
            <v>0</v>
          </cell>
          <cell r="HU149">
            <v>386.44135380555855</v>
          </cell>
          <cell r="HV149">
            <v>386.44135380555855</v>
          </cell>
          <cell r="HW149">
            <v>4.9727843067950853E-4</v>
          </cell>
          <cell r="HX149">
            <v>0</v>
          </cell>
          <cell r="HY149">
            <v>-3.7265658823009619E-2</v>
          </cell>
          <cell r="HZ149">
            <v>5.5340857669796781</v>
          </cell>
          <cell r="IA149">
            <v>0.2341240432605437</v>
          </cell>
          <cell r="IB149">
            <v>0.34154246073786326</v>
          </cell>
          <cell r="IC149" t="e">
            <v>#N/A</v>
          </cell>
          <cell r="ID149">
            <v>0</v>
          </cell>
          <cell r="IE149">
            <v>0</v>
          </cell>
          <cell r="IF149">
            <v>0</v>
          </cell>
          <cell r="IG149" t="e">
            <v>#N/A</v>
          </cell>
          <cell r="IH149" t="e">
            <v>#N/A</v>
          </cell>
          <cell r="II149">
            <v>0</v>
          </cell>
          <cell r="IJ149">
            <v>1.8237695064663775</v>
          </cell>
          <cell r="IK149" t="e">
            <v>#N/A</v>
          </cell>
          <cell r="IL149" t="e">
            <v>#N/A</v>
          </cell>
          <cell r="IM149">
            <v>2.4489071653919225</v>
          </cell>
          <cell r="IN149">
            <v>9.749471887172712</v>
          </cell>
          <cell r="IO149">
            <v>0</v>
          </cell>
          <cell r="IP149">
            <v>0</v>
          </cell>
          <cell r="IQ149">
            <v>0</v>
          </cell>
          <cell r="IR149">
            <v>17.039121890228117</v>
          </cell>
          <cell r="IS149">
            <v>2.6545889565173106</v>
          </cell>
          <cell r="IT149">
            <v>0</v>
          </cell>
          <cell r="IU149">
            <v>0</v>
          </cell>
          <cell r="IV149">
            <v>3.0986281561654141</v>
          </cell>
          <cell r="IW149">
            <v>1.7024327545511915</v>
          </cell>
          <cell r="IX149">
            <v>2.9552276101831287</v>
          </cell>
          <cell r="IY149">
            <v>0</v>
          </cell>
          <cell r="IZ149">
            <v>0.26890595801625861</v>
          </cell>
          <cell r="JA149" t="e">
            <v>#N/A</v>
          </cell>
          <cell r="JB149">
            <v>33.41779089648962</v>
          </cell>
          <cell r="JC149">
            <v>3.8042364744773338</v>
          </cell>
          <cell r="JD149">
            <v>4.0774857900524504</v>
          </cell>
          <cell r="JE149">
            <v>14.828331655041781</v>
          </cell>
          <cell r="JF149">
            <v>0</v>
          </cell>
          <cell r="JG149">
            <v>0</v>
          </cell>
          <cell r="JH149">
            <v>0</v>
          </cell>
          <cell r="JI149">
            <v>0</v>
          </cell>
          <cell r="JJ149">
            <v>0</v>
          </cell>
          <cell r="JK149">
            <v>1.4709274966864005E-3</v>
          </cell>
          <cell r="JL149">
            <v>0</v>
          </cell>
          <cell r="JM149">
            <v>-1.1837718346628851E-2</v>
          </cell>
          <cell r="JN149">
            <v>1.4567006923036136E-2</v>
          </cell>
          <cell r="JO149">
            <v>-0.69229545864168918</v>
          </cell>
          <cell r="JP149">
            <v>0</v>
          </cell>
          <cell r="JQ149">
            <v>0</v>
          </cell>
          <cell r="JR149">
            <v>0.72583778444472891</v>
          </cell>
          <cell r="JS149">
            <v>386.44135380555855</v>
          </cell>
          <cell r="JT149">
            <v>386.44135380555855</v>
          </cell>
          <cell r="JU149">
            <v>79.556860333071413</v>
          </cell>
          <cell r="JV149">
            <v>306.88449347248758</v>
          </cell>
          <cell r="JW149">
            <v>103.97912785478483</v>
          </cell>
          <cell r="JX149">
            <v>2.5272992739037652</v>
          </cell>
          <cell r="JY149">
            <v>0.76003302178139009</v>
          </cell>
          <cell r="JZ149">
            <v>0.51690417879218264</v>
          </cell>
          <cell r="KA149">
            <v>0</v>
          </cell>
          <cell r="KB149">
            <v>0</v>
          </cell>
          <cell r="KC149">
            <v>0</v>
          </cell>
          <cell r="KD149">
            <v>0</v>
          </cell>
          <cell r="KE149">
            <v>0</v>
          </cell>
          <cell r="KF149">
            <v>0</v>
          </cell>
          <cell r="KG149">
            <v>0</v>
          </cell>
          <cell r="KH149">
            <v>0</v>
          </cell>
          <cell r="KI149">
            <v>0.65419740213837563</v>
          </cell>
          <cell r="KJ149">
            <v>0.52490501016170343</v>
          </cell>
          <cell r="KK149">
            <v>2.1272466201290086</v>
          </cell>
          <cell r="KL149">
            <v>7.3453549527259847</v>
          </cell>
          <cell r="KM149">
            <v>10.626287532031455</v>
          </cell>
          <cell r="KN149">
            <v>49.921229124326217</v>
          </cell>
          <cell r="KO149">
            <v>1.7024327545511915</v>
          </cell>
          <cell r="KP149">
            <v>0</v>
          </cell>
          <cell r="KQ149">
            <v>0</v>
          </cell>
          <cell r="KR149">
            <v>1.7024327545511915</v>
          </cell>
          <cell r="KS149">
            <v>5.3377910156020128E-2</v>
          </cell>
          <cell r="KT149">
            <v>2.9018497000271197</v>
          </cell>
          <cell r="KU149">
            <v>0</v>
          </cell>
          <cell r="KV149">
            <v>2.9552276101831287</v>
          </cell>
          <cell r="KW149">
            <v>33.41779089648962</v>
          </cell>
          <cell r="KX149">
            <v>0</v>
          </cell>
          <cell r="KY149">
            <v>0</v>
          </cell>
          <cell r="KZ149">
            <v>33.41779089648962</v>
          </cell>
          <cell r="LA149">
            <v>5.2091258132830855</v>
          </cell>
          <cell r="LB149">
            <v>0</v>
          </cell>
          <cell r="LC149">
            <v>0</v>
          </cell>
          <cell r="LD149">
            <v>5.2091258132830855</v>
          </cell>
          <cell r="LE149">
            <v>5.9308789062244589E-3</v>
          </cell>
          <cell r="LF149">
            <v>1.1282526785866167</v>
          </cell>
          <cell r="LG149">
            <v>-2.2431655521764324E-2</v>
          </cell>
          <cell r="LH149">
            <v>1.1117519019710755</v>
          </cell>
          <cell r="LI149">
            <v>15.43785325441946</v>
          </cell>
          <cell r="LJ149">
            <v>-1.3017792468865815E-5</v>
          </cell>
          <cell r="LK149">
            <v>0</v>
          </cell>
          <cell r="LL149">
            <v>15.437840236626991</v>
          </cell>
          <cell r="LM149">
            <v>98.600326421023894</v>
          </cell>
          <cell r="LN149">
            <v>127.93827542088722</v>
          </cell>
          <cell r="LO149">
            <v>69.833934661290954</v>
          </cell>
          <cell r="LP149">
            <v>197.77221008217816</v>
          </cell>
          <cell r="LQ149">
            <v>226.53860184191112</v>
          </cell>
          <cell r="LR149">
            <v>296.37253650320207</v>
          </cell>
          <cell r="LS149">
            <v>2222.4949999999999</v>
          </cell>
          <cell r="LT149">
            <v>66221</v>
          </cell>
          <cell r="LU149">
            <v>30449.572425097602</v>
          </cell>
          <cell r="LV149">
            <v>21560</v>
          </cell>
          <cell r="LW149">
            <v>1730.94934426229</v>
          </cell>
          <cell r="LX149">
            <v>1385.3961202185701</v>
          </cell>
          <cell r="LY149">
            <v>5644.92765027322</v>
          </cell>
          <cell r="LZ149">
            <v>295431.52355191199</v>
          </cell>
          <cell r="MA149">
            <v>369384.46284152899</v>
          </cell>
          <cell r="MB149">
            <v>369384.46284152899</v>
          </cell>
          <cell r="MC149">
            <v>0</v>
          </cell>
          <cell r="MD149">
            <v>155377.64879781401</v>
          </cell>
          <cell r="ME149">
            <v>643</v>
          </cell>
          <cell r="MF149">
            <v>643</v>
          </cell>
          <cell r="MG149">
            <v>154</v>
          </cell>
          <cell r="MH149">
            <v>2222495</v>
          </cell>
          <cell r="MI149">
            <v>52009.572425097605</v>
          </cell>
          <cell r="MJ149">
            <v>369384.46284152899</v>
          </cell>
          <cell r="MK149">
            <v>154</v>
          </cell>
          <cell r="ML149">
            <v>42.732422059434555</v>
          </cell>
          <cell r="MM149">
            <v>1.2732463835454368</v>
          </cell>
          <cell r="MN149">
            <v>2.3718575078542994</v>
          </cell>
          <cell r="MO149">
            <v>42.06393728706265</v>
          </cell>
          <cell r="MP149">
            <v>79.979412582563384</v>
          </cell>
          <cell r="MQ149">
            <v>1051.1886592753342</v>
          </cell>
          <cell r="MR149">
            <v>2.8931448664676411E-4</v>
          </cell>
          <cell r="MS149" t="str">
            <v>N/A</v>
          </cell>
          <cell r="MT149" t="str">
            <v>PR09 (£m)</v>
          </cell>
        </row>
        <row r="150">
          <cell r="A150" t="str">
            <v>YKY13</v>
          </cell>
          <cell r="B150" t="str">
            <v>YKY</v>
          </cell>
          <cell r="C150" t="str">
            <v>2012-13</v>
          </cell>
          <cell r="D150" t="str">
            <v>YKY</v>
          </cell>
          <cell r="E150" t="str">
            <v>YKY13</v>
          </cell>
          <cell r="F150">
            <v>1.0790336496980155</v>
          </cell>
          <cell r="G150">
            <v>3.4701722174288183</v>
          </cell>
          <cell r="H150">
            <v>0</v>
          </cell>
          <cell r="I150">
            <v>1.1955692838654013</v>
          </cell>
          <cell r="J150">
            <v>0</v>
          </cell>
          <cell r="K150">
            <v>0</v>
          </cell>
          <cell r="L150">
            <v>0</v>
          </cell>
          <cell r="M150">
            <v>33.69498377911993</v>
          </cell>
          <cell r="N150">
            <v>6.4742018981880922E-2</v>
          </cell>
          <cell r="O150">
            <v>38.425467299396026</v>
          </cell>
          <cell r="P150">
            <v>0</v>
          </cell>
          <cell r="Q150">
            <v>38.425467299396026</v>
          </cell>
          <cell r="R150">
            <v>23.175951133222128</v>
          </cell>
          <cell r="S150">
            <v>16.200859281371507</v>
          </cell>
          <cell r="T150">
            <v>57.374317270633298</v>
          </cell>
          <cell r="U150">
            <v>16.95239799990901</v>
          </cell>
          <cell r="V150">
            <v>0</v>
          </cell>
          <cell r="W150">
            <v>113.70352568513542</v>
          </cell>
          <cell r="X150">
            <v>0</v>
          </cell>
          <cell r="Y150">
            <v>113.70352568513542</v>
          </cell>
          <cell r="Z150">
            <v>5.8241744727879521</v>
          </cell>
          <cell r="AA150">
            <v>0</v>
          </cell>
          <cell r="AB150">
            <v>0</v>
          </cell>
          <cell r="AC150">
            <v>5.8241744727879521</v>
          </cell>
          <cell r="AD150">
            <v>146.3048185117436</v>
          </cell>
          <cell r="AE150">
            <v>0</v>
          </cell>
          <cell r="AF150">
            <v>0</v>
          </cell>
          <cell r="AG150">
            <v>146.3048185117436</v>
          </cell>
          <cell r="AH150">
            <v>146.3048185117436</v>
          </cell>
          <cell r="AI150">
            <v>27.072954270923208</v>
          </cell>
          <cell r="AJ150">
            <v>-0.48556514236410697</v>
          </cell>
          <cell r="AK150">
            <v>3.555415875754961</v>
          </cell>
          <cell r="AL150">
            <v>0</v>
          </cell>
          <cell r="AM150">
            <v>0</v>
          </cell>
          <cell r="AN150">
            <v>0</v>
          </cell>
          <cell r="AO150">
            <v>41.317277480586711</v>
          </cell>
          <cell r="AP150">
            <v>19.174427955133734</v>
          </cell>
          <cell r="AQ150">
            <v>90.634510440034504</v>
          </cell>
          <cell r="AR150">
            <v>0</v>
          </cell>
          <cell r="AS150">
            <v>90.634510440034504</v>
          </cell>
          <cell r="AT150">
            <v>1.0851658572534402</v>
          </cell>
          <cell r="AU150">
            <v>59.984682958547516</v>
          </cell>
          <cell r="AV150">
            <v>8.2596130572907683E-2</v>
          </cell>
          <cell r="AW150">
            <v>50.603079153452434</v>
          </cell>
          <cell r="AX150">
            <v>0</v>
          </cell>
          <cell r="AY150">
            <v>111.7555240998262</v>
          </cell>
          <cell r="AZ150">
            <v>0</v>
          </cell>
          <cell r="BA150">
            <v>111.7555240998262</v>
          </cell>
          <cell r="BB150">
            <v>8.3490237858671226E-2</v>
          </cell>
          <cell r="BC150">
            <v>0</v>
          </cell>
          <cell r="BD150">
            <v>0</v>
          </cell>
          <cell r="BE150">
            <v>8.3490237858671226E-2</v>
          </cell>
          <cell r="BF150">
            <v>202.30654430200144</v>
          </cell>
          <cell r="BG150">
            <v>0</v>
          </cell>
          <cell r="BH150">
            <v>0</v>
          </cell>
          <cell r="BI150">
            <v>202.30654430200144</v>
          </cell>
          <cell r="BJ150">
            <v>202.30654430200144</v>
          </cell>
          <cell r="BK150">
            <v>0</v>
          </cell>
          <cell r="BL150">
            <v>0</v>
          </cell>
          <cell r="BM150">
            <v>0</v>
          </cell>
          <cell r="BN150">
            <v>0</v>
          </cell>
          <cell r="BO150">
            <v>0</v>
          </cell>
          <cell r="BP150">
            <v>0</v>
          </cell>
          <cell r="BQ150">
            <v>7.6708502157031919</v>
          </cell>
          <cell r="BR150">
            <v>1.40274374460742E-2</v>
          </cell>
          <cell r="BS150">
            <v>7.6848776531492664</v>
          </cell>
          <cell r="BT150">
            <v>0</v>
          </cell>
          <cell r="BU150">
            <v>7.6848776531492664</v>
          </cell>
          <cell r="BV150">
            <v>0</v>
          </cell>
          <cell r="BW150">
            <v>0</v>
          </cell>
          <cell r="BX150">
            <v>0</v>
          </cell>
          <cell r="BY150">
            <v>0</v>
          </cell>
          <cell r="BZ150">
            <v>0</v>
          </cell>
          <cell r="CA150">
            <v>0</v>
          </cell>
          <cell r="CB150">
            <v>0</v>
          </cell>
          <cell r="CC150">
            <v>0</v>
          </cell>
          <cell r="CD150">
            <v>0</v>
          </cell>
          <cell r="CE150">
            <v>0</v>
          </cell>
          <cell r="CF150">
            <v>0</v>
          </cell>
          <cell r="CG150">
            <v>0</v>
          </cell>
          <cell r="CH150">
            <v>7.6848776531492664</v>
          </cell>
          <cell r="CI150">
            <v>0</v>
          </cell>
          <cell r="CJ150">
            <v>0</v>
          </cell>
          <cell r="CK150">
            <v>7.6848776531492664</v>
          </cell>
          <cell r="CL150">
            <v>7.6848776531492664</v>
          </cell>
          <cell r="CM150">
            <v>1.6703440897325281</v>
          </cell>
          <cell r="CN150">
            <v>-0.54707006039689388</v>
          </cell>
          <cell r="CO150">
            <v>-7.553235547886109E-3</v>
          </cell>
          <cell r="CP150">
            <v>0</v>
          </cell>
          <cell r="CQ150">
            <v>0</v>
          </cell>
          <cell r="CR150">
            <v>0</v>
          </cell>
          <cell r="CS150">
            <v>23.15174598792062</v>
          </cell>
          <cell r="CT150">
            <v>2.4494063848144951</v>
          </cell>
          <cell r="CU150">
            <v>26.716873166522756</v>
          </cell>
          <cell r="CV150">
            <v>0</v>
          </cell>
          <cell r="CW150">
            <v>26.716873166522756</v>
          </cell>
          <cell r="CX150">
            <v>2.9754694641518337E-2</v>
          </cell>
          <cell r="CY150">
            <v>33.624329779926107</v>
          </cell>
          <cell r="CZ150">
            <v>0</v>
          </cell>
          <cell r="DA150">
            <v>16.496004444516824</v>
          </cell>
          <cell r="DB150">
            <v>0</v>
          </cell>
          <cell r="DC150">
            <v>50.150088919084354</v>
          </cell>
          <cell r="DD150">
            <v>0</v>
          </cell>
          <cell r="DE150">
            <v>50.150088919084354</v>
          </cell>
          <cell r="DF150">
            <v>3.0166531533632485E-2</v>
          </cell>
          <cell r="DG150">
            <v>0</v>
          </cell>
          <cell r="DH150">
            <v>0</v>
          </cell>
          <cell r="DI150">
            <v>3.0166531533632485E-2</v>
          </cell>
          <cell r="DJ150">
            <v>76.836795554073603</v>
          </cell>
          <cell r="DK150">
            <v>0</v>
          </cell>
          <cell r="DL150">
            <v>0</v>
          </cell>
          <cell r="DM150">
            <v>76.836795554073603</v>
          </cell>
          <cell r="DN150">
            <v>76.836795554073603</v>
          </cell>
          <cell r="DO150">
            <v>0</v>
          </cell>
          <cell r="DP150">
            <v>0</v>
          </cell>
          <cell r="DQ150">
            <v>0.21149059534081105</v>
          </cell>
          <cell r="DR150">
            <v>0</v>
          </cell>
          <cell r="DS150">
            <v>0</v>
          </cell>
          <cell r="DT150">
            <v>0</v>
          </cell>
          <cell r="DU150">
            <v>5.493360310612597</v>
          </cell>
          <cell r="DV150">
            <v>4.3161345987920621E-3</v>
          </cell>
          <cell r="DW150">
            <v>5.709167040552189</v>
          </cell>
          <cell r="DX150">
            <v>0</v>
          </cell>
          <cell r="DY150">
            <v>5.709167040552189</v>
          </cell>
          <cell r="DZ150">
            <v>0</v>
          </cell>
          <cell r="EA150">
            <v>0</v>
          </cell>
          <cell r="EB150">
            <v>0</v>
          </cell>
          <cell r="EC150">
            <v>8.4537970319240724E-4</v>
          </cell>
          <cell r="ED150">
            <v>0</v>
          </cell>
          <cell r="EE150">
            <v>8.4537970319240724E-4</v>
          </cell>
          <cell r="EF150">
            <v>0</v>
          </cell>
          <cell r="EG150">
            <v>8.4537970319240724E-4</v>
          </cell>
          <cell r="EH150">
            <v>0</v>
          </cell>
          <cell r="EI150">
            <v>0</v>
          </cell>
          <cell r="EJ150">
            <v>0</v>
          </cell>
          <cell r="EK150">
            <v>0</v>
          </cell>
          <cell r="EL150">
            <v>5.7100124202553815</v>
          </cell>
          <cell r="EM150">
            <v>0</v>
          </cell>
          <cell r="EN150">
            <v>0</v>
          </cell>
          <cell r="EO150">
            <v>5.7100124202553815</v>
          </cell>
          <cell r="EP150">
            <v>5.7100124202553815</v>
          </cell>
          <cell r="EQ150">
            <v>30.54312648835203</v>
          </cell>
          <cell r="ER150">
            <v>-0.48556514236410697</v>
          </cell>
          <cell r="ES150">
            <v>4.7509851596203632</v>
          </cell>
          <cell r="ET150">
            <v>0</v>
          </cell>
          <cell r="EU150">
            <v>0</v>
          </cell>
          <cell r="EV150">
            <v>0</v>
          </cell>
          <cell r="EW150">
            <v>75.012261259706648</v>
          </cell>
          <cell r="EX150">
            <v>19.239169974115615</v>
          </cell>
          <cell r="EY150">
            <v>129.05997773943054</v>
          </cell>
          <cell r="EZ150">
            <v>0</v>
          </cell>
          <cell r="FA150">
            <v>129.05997773943054</v>
          </cell>
          <cell r="FB150">
            <v>24.261116990475568</v>
          </cell>
          <cell r="FC150">
            <v>76.18554223991903</v>
          </cell>
          <cell r="FD150">
            <v>57.456913401206208</v>
          </cell>
          <cell r="FE150">
            <v>67.555477153361451</v>
          </cell>
          <cell r="FF150">
            <v>0</v>
          </cell>
          <cell r="FG150">
            <v>225.45904978496162</v>
          </cell>
          <cell r="FH150">
            <v>0</v>
          </cell>
          <cell r="FI150">
            <v>225.45904978496162</v>
          </cell>
          <cell r="FJ150">
            <v>5.9076647106466238</v>
          </cell>
          <cell r="FK150">
            <v>0</v>
          </cell>
          <cell r="FL150">
            <v>0</v>
          </cell>
          <cell r="FM150">
            <v>5.9076647106466238</v>
          </cell>
          <cell r="FN150">
            <v>348.61136281374502</v>
          </cell>
          <cell r="FO150">
            <v>0</v>
          </cell>
          <cell r="FP150">
            <v>0</v>
          </cell>
          <cell r="FQ150">
            <v>348.61136281374502</v>
          </cell>
          <cell r="FR150">
            <v>348.61136281374502</v>
          </cell>
          <cell r="FS150">
            <v>1.6703440897325281</v>
          </cell>
          <cell r="FT150">
            <v>-0.54707006039689388</v>
          </cell>
          <cell r="FU150">
            <v>0.20393735979292493</v>
          </cell>
          <cell r="FV150">
            <v>0</v>
          </cell>
          <cell r="FW150">
            <v>0</v>
          </cell>
          <cell r="FX150">
            <v>0</v>
          </cell>
          <cell r="FY150">
            <v>36.315956514236412</v>
          </cell>
          <cell r="FZ150">
            <v>2.4677499568593615</v>
          </cell>
          <cell r="GA150">
            <v>40.110917860224212</v>
          </cell>
          <cell r="GB150">
            <v>0</v>
          </cell>
          <cell r="GC150">
            <v>40.110917860224212</v>
          </cell>
          <cell r="GD150">
            <v>2.9754694641518337E-2</v>
          </cell>
          <cell r="GE150">
            <v>33.624329779926107</v>
          </cell>
          <cell r="GF150">
            <v>0</v>
          </cell>
          <cell r="GG150">
            <v>16.496849824220018</v>
          </cell>
          <cell r="GH150">
            <v>0</v>
          </cell>
          <cell r="GI150">
            <v>50.150934298787547</v>
          </cell>
          <cell r="GJ150">
            <v>0</v>
          </cell>
          <cell r="GK150">
            <v>50.150934298787547</v>
          </cell>
          <cell r="GL150">
            <v>3.0166531533632485E-2</v>
          </cell>
          <cell r="GM150">
            <v>0</v>
          </cell>
          <cell r="GN150">
            <v>0</v>
          </cell>
          <cell r="GO150">
            <v>3.0166531533632485E-2</v>
          </cell>
          <cell r="GP150">
            <v>90.231685627478242</v>
          </cell>
          <cell r="GQ150">
            <v>0</v>
          </cell>
          <cell r="GR150">
            <v>0</v>
          </cell>
          <cell r="GS150">
            <v>90.231685627478242</v>
          </cell>
          <cell r="GT150">
            <v>90.231685627478242</v>
          </cell>
          <cell r="GU150">
            <v>32.213470578084554</v>
          </cell>
          <cell r="GV150">
            <v>-1.0326352027610008</v>
          </cell>
          <cell r="GW150">
            <v>4.9549225194132864</v>
          </cell>
          <cell r="GX150">
            <v>0</v>
          </cell>
          <cell r="GY150">
            <v>0</v>
          </cell>
          <cell r="GZ150">
            <v>0</v>
          </cell>
          <cell r="HA150">
            <v>111.32821777394197</v>
          </cell>
          <cell r="HB150">
            <v>21.70691993097498</v>
          </cell>
          <cell r="HC150">
            <v>169.17089559965379</v>
          </cell>
          <cell r="HD150">
            <v>0</v>
          </cell>
          <cell r="HE150">
            <v>169.17089559965379</v>
          </cell>
          <cell r="HF150">
            <v>24.290871685116993</v>
          </cell>
          <cell r="HG150">
            <v>109.80987201984459</v>
          </cell>
          <cell r="HH150">
            <v>57.456913401206108</v>
          </cell>
          <cell r="HI150">
            <v>84.052326977581458</v>
          </cell>
          <cell r="HJ150">
            <v>0</v>
          </cell>
          <cell r="HK150">
            <v>275.60998408374905</v>
          </cell>
          <cell r="HL150">
            <v>0</v>
          </cell>
          <cell r="HM150">
            <v>275.60998408374905</v>
          </cell>
          <cell r="HN150">
            <v>5.9378312421802475</v>
          </cell>
          <cell r="HO150">
            <v>0</v>
          </cell>
          <cell r="HP150">
            <v>0</v>
          </cell>
          <cell r="HQ150">
            <v>5.9378312421802475</v>
          </cell>
          <cell r="HR150">
            <v>438.84304844122369</v>
          </cell>
          <cell r="HS150">
            <v>0</v>
          </cell>
          <cell r="HT150">
            <v>0</v>
          </cell>
          <cell r="HU150">
            <v>438.84304844122369</v>
          </cell>
          <cell r="HV150">
            <v>438.84304844122369</v>
          </cell>
          <cell r="HW150">
            <v>5.3174778257118202E-3</v>
          </cell>
          <cell r="HX150">
            <v>0</v>
          </cell>
          <cell r="HY150">
            <v>0.31054657496462468</v>
          </cell>
          <cell r="HZ150">
            <v>17.436656671182053</v>
          </cell>
          <cell r="IA150">
            <v>-5.9695044101811909E-2</v>
          </cell>
          <cell r="IB150">
            <v>0.42220197020020706</v>
          </cell>
          <cell r="IC150" t="e">
            <v>#N/A</v>
          </cell>
          <cell r="ID150">
            <v>0</v>
          </cell>
          <cell r="IE150">
            <v>0</v>
          </cell>
          <cell r="IF150">
            <v>0</v>
          </cell>
          <cell r="IG150" t="e">
            <v>#N/A</v>
          </cell>
          <cell r="IH150" t="e">
            <v>#N/A</v>
          </cell>
          <cell r="II150">
            <v>6.4795346278951627</v>
          </cell>
          <cell r="IJ150">
            <v>1.1657903074270923</v>
          </cell>
          <cell r="IK150" t="e">
            <v>#N/A</v>
          </cell>
          <cell r="IL150" t="e">
            <v>#N/A</v>
          </cell>
          <cell r="IM150">
            <v>3.5094887722968071</v>
          </cell>
          <cell r="IN150">
            <v>4.1085779874926658</v>
          </cell>
          <cell r="IO150">
            <v>0</v>
          </cell>
          <cell r="IP150">
            <v>0</v>
          </cell>
          <cell r="IQ150">
            <v>0</v>
          </cell>
          <cell r="IR150">
            <v>39.671339006314064</v>
          </cell>
          <cell r="IS150">
            <v>0.96444011424503984</v>
          </cell>
          <cell r="IT150">
            <v>0</v>
          </cell>
          <cell r="IU150">
            <v>0</v>
          </cell>
          <cell r="IV150">
            <v>-0.24737268321484038</v>
          </cell>
          <cell r="IW150">
            <v>3.0248951594598794</v>
          </cell>
          <cell r="IX150">
            <v>-0.25792388427437446</v>
          </cell>
          <cell r="IY150">
            <v>0</v>
          </cell>
          <cell r="IZ150">
            <v>0.28016479098274372</v>
          </cell>
          <cell r="JA150" t="e">
            <v>#N/A</v>
          </cell>
          <cell r="JB150">
            <v>21.388155511266611</v>
          </cell>
          <cell r="JC150">
            <v>5.599972708933552</v>
          </cell>
          <cell r="JD150">
            <v>18.248489245440481</v>
          </cell>
          <cell r="JE150">
            <v>9.201519862893873</v>
          </cell>
          <cell r="JF150">
            <v>0</v>
          </cell>
          <cell r="JG150">
            <v>0.71216054708886967</v>
          </cell>
          <cell r="JH150">
            <v>3.6920215358067193E-2</v>
          </cell>
          <cell r="JI150">
            <v>0</v>
          </cell>
          <cell r="JJ150">
            <v>0</v>
          </cell>
          <cell r="JK150">
            <v>0</v>
          </cell>
          <cell r="JL150">
            <v>-0.39638603251078408</v>
          </cell>
          <cell r="JM150">
            <v>0</v>
          </cell>
          <cell r="JN150">
            <v>0</v>
          </cell>
          <cell r="JO150">
            <v>-0.11687445073339085</v>
          </cell>
          <cell r="JP150">
            <v>0</v>
          </cell>
          <cell r="JQ150">
            <v>0</v>
          </cell>
          <cell r="JR150">
            <v>10.026638400181191</v>
          </cell>
          <cell r="JS150">
            <v>438.84304844122369</v>
          </cell>
          <cell r="JT150">
            <v>438.84304844122369</v>
          </cell>
          <cell r="JU150">
            <v>90.231685627478242</v>
          </cell>
          <cell r="JV150">
            <v>348.61136281374502</v>
          </cell>
          <cell r="JW150">
            <v>141.50924037878778</v>
          </cell>
          <cell r="JX150">
            <v>5.5249570696693162</v>
          </cell>
          <cell r="JY150">
            <v>4.4649308490077623E-2</v>
          </cell>
          <cell r="JZ150">
            <v>3.0366330774165687E-2</v>
          </cell>
          <cell r="KA150">
            <v>5.3922548576358927E-2</v>
          </cell>
          <cell r="KB150">
            <v>0</v>
          </cell>
          <cell r="KC150">
            <v>0</v>
          </cell>
          <cell r="KD150">
            <v>5.3922548576358927E-2</v>
          </cell>
          <cell r="KE150">
            <v>0</v>
          </cell>
          <cell r="KF150">
            <v>0</v>
          </cell>
          <cell r="KG150">
            <v>0</v>
          </cell>
          <cell r="KH150">
            <v>0</v>
          </cell>
          <cell r="KI150">
            <v>0.70460897325280414</v>
          </cell>
          <cell r="KJ150">
            <v>0.54383295944779986</v>
          </cell>
          <cell r="KK150">
            <v>2.2033867126833475</v>
          </cell>
          <cell r="KL150">
            <v>8.0269313201035377</v>
          </cell>
          <cell r="KM150">
            <v>11.812181363244175</v>
          </cell>
          <cell r="KN150">
            <v>54.576442968075931</v>
          </cell>
          <cell r="KO150">
            <v>3.0248951594598794</v>
          </cell>
          <cell r="KP150">
            <v>0</v>
          </cell>
          <cell r="KQ150">
            <v>0</v>
          </cell>
          <cell r="KR150">
            <v>3.0248951594598794</v>
          </cell>
          <cell r="KS150">
            <v>0</v>
          </cell>
          <cell r="KT150">
            <v>-0.25792388427437446</v>
          </cell>
          <cell r="KU150">
            <v>0</v>
          </cell>
          <cell r="KV150">
            <v>-0.25792388427437446</v>
          </cell>
          <cell r="KW150">
            <v>21.388155511266611</v>
          </cell>
          <cell r="KX150">
            <v>0</v>
          </cell>
          <cell r="KY150">
            <v>0</v>
          </cell>
          <cell r="KZ150">
            <v>21.388155511266611</v>
          </cell>
          <cell r="LA150">
            <v>5.2091258132830855</v>
          </cell>
          <cell r="LB150">
            <v>0</v>
          </cell>
          <cell r="LC150">
            <v>0</v>
          </cell>
          <cell r="LD150">
            <v>5.2091258132830855</v>
          </cell>
          <cell r="LE150">
            <v>5.9308789062244589E-3</v>
          </cell>
          <cell r="LF150">
            <v>1.1282526785866167</v>
          </cell>
          <cell r="LG150">
            <v>-2.2431655521764324E-2</v>
          </cell>
          <cell r="LH150">
            <v>1.1117519019710755</v>
          </cell>
          <cell r="LI150">
            <v>15.43785325441946</v>
          </cell>
          <cell r="LJ150">
            <v>-1.3017792468865815E-5</v>
          </cell>
          <cell r="LK150">
            <v>0</v>
          </cell>
          <cell r="LL150">
            <v>15.437840236626991</v>
          </cell>
          <cell r="LM150">
            <v>103.8561626848838</v>
          </cell>
          <cell r="LN150">
            <v>133.70282026998595</v>
          </cell>
          <cell r="LO150">
            <v>71.305187053184994</v>
          </cell>
          <cell r="LP150">
            <v>205.00800732317094</v>
          </cell>
          <cell r="LQ150">
            <v>237.55898295486975</v>
          </cell>
          <cell r="LR150">
            <v>308.86417000805477</v>
          </cell>
          <cell r="LS150">
            <v>2230.116</v>
          </cell>
          <cell r="LT150">
            <v>66190</v>
          </cell>
          <cell r="LU150">
            <v>30484.801426892798</v>
          </cell>
          <cell r="LV150">
            <v>21560</v>
          </cell>
          <cell r="LW150">
            <v>1753.9237442922299</v>
          </cell>
          <cell r="LX150">
            <v>1345.4557990867499</v>
          </cell>
          <cell r="LY150">
            <v>5483.6066666666602</v>
          </cell>
          <cell r="LZ150">
            <v>290416.37095890398</v>
          </cell>
          <cell r="MA150">
            <v>363043.46374429198</v>
          </cell>
          <cell r="MB150">
            <v>363043.46374429198</v>
          </cell>
          <cell r="MC150">
            <v>0</v>
          </cell>
          <cell r="MD150">
            <v>149791.512968036</v>
          </cell>
          <cell r="ME150">
            <v>640</v>
          </cell>
          <cell r="MF150">
            <v>640</v>
          </cell>
          <cell r="MG150">
            <v>158.19999999999999</v>
          </cell>
          <cell r="MH150">
            <v>2230116</v>
          </cell>
          <cell r="MI150">
            <v>52044.801426892795</v>
          </cell>
          <cell r="MJ150">
            <v>363043.46374429198</v>
          </cell>
          <cell r="MK150">
            <v>158.19999999999999</v>
          </cell>
          <cell r="ML150">
            <v>42.84992811688673</v>
          </cell>
          <cell r="MM150">
            <v>1.2717888854466459</v>
          </cell>
          <cell r="MN150">
            <v>2.3641759368214461</v>
          </cell>
          <cell r="MO150">
            <v>41.259939353581359</v>
          </cell>
          <cell r="MP150">
            <v>79.994931726262237</v>
          </cell>
          <cell r="MQ150">
            <v>1057.5039630751555</v>
          </cell>
          <cell r="MR150">
            <v>2.8698058755688048E-4</v>
          </cell>
          <cell r="MS150" t="str">
            <v>N/A</v>
          </cell>
          <cell r="MT150" t="str">
            <v>PR09 (£m)</v>
          </cell>
        </row>
        <row r="151">
          <cell r="A151" t="str">
            <v>YKY14</v>
          </cell>
          <cell r="B151" t="str">
            <v>YKY</v>
          </cell>
          <cell r="C151" t="str">
            <v>2013-14</v>
          </cell>
          <cell r="D151" t="str">
            <v>YKY</v>
          </cell>
          <cell r="E151" t="str">
            <v>YKY14</v>
          </cell>
          <cell r="F151">
            <v>1.0569641649763351</v>
          </cell>
          <cell r="G151">
            <v>3.4531019269776864</v>
          </cell>
          <cell r="H151">
            <v>0</v>
          </cell>
          <cell r="I151">
            <v>1.4490978701825554</v>
          </cell>
          <cell r="J151">
            <v>0</v>
          </cell>
          <cell r="K151">
            <v>0</v>
          </cell>
          <cell r="L151">
            <v>0</v>
          </cell>
          <cell r="M151">
            <v>40.268220757268409</v>
          </cell>
          <cell r="N151">
            <v>0.16805730223123727</v>
          </cell>
          <cell r="O151">
            <v>45.338477856659786</v>
          </cell>
          <cell r="P151">
            <v>0</v>
          </cell>
          <cell r="Q151">
            <v>45.338477856659786</v>
          </cell>
          <cell r="R151">
            <v>29.157990332624326</v>
          </cell>
          <cell r="S151">
            <v>13.352833104642544</v>
          </cell>
          <cell r="T151">
            <v>82.514368090414408</v>
          </cell>
          <cell r="U151">
            <v>18.993686112195331</v>
          </cell>
          <cell r="V151">
            <v>0</v>
          </cell>
          <cell r="W151">
            <v>144.01887763987588</v>
          </cell>
          <cell r="X151">
            <v>0</v>
          </cell>
          <cell r="Y151">
            <v>144.01887763987588</v>
          </cell>
          <cell r="Z151">
            <v>4.9384438853103125</v>
          </cell>
          <cell r="AA151">
            <v>0</v>
          </cell>
          <cell r="AB151">
            <v>0</v>
          </cell>
          <cell r="AC151">
            <v>4.9384438853103125</v>
          </cell>
          <cell r="AD151">
            <v>184.41891161122538</v>
          </cell>
          <cell r="AE151">
            <v>0</v>
          </cell>
          <cell r="AF151">
            <v>0</v>
          </cell>
          <cell r="AG151">
            <v>184.41891161122538</v>
          </cell>
          <cell r="AH151">
            <v>184.41891161122538</v>
          </cell>
          <cell r="AI151">
            <v>29.308559330628793</v>
          </cell>
          <cell r="AJ151">
            <v>0</v>
          </cell>
          <cell r="AK151">
            <v>3.0947910750507091</v>
          </cell>
          <cell r="AL151">
            <v>0</v>
          </cell>
          <cell r="AM151">
            <v>0</v>
          </cell>
          <cell r="AN151">
            <v>0</v>
          </cell>
          <cell r="AO151">
            <v>40.090650777552391</v>
          </cell>
          <cell r="AP151">
            <v>17.407142832995262</v>
          </cell>
          <cell r="AQ151">
            <v>89.90114401622715</v>
          </cell>
          <cell r="AR151">
            <v>0</v>
          </cell>
          <cell r="AS151">
            <v>89.90114401622715</v>
          </cell>
          <cell r="AT151">
            <v>0.63751223063218365</v>
          </cell>
          <cell r="AU151">
            <v>43.756982948807448</v>
          </cell>
          <cell r="AV151">
            <v>-9.1867097363083135E-4</v>
          </cell>
          <cell r="AW151">
            <v>54.447425747837229</v>
          </cell>
          <cell r="AX151">
            <v>0</v>
          </cell>
          <cell r="AY151">
            <v>98.841002256303213</v>
          </cell>
          <cell r="AZ151">
            <v>0</v>
          </cell>
          <cell r="BA151">
            <v>98.841002256303213</v>
          </cell>
          <cell r="BB151">
            <v>0.227152196420047</v>
          </cell>
          <cell r="BC151">
            <v>0</v>
          </cell>
          <cell r="BD151">
            <v>0</v>
          </cell>
          <cell r="BE151">
            <v>0.227152196420047</v>
          </cell>
          <cell r="BF151">
            <v>188.51499407610996</v>
          </cell>
          <cell r="BG151">
            <v>0</v>
          </cell>
          <cell r="BH151">
            <v>0</v>
          </cell>
          <cell r="BI151">
            <v>188.51499407610996</v>
          </cell>
          <cell r="BJ151">
            <v>188.51499407610996</v>
          </cell>
          <cell r="BK151">
            <v>0</v>
          </cell>
          <cell r="BL151">
            <v>0</v>
          </cell>
          <cell r="BM151">
            <v>0</v>
          </cell>
          <cell r="BN151">
            <v>0</v>
          </cell>
          <cell r="BO151">
            <v>0</v>
          </cell>
          <cell r="BP151">
            <v>0</v>
          </cell>
          <cell r="BQ151">
            <v>8.6681631169709235</v>
          </cell>
          <cell r="BR151">
            <v>2.4310175794455706E-2</v>
          </cell>
          <cell r="BS151">
            <v>8.6924732927653796</v>
          </cell>
          <cell r="BT151">
            <v>0</v>
          </cell>
          <cell r="BU151">
            <v>8.6924732927653796</v>
          </cell>
          <cell r="BV151">
            <v>0</v>
          </cell>
          <cell r="BW151">
            <v>0</v>
          </cell>
          <cell r="BX151">
            <v>0</v>
          </cell>
          <cell r="BY151">
            <v>0</v>
          </cell>
          <cell r="BZ151">
            <v>0</v>
          </cell>
          <cell r="CA151">
            <v>0</v>
          </cell>
          <cell r="CB151">
            <v>0</v>
          </cell>
          <cell r="CC151">
            <v>0</v>
          </cell>
          <cell r="CD151">
            <v>0</v>
          </cell>
          <cell r="CE151">
            <v>0</v>
          </cell>
          <cell r="CF151">
            <v>0</v>
          </cell>
          <cell r="CG151">
            <v>0</v>
          </cell>
          <cell r="CH151">
            <v>8.6924732927653796</v>
          </cell>
          <cell r="CI151">
            <v>0</v>
          </cell>
          <cell r="CJ151">
            <v>0</v>
          </cell>
          <cell r="CK151">
            <v>8.6924732927653796</v>
          </cell>
          <cell r="CL151">
            <v>8.6924732927653796</v>
          </cell>
          <cell r="CM151">
            <v>1.8528581812035152</v>
          </cell>
          <cell r="CN151">
            <v>-1.441699121027721</v>
          </cell>
          <cell r="CO151">
            <v>9.512677484787015E-3</v>
          </cell>
          <cell r="CP151">
            <v>0</v>
          </cell>
          <cell r="CQ151">
            <v>0</v>
          </cell>
          <cell r="CR151">
            <v>0</v>
          </cell>
          <cell r="CS151">
            <v>19.06657657200811</v>
          </cell>
          <cell r="CT151">
            <v>2.211169033130493</v>
          </cell>
          <cell r="CU151">
            <v>21.698417342799182</v>
          </cell>
          <cell r="CV151">
            <v>0</v>
          </cell>
          <cell r="CW151">
            <v>21.698417342799182</v>
          </cell>
          <cell r="CX151">
            <v>3.1676259598537185E-3</v>
          </cell>
          <cell r="CY151">
            <v>27.375775094725906</v>
          </cell>
          <cell r="CZ151">
            <v>0</v>
          </cell>
          <cell r="DA151">
            <v>6.9940119409803776</v>
          </cell>
          <cell r="DB151">
            <v>0</v>
          </cell>
          <cell r="DC151">
            <v>34.372954661666071</v>
          </cell>
          <cell r="DD151">
            <v>0</v>
          </cell>
          <cell r="DE151">
            <v>34.372954661666071</v>
          </cell>
          <cell r="DF151">
            <v>0.16627146133566245</v>
          </cell>
          <cell r="DG151">
            <v>0</v>
          </cell>
          <cell r="DH151">
            <v>0</v>
          </cell>
          <cell r="DI151">
            <v>0.16627146133566245</v>
          </cell>
          <cell r="DJ151">
            <v>55.905100543129564</v>
          </cell>
          <cell r="DK151">
            <v>0</v>
          </cell>
          <cell r="DL151">
            <v>0</v>
          </cell>
          <cell r="DM151">
            <v>55.905100543129564</v>
          </cell>
          <cell r="DN151">
            <v>55.905100543129564</v>
          </cell>
          <cell r="DO151">
            <v>4.8620351588911412E-2</v>
          </cell>
          <cell r="DP151">
            <v>0</v>
          </cell>
          <cell r="DQ151">
            <v>0.21984854631507769</v>
          </cell>
          <cell r="DR151">
            <v>0</v>
          </cell>
          <cell r="DS151">
            <v>0</v>
          </cell>
          <cell r="DT151">
            <v>0</v>
          </cell>
          <cell r="DU151">
            <v>9.9312352941176449</v>
          </cell>
          <cell r="DV151">
            <v>2.1139283299526699E-3</v>
          </cell>
          <cell r="DW151">
            <v>10.201818120351586</v>
          </cell>
          <cell r="DX151">
            <v>0</v>
          </cell>
          <cell r="DY151">
            <v>10.201818120351586</v>
          </cell>
          <cell r="DZ151">
            <v>0</v>
          </cell>
          <cell r="EA151">
            <v>0</v>
          </cell>
          <cell r="EB151">
            <v>0</v>
          </cell>
          <cell r="EC151">
            <v>0.16701232403989177</v>
          </cell>
          <cell r="ED151">
            <v>0</v>
          </cell>
          <cell r="EE151">
            <v>0.16701232403989177</v>
          </cell>
          <cell r="EF151">
            <v>0</v>
          </cell>
          <cell r="EG151">
            <v>0.16701232403989177</v>
          </cell>
          <cell r="EH151">
            <v>0</v>
          </cell>
          <cell r="EI151">
            <v>0</v>
          </cell>
          <cell r="EJ151">
            <v>0</v>
          </cell>
          <cell r="EK151">
            <v>0</v>
          </cell>
          <cell r="EL151">
            <v>10.368830444391479</v>
          </cell>
          <cell r="EM151">
            <v>0</v>
          </cell>
          <cell r="EN151">
            <v>0</v>
          </cell>
          <cell r="EO151">
            <v>10.368830444391479</v>
          </cell>
          <cell r="EP151">
            <v>10.368830444391479</v>
          </cell>
          <cell r="EQ151">
            <v>32.761661257606477</v>
          </cell>
          <cell r="ER151">
            <v>0</v>
          </cell>
          <cell r="ES151">
            <v>4.543888945233264</v>
          </cell>
          <cell r="ET151">
            <v>0</v>
          </cell>
          <cell r="EU151">
            <v>0</v>
          </cell>
          <cell r="EV151">
            <v>0</v>
          </cell>
          <cell r="EW151">
            <v>80.358871534820793</v>
          </cell>
          <cell r="EX151">
            <v>17.575200135226499</v>
          </cell>
          <cell r="EY151">
            <v>135.23962187288694</v>
          </cell>
          <cell r="EZ151">
            <v>0</v>
          </cell>
          <cell r="FA151">
            <v>135.23962187288694</v>
          </cell>
          <cell r="FB151">
            <v>29.795502563256509</v>
          </cell>
          <cell r="FC151">
            <v>57.10981605344999</v>
          </cell>
          <cell r="FD151">
            <v>82.513449419440775</v>
          </cell>
          <cell r="FE151">
            <v>73.441111860032564</v>
          </cell>
          <cell r="FF151">
            <v>0</v>
          </cell>
          <cell r="FG151">
            <v>242.85987989617908</v>
          </cell>
          <cell r="FH151">
            <v>0</v>
          </cell>
          <cell r="FI151">
            <v>242.85987989617908</v>
          </cell>
          <cell r="FJ151">
            <v>5.1655960817303592</v>
          </cell>
          <cell r="FK151">
            <v>0</v>
          </cell>
          <cell r="FL151">
            <v>0</v>
          </cell>
          <cell r="FM151">
            <v>5.1655960817303592</v>
          </cell>
          <cell r="FN151">
            <v>372.93390568733531</v>
          </cell>
          <cell r="FO151">
            <v>0</v>
          </cell>
          <cell r="FP151">
            <v>0</v>
          </cell>
          <cell r="FQ151">
            <v>372.93390568733531</v>
          </cell>
          <cell r="FR151">
            <v>372.93390568733531</v>
          </cell>
          <cell r="FS151">
            <v>1.9014785327924266</v>
          </cell>
          <cell r="FT151">
            <v>-1.441699121027721</v>
          </cell>
          <cell r="FU151">
            <v>0.22936122379986471</v>
          </cell>
          <cell r="FV151">
            <v>0</v>
          </cell>
          <cell r="FW151">
            <v>0</v>
          </cell>
          <cell r="FX151">
            <v>0</v>
          </cell>
          <cell r="FY151">
            <v>37.665974983096682</v>
          </cell>
          <cell r="FZ151">
            <v>2.2375931372549012</v>
          </cell>
          <cell r="GA151">
            <v>40.592708755916149</v>
          </cell>
          <cell r="GB151">
            <v>0</v>
          </cell>
          <cell r="GC151">
            <v>40.592708755916149</v>
          </cell>
          <cell r="GD151">
            <v>3.1676259598537185E-3</v>
          </cell>
          <cell r="GE151">
            <v>27.375775094725906</v>
          </cell>
          <cell r="GF151">
            <v>0</v>
          </cell>
          <cell r="GG151">
            <v>7.1610242650202691</v>
          </cell>
          <cell r="GH151">
            <v>0</v>
          </cell>
          <cell r="GI151">
            <v>34.539966985705959</v>
          </cell>
          <cell r="GJ151">
            <v>0</v>
          </cell>
          <cell r="GK151">
            <v>34.539966985705959</v>
          </cell>
          <cell r="GL151">
            <v>0.16627146133566245</v>
          </cell>
          <cell r="GM151">
            <v>0</v>
          </cell>
          <cell r="GN151">
            <v>0</v>
          </cell>
          <cell r="GO151">
            <v>0.16627146133566245</v>
          </cell>
          <cell r="GP151">
            <v>74.966404280286426</v>
          </cell>
          <cell r="GQ151">
            <v>0</v>
          </cell>
          <cell r="GR151">
            <v>0</v>
          </cell>
          <cell r="GS151">
            <v>74.966404280286426</v>
          </cell>
          <cell r="GT151">
            <v>74.966404280286426</v>
          </cell>
          <cell r="GU151">
            <v>34.663139790398802</v>
          </cell>
          <cell r="GV151">
            <v>-1.441699121027721</v>
          </cell>
          <cell r="GW151">
            <v>4.7732501690331288</v>
          </cell>
          <cell r="GX151">
            <v>0</v>
          </cell>
          <cell r="GY151">
            <v>0</v>
          </cell>
          <cell r="GZ151">
            <v>0</v>
          </cell>
          <cell r="HA151">
            <v>118.02484651791643</v>
          </cell>
          <cell r="HB151">
            <v>19.812793272481297</v>
          </cell>
          <cell r="HC151">
            <v>175.83233062880319</v>
          </cell>
          <cell r="HD151">
            <v>0</v>
          </cell>
          <cell r="HE151">
            <v>175.83233062880319</v>
          </cell>
          <cell r="HF151">
            <v>29.798670189216345</v>
          </cell>
          <cell r="HG151">
            <v>84.485591148175899</v>
          </cell>
          <cell r="HH151">
            <v>82.513449419440761</v>
          </cell>
          <cell r="HI151">
            <v>80.602136125052752</v>
          </cell>
          <cell r="HJ151">
            <v>0</v>
          </cell>
          <cell r="HK151">
            <v>277.39984688188565</v>
          </cell>
          <cell r="HL151">
            <v>0</v>
          </cell>
          <cell r="HM151">
            <v>277.39984688188565</v>
          </cell>
          <cell r="HN151">
            <v>5.3318675430660116</v>
          </cell>
          <cell r="HO151">
            <v>0</v>
          </cell>
          <cell r="HP151">
            <v>0</v>
          </cell>
          <cell r="HQ151">
            <v>5.3318675430660116</v>
          </cell>
          <cell r="HR151">
            <v>447.90030996762283</v>
          </cell>
          <cell r="HS151">
            <v>0</v>
          </cell>
          <cell r="HT151">
            <v>0</v>
          </cell>
          <cell r="HU151">
            <v>447.90030996762283</v>
          </cell>
          <cell r="HV151">
            <v>447.90030996762283</v>
          </cell>
          <cell r="HW151">
            <v>0</v>
          </cell>
          <cell r="HX151">
            <v>0</v>
          </cell>
          <cell r="HY151">
            <v>0.19291437242393505</v>
          </cell>
          <cell r="HZ151">
            <v>7.2470277939638246</v>
          </cell>
          <cell r="IA151">
            <v>-1.4901080797836372E-4</v>
          </cell>
          <cell r="IB151">
            <v>0.27961520546162943</v>
          </cell>
          <cell r="IC151" t="e">
            <v>#N/A</v>
          </cell>
          <cell r="ID151">
            <v>0</v>
          </cell>
          <cell r="IE151">
            <v>0</v>
          </cell>
          <cell r="IF151">
            <v>0</v>
          </cell>
          <cell r="IG151" t="e">
            <v>#N/A</v>
          </cell>
          <cell r="IH151" t="e">
            <v>#N/A</v>
          </cell>
          <cell r="II151">
            <v>4.9387220867307802</v>
          </cell>
          <cell r="IJ151">
            <v>-0.5302638809685597</v>
          </cell>
          <cell r="IK151" t="e">
            <v>#N/A</v>
          </cell>
          <cell r="IL151" t="e">
            <v>#N/A</v>
          </cell>
          <cell r="IM151">
            <v>0.90985257362744865</v>
          </cell>
          <cell r="IN151">
            <v>1.7080250663657872</v>
          </cell>
          <cell r="IO151">
            <v>0</v>
          </cell>
          <cell r="IP151">
            <v>0</v>
          </cell>
          <cell r="IQ151">
            <v>0</v>
          </cell>
          <cell r="IR151">
            <v>43.051885499011142</v>
          </cell>
          <cell r="IS151">
            <v>5.3438613633874432</v>
          </cell>
          <cell r="IT151">
            <v>0</v>
          </cell>
          <cell r="IU151">
            <v>0</v>
          </cell>
          <cell r="IV151">
            <v>-6.7198948945233247E-2</v>
          </cell>
          <cell r="IW151">
            <v>7.064569946884717</v>
          </cell>
          <cell r="IX151">
            <v>0.76776422561189972</v>
          </cell>
          <cell r="IY151">
            <v>0</v>
          </cell>
          <cell r="IZ151">
            <v>0.24475398318796371</v>
          </cell>
          <cell r="JA151" t="e">
            <v>#N/A</v>
          </cell>
          <cell r="JB151">
            <v>26.134983034570649</v>
          </cell>
          <cell r="JC151">
            <v>9.1339466665229754</v>
          </cell>
          <cell r="JD151">
            <v>45.050519403602074</v>
          </cell>
          <cell r="JE151">
            <v>10.290637629239754</v>
          </cell>
          <cell r="JF151">
            <v>0</v>
          </cell>
          <cell r="JG151">
            <v>3.2932604072008105E-2</v>
          </cell>
          <cell r="JH151">
            <v>0</v>
          </cell>
          <cell r="JI151">
            <v>0.172300960505409</v>
          </cell>
          <cell r="JJ151">
            <v>0</v>
          </cell>
          <cell r="JK151">
            <v>0</v>
          </cell>
          <cell r="JL151">
            <v>0</v>
          </cell>
          <cell r="JM151">
            <v>-1.6989092366463822E-2</v>
          </cell>
          <cell r="JN151">
            <v>0</v>
          </cell>
          <cell r="JO151">
            <v>0</v>
          </cell>
          <cell r="JP151">
            <v>0</v>
          </cell>
          <cell r="JQ151">
            <v>0</v>
          </cell>
          <cell r="JR151">
            <v>1.1655146311782076</v>
          </cell>
          <cell r="JS151">
            <v>447.90030996762283</v>
          </cell>
          <cell r="JT151">
            <v>447.90030996762283</v>
          </cell>
          <cell r="JU151">
            <v>74.966404280286426</v>
          </cell>
          <cell r="JV151">
            <v>372.93390568733531</v>
          </cell>
          <cell r="JW151">
            <v>163.11522611325938</v>
          </cell>
          <cell r="JX151">
            <v>9.0458294303322404</v>
          </cell>
          <cell r="JY151">
            <v>5.2447378980730229E-2</v>
          </cell>
          <cell r="JZ151">
            <v>3.5669857210012743E-2</v>
          </cell>
          <cell r="KA151">
            <v>7.7625562204191992E-2</v>
          </cell>
          <cell r="KB151">
            <v>0</v>
          </cell>
          <cell r="KC151">
            <v>0</v>
          </cell>
          <cell r="KD151">
            <v>7.7625562204191992E-2</v>
          </cell>
          <cell r="KE151">
            <v>0</v>
          </cell>
          <cell r="KF151">
            <v>0</v>
          </cell>
          <cell r="KG151">
            <v>0</v>
          </cell>
          <cell r="KH151">
            <v>0</v>
          </cell>
          <cell r="KI151">
            <v>0.75044455713319791</v>
          </cell>
          <cell r="KJ151">
            <v>0.58767207572684232</v>
          </cell>
          <cell r="KK151">
            <v>2.4130491886409726</v>
          </cell>
          <cell r="KL151">
            <v>8.0360985463150758</v>
          </cell>
          <cell r="KM151">
            <v>12.369651622718049</v>
          </cell>
          <cell r="KN151">
            <v>54.012982758620673</v>
          </cell>
          <cell r="KO151">
            <v>7.064569946884717</v>
          </cell>
          <cell r="KP151">
            <v>0</v>
          </cell>
          <cell r="KQ151">
            <v>0</v>
          </cell>
          <cell r="KR151">
            <v>7.064569946884717</v>
          </cell>
          <cell r="KS151">
            <v>0</v>
          </cell>
          <cell r="KT151">
            <v>0.76776422561189972</v>
          </cell>
          <cell r="KU151">
            <v>0</v>
          </cell>
          <cell r="KV151">
            <v>0.76776422561189972</v>
          </cell>
          <cell r="KW151">
            <v>26.134983034570649</v>
          </cell>
          <cell r="KX151">
            <v>0</v>
          </cell>
          <cell r="KY151">
            <v>0</v>
          </cell>
          <cell r="KZ151">
            <v>26.134983034570649</v>
          </cell>
          <cell r="LA151">
            <v>5.2091258132830855</v>
          </cell>
          <cell r="LB151">
            <v>0</v>
          </cell>
          <cell r="LC151">
            <v>0</v>
          </cell>
          <cell r="LD151">
            <v>5.2091258132830855</v>
          </cell>
          <cell r="LE151">
            <v>5.9308789062244589E-3</v>
          </cell>
          <cell r="LF151">
            <v>1.1282526785866167</v>
          </cell>
          <cell r="LG151">
            <v>-2.2431655521764324E-2</v>
          </cell>
          <cell r="LH151">
            <v>1.1117519019710755</v>
          </cell>
          <cell r="LI151">
            <v>15.43785325441946</v>
          </cell>
          <cell r="LJ151">
            <v>-1.3017792468865815E-5</v>
          </cell>
          <cell r="LK151">
            <v>0</v>
          </cell>
          <cell r="LL151">
            <v>15.437840236626991</v>
          </cell>
          <cell r="LM151">
            <v>117.30235780643234</v>
          </cell>
          <cell r="LN151">
            <v>118.0691834024464</v>
          </cell>
          <cell r="LO151">
            <v>65.747296541035254</v>
          </cell>
          <cell r="LP151">
            <v>183.81647994348165</v>
          </cell>
          <cell r="LQ151">
            <v>235.37154120887874</v>
          </cell>
          <cell r="LR151">
            <v>301.11883774991401</v>
          </cell>
          <cell r="LS151">
            <v>2236.741</v>
          </cell>
          <cell r="LT151">
            <v>66592</v>
          </cell>
          <cell r="LU151">
            <v>30531.153489795201</v>
          </cell>
          <cell r="LV151">
            <v>21560</v>
          </cell>
          <cell r="LW151">
            <v>1743.7437442922301</v>
          </cell>
          <cell r="LX151">
            <v>1364.01223744292</v>
          </cell>
          <cell r="LY151">
            <v>5631.0421004566197</v>
          </cell>
          <cell r="LZ151">
            <v>288613.01671232801</v>
          </cell>
          <cell r="MA151">
            <v>361593.32456620899</v>
          </cell>
          <cell r="MB151">
            <v>361593.32456620998</v>
          </cell>
          <cell r="MC151">
            <v>0</v>
          </cell>
          <cell r="MD151">
            <v>149657.13077625501</v>
          </cell>
          <cell r="ME151">
            <v>643</v>
          </cell>
          <cell r="MF151">
            <v>643</v>
          </cell>
          <cell r="MG151">
            <v>136.1</v>
          </cell>
          <cell r="MH151">
            <v>2236741</v>
          </cell>
          <cell r="MI151">
            <v>52091.153489795201</v>
          </cell>
          <cell r="MJ151">
            <v>361593.32456620998</v>
          </cell>
          <cell r="MK151">
            <v>136.1</v>
          </cell>
          <cell r="ML151">
            <v>42.938980040789147</v>
          </cell>
          <cell r="MM151">
            <v>1.2783744559053689</v>
          </cell>
          <cell r="MN151">
            <v>2.4167476246071136</v>
          </cell>
          <cell r="MO151">
            <v>41.388244917351031</v>
          </cell>
          <cell r="MP151">
            <v>79.817020145094304</v>
          </cell>
          <cell r="MQ151">
            <v>1061.6783929481103</v>
          </cell>
          <cell r="MR151">
            <v>2.8747181725555172E-4</v>
          </cell>
          <cell r="MS151" t="str">
            <v>N/A</v>
          </cell>
          <cell r="MT151" t="str">
            <v>PR09 (£m)</v>
          </cell>
        </row>
        <row r="152">
          <cell r="A152" t="str">
            <v>YKY15</v>
          </cell>
          <cell r="B152" t="str">
            <v>YKY</v>
          </cell>
          <cell r="C152" t="str">
            <v>2014-15</v>
          </cell>
          <cell r="D152" t="str">
            <v>YKY</v>
          </cell>
          <cell r="E152" t="str">
            <v>YKY15</v>
          </cell>
          <cell r="F152">
            <v>1.0450405281189941</v>
          </cell>
          <cell r="G152">
            <v>2.8487804796523779</v>
          </cell>
          <cell r="H152">
            <v>0</v>
          </cell>
          <cell r="I152">
            <v>1.590551683797109</v>
          </cell>
          <cell r="J152">
            <v>0</v>
          </cell>
          <cell r="K152">
            <v>0</v>
          </cell>
          <cell r="L152">
            <v>0</v>
          </cell>
          <cell r="M152">
            <v>38.147114397927638</v>
          </cell>
          <cell r="N152">
            <v>0.17870193030834799</v>
          </cell>
          <cell r="O152">
            <v>42.765148491685473</v>
          </cell>
          <cell r="P152">
            <v>0</v>
          </cell>
          <cell r="Q152">
            <v>42.765148491685473</v>
          </cell>
          <cell r="R152">
            <v>19.081998390136821</v>
          </cell>
          <cell r="S152">
            <v>15.291100261725607</v>
          </cell>
          <cell r="T152">
            <v>34.904690999157687</v>
          </cell>
          <cell r="U152">
            <v>15.464594011560873</v>
          </cell>
          <cell r="V152">
            <v>0</v>
          </cell>
          <cell r="W152">
            <v>84.742383662580991</v>
          </cell>
          <cell r="X152">
            <v>0</v>
          </cell>
          <cell r="Y152">
            <v>84.742383662580991</v>
          </cell>
          <cell r="Z152">
            <v>7.2627495821471504</v>
          </cell>
          <cell r="AA152">
            <v>0</v>
          </cell>
          <cell r="AB152">
            <v>0</v>
          </cell>
          <cell r="AC152">
            <v>7.2627495821471504</v>
          </cell>
          <cell r="AD152">
            <v>120.2447825721185</v>
          </cell>
          <cell r="AE152">
            <v>0</v>
          </cell>
          <cell r="AF152">
            <v>0</v>
          </cell>
          <cell r="AG152">
            <v>120.2447825721185</v>
          </cell>
          <cell r="AH152">
            <v>120.2447825721185</v>
          </cell>
          <cell r="AI152">
            <v>27.785537561627816</v>
          </cell>
          <cell r="AJ152">
            <v>0</v>
          </cell>
          <cell r="AK152">
            <v>2.8790866549678285</v>
          </cell>
          <cell r="AL152">
            <v>0</v>
          </cell>
          <cell r="AM152">
            <v>0</v>
          </cell>
          <cell r="AN152">
            <v>0</v>
          </cell>
          <cell r="AO152">
            <v>37.848232806885605</v>
          </cell>
          <cell r="AP152">
            <v>18.113687473886522</v>
          </cell>
          <cell r="AQ152">
            <v>86.626544497367775</v>
          </cell>
          <cell r="AR152">
            <v>0</v>
          </cell>
          <cell r="AS152">
            <v>86.626544497367775</v>
          </cell>
          <cell r="AT152">
            <v>0.5135444593780526</v>
          </cell>
          <cell r="AU152">
            <v>33.000484389851181</v>
          </cell>
          <cell r="AV152">
            <v>-3.64754675691485E-3</v>
          </cell>
          <cell r="AW152">
            <v>34.357765158410537</v>
          </cell>
          <cell r="AX152">
            <v>0</v>
          </cell>
          <cell r="AY152">
            <v>67.868146460882812</v>
          </cell>
          <cell r="AZ152">
            <v>0</v>
          </cell>
          <cell r="BA152">
            <v>67.868146460882812</v>
          </cell>
          <cell r="BB152">
            <v>0.11619333113060872</v>
          </cell>
          <cell r="BC152">
            <v>0</v>
          </cell>
          <cell r="BD152">
            <v>0</v>
          </cell>
          <cell r="BE152">
            <v>0.11619333113060872</v>
          </cell>
          <cell r="BF152">
            <v>154.37849762712003</v>
          </cell>
          <cell r="BG152">
            <v>0</v>
          </cell>
          <cell r="BH152">
            <v>0</v>
          </cell>
          <cell r="BI152">
            <v>154.37849762712003</v>
          </cell>
          <cell r="BJ152">
            <v>154.37849762712003</v>
          </cell>
          <cell r="BK152">
            <v>0</v>
          </cell>
          <cell r="BL152">
            <v>0</v>
          </cell>
          <cell r="BM152">
            <v>0</v>
          </cell>
          <cell r="BN152">
            <v>0</v>
          </cell>
          <cell r="BO152">
            <v>0</v>
          </cell>
          <cell r="BP152">
            <v>0</v>
          </cell>
          <cell r="BQ152">
            <v>8.6957822344781501</v>
          </cell>
          <cell r="BR152">
            <v>2.6126013202974852E-2</v>
          </cell>
          <cell r="BS152">
            <v>8.7219082476811245</v>
          </cell>
          <cell r="BT152">
            <v>0</v>
          </cell>
          <cell r="BU152">
            <v>8.7219082476811245</v>
          </cell>
          <cell r="BV152">
            <v>0</v>
          </cell>
          <cell r="BW152">
            <v>0</v>
          </cell>
          <cell r="BX152">
            <v>0</v>
          </cell>
          <cell r="BY152">
            <v>0</v>
          </cell>
          <cell r="BZ152">
            <v>0</v>
          </cell>
          <cell r="CA152">
            <v>0</v>
          </cell>
          <cell r="CB152">
            <v>0</v>
          </cell>
          <cell r="CC152">
            <v>0</v>
          </cell>
          <cell r="CD152">
            <v>0</v>
          </cell>
          <cell r="CE152">
            <v>0</v>
          </cell>
          <cell r="CF152">
            <v>0</v>
          </cell>
          <cell r="CG152">
            <v>0</v>
          </cell>
          <cell r="CH152">
            <v>8.7219082476811245</v>
          </cell>
          <cell r="CI152">
            <v>0</v>
          </cell>
          <cell r="CJ152">
            <v>0</v>
          </cell>
          <cell r="CK152">
            <v>8.7219082476811245</v>
          </cell>
          <cell r="CL152">
            <v>8.7219082476811245</v>
          </cell>
          <cell r="CM152">
            <v>1.6459388317874155</v>
          </cell>
          <cell r="CN152">
            <v>-1.9312348959639012</v>
          </cell>
          <cell r="CO152">
            <v>9.4053647530709453E-3</v>
          </cell>
          <cell r="CP152">
            <v>0</v>
          </cell>
          <cell r="CQ152">
            <v>0</v>
          </cell>
          <cell r="CR152">
            <v>0</v>
          </cell>
          <cell r="CS152">
            <v>18.999881841731433</v>
          </cell>
          <cell r="CT152">
            <v>2.4537551600233978</v>
          </cell>
          <cell r="CU152">
            <v>21.177746302331414</v>
          </cell>
          <cell r="CV152">
            <v>0</v>
          </cell>
          <cell r="CW152">
            <v>21.177746302331414</v>
          </cell>
          <cell r="CX152">
            <v>8.9184375751969289E-2</v>
          </cell>
          <cell r="CY152">
            <v>18.769008466281726</v>
          </cell>
          <cell r="CZ152">
            <v>0</v>
          </cell>
          <cell r="DA152">
            <v>3.5244223546634523</v>
          </cell>
          <cell r="DB152">
            <v>0</v>
          </cell>
          <cell r="DC152">
            <v>22.382615196697081</v>
          </cell>
          <cell r="DD152">
            <v>0</v>
          </cell>
          <cell r="DE152">
            <v>22.382615196697081</v>
          </cell>
          <cell r="DF152">
            <v>7.8968585748900921E-2</v>
          </cell>
          <cell r="DG152">
            <v>0</v>
          </cell>
          <cell r="DH152">
            <v>0</v>
          </cell>
          <cell r="DI152">
            <v>7.8968585748900921E-2</v>
          </cell>
          <cell r="DJ152">
            <v>43.481392913279642</v>
          </cell>
          <cell r="DK152">
            <v>0</v>
          </cell>
          <cell r="DL152">
            <v>0</v>
          </cell>
          <cell r="DM152">
            <v>43.481392913279642</v>
          </cell>
          <cell r="DN152">
            <v>43.481392913279642</v>
          </cell>
          <cell r="DO152">
            <v>0</v>
          </cell>
          <cell r="DP152">
            <v>0</v>
          </cell>
          <cell r="DQ152">
            <v>0.19960274087072788</v>
          </cell>
          <cell r="DR152">
            <v>0</v>
          </cell>
          <cell r="DS152">
            <v>0</v>
          </cell>
          <cell r="DT152">
            <v>0</v>
          </cell>
          <cell r="DU152">
            <v>8.5661972089913938</v>
          </cell>
          <cell r="DV152">
            <v>3.1351215843569823E-3</v>
          </cell>
          <cell r="DW152">
            <v>8.7689350714464798</v>
          </cell>
          <cell r="DX152">
            <v>0</v>
          </cell>
          <cell r="DY152">
            <v>8.7689350714464798</v>
          </cell>
          <cell r="DZ152">
            <v>0</v>
          </cell>
          <cell r="EA152">
            <v>0</v>
          </cell>
          <cell r="EB152">
            <v>0</v>
          </cell>
          <cell r="EC152">
            <v>3.2238089487758005E-2</v>
          </cell>
          <cell r="ED152">
            <v>0</v>
          </cell>
          <cell r="EE152">
            <v>3.2238089487758005E-2</v>
          </cell>
          <cell r="EF152">
            <v>0</v>
          </cell>
          <cell r="EG152">
            <v>3.2238089487758005E-2</v>
          </cell>
          <cell r="EH152">
            <v>0</v>
          </cell>
          <cell r="EI152">
            <v>0</v>
          </cell>
          <cell r="EJ152">
            <v>0</v>
          </cell>
          <cell r="EK152">
            <v>0</v>
          </cell>
          <cell r="EL152">
            <v>8.801173160934237</v>
          </cell>
          <cell r="EM152">
            <v>0</v>
          </cell>
          <cell r="EN152">
            <v>0</v>
          </cell>
          <cell r="EO152">
            <v>8.801173160934237</v>
          </cell>
          <cell r="EP152">
            <v>8.801173160934237</v>
          </cell>
          <cell r="EQ152">
            <v>30.634318041280192</v>
          </cell>
          <cell r="ER152">
            <v>0</v>
          </cell>
          <cell r="ES152">
            <v>4.4696383387649377</v>
          </cell>
          <cell r="ET152">
            <v>0</v>
          </cell>
          <cell r="EU152">
            <v>0</v>
          </cell>
          <cell r="EV152">
            <v>0</v>
          </cell>
          <cell r="EW152">
            <v>75.995347204813243</v>
          </cell>
          <cell r="EX152">
            <v>18.292389404194871</v>
          </cell>
          <cell r="EY152">
            <v>129.39169298905324</v>
          </cell>
          <cell r="EZ152">
            <v>0</v>
          </cell>
          <cell r="FA152">
            <v>129.39169298905324</v>
          </cell>
          <cell r="FB152">
            <v>19.595542849514874</v>
          </cell>
          <cell r="FC152">
            <v>48.291584651576791</v>
          </cell>
          <cell r="FD152">
            <v>34.901043452400778</v>
          </cell>
          <cell r="FE152">
            <v>49.822359169971406</v>
          </cell>
          <cell r="FF152">
            <v>0</v>
          </cell>
          <cell r="FG152">
            <v>152.61053012346383</v>
          </cell>
          <cell r="FH152">
            <v>0</v>
          </cell>
          <cell r="FI152">
            <v>152.61053012346383</v>
          </cell>
          <cell r="FJ152">
            <v>7.3789429132777586</v>
          </cell>
          <cell r="FK152">
            <v>0</v>
          </cell>
          <cell r="FL152">
            <v>0</v>
          </cell>
          <cell r="FM152">
            <v>7.3789429132777586</v>
          </cell>
          <cell r="FN152">
            <v>274.62328019923854</v>
          </cell>
          <cell r="FO152">
            <v>0</v>
          </cell>
          <cell r="FP152">
            <v>0</v>
          </cell>
          <cell r="FQ152">
            <v>274.62328019923854</v>
          </cell>
          <cell r="FR152">
            <v>274.62328019923854</v>
          </cell>
          <cell r="FS152">
            <v>1.6459388317874155</v>
          </cell>
          <cell r="FT152">
            <v>-1.9312348959639012</v>
          </cell>
          <cell r="FU152">
            <v>0.20900810562379882</v>
          </cell>
          <cell r="FV152">
            <v>0</v>
          </cell>
          <cell r="FW152">
            <v>0</v>
          </cell>
          <cell r="FX152">
            <v>0</v>
          </cell>
          <cell r="FY152">
            <v>36.261861285200972</v>
          </cell>
          <cell r="FZ152">
            <v>2.4830162948107297</v>
          </cell>
          <cell r="GA152">
            <v>38.66858962145902</v>
          </cell>
          <cell r="GB152">
            <v>0</v>
          </cell>
          <cell r="GC152">
            <v>38.66858962145902</v>
          </cell>
          <cell r="GD152">
            <v>8.9184375751969289E-2</v>
          </cell>
          <cell r="GE152">
            <v>18.769008466281726</v>
          </cell>
          <cell r="GF152">
            <v>0</v>
          </cell>
          <cell r="GG152">
            <v>3.55666044415121</v>
          </cell>
          <cell r="GH152">
            <v>0</v>
          </cell>
          <cell r="GI152">
            <v>22.414853286184837</v>
          </cell>
          <cell r="GJ152">
            <v>0</v>
          </cell>
          <cell r="GK152">
            <v>22.414853286184837</v>
          </cell>
          <cell r="GL152">
            <v>7.8968585748900921E-2</v>
          </cell>
          <cell r="GM152">
            <v>0</v>
          </cell>
          <cell r="GN152">
            <v>0</v>
          </cell>
          <cell r="GO152">
            <v>7.8968585748900921E-2</v>
          </cell>
          <cell r="GP152">
            <v>61.00447432189501</v>
          </cell>
          <cell r="GQ152">
            <v>0</v>
          </cell>
          <cell r="GR152">
            <v>0</v>
          </cell>
          <cell r="GS152">
            <v>61.00447432189501</v>
          </cell>
          <cell r="GT152">
            <v>61.00447432189501</v>
          </cell>
          <cell r="GU152">
            <v>32.280256873067607</v>
          </cell>
          <cell r="GV152">
            <v>-1.9312348959639012</v>
          </cell>
          <cell r="GW152">
            <v>4.678646444388737</v>
          </cell>
          <cell r="GX152">
            <v>0</v>
          </cell>
          <cell r="GY152">
            <v>0</v>
          </cell>
          <cell r="GZ152">
            <v>0</v>
          </cell>
          <cell r="HA152">
            <v>112.25720849001422</v>
          </cell>
          <cell r="HB152">
            <v>20.775405699005496</v>
          </cell>
          <cell r="HC152">
            <v>168.06028261051227</v>
          </cell>
          <cell r="HD152">
            <v>0</v>
          </cell>
          <cell r="HE152">
            <v>168.06028261051227</v>
          </cell>
          <cell r="HF152">
            <v>19.684727225266837</v>
          </cell>
          <cell r="HG152">
            <v>67.060593117858517</v>
          </cell>
          <cell r="HH152">
            <v>34.901043452400778</v>
          </cell>
          <cell r="HI152">
            <v>53.379019614122519</v>
          </cell>
          <cell r="HJ152">
            <v>0</v>
          </cell>
          <cell r="HK152">
            <v>175.02538340964875</v>
          </cell>
          <cell r="HL152">
            <v>0</v>
          </cell>
          <cell r="HM152">
            <v>175.02538340964875</v>
          </cell>
          <cell r="HN152">
            <v>7.4579114990266584</v>
          </cell>
          <cell r="HO152">
            <v>0</v>
          </cell>
          <cell r="HP152">
            <v>0</v>
          </cell>
          <cell r="HQ152">
            <v>7.4579114990266584</v>
          </cell>
          <cell r="HR152">
            <v>335.62775452113436</v>
          </cell>
          <cell r="HS152">
            <v>0</v>
          </cell>
          <cell r="HT152">
            <v>0</v>
          </cell>
          <cell r="HU152">
            <v>335.62775452113436</v>
          </cell>
          <cell r="HV152">
            <v>335.62775452113436</v>
          </cell>
          <cell r="HW152">
            <v>7.1062755912091604E-4</v>
          </cell>
          <cell r="HX152">
            <v>0</v>
          </cell>
          <cell r="HY152">
            <v>-2.3863719918108137E-2</v>
          </cell>
          <cell r="HZ152">
            <v>3.4327257492086574</v>
          </cell>
          <cell r="IA152">
            <v>0</v>
          </cell>
          <cell r="IB152">
            <v>0.20981253173605754</v>
          </cell>
          <cell r="IC152" t="e">
            <v>#N/A</v>
          </cell>
          <cell r="ID152">
            <v>0</v>
          </cell>
          <cell r="IE152">
            <v>0</v>
          </cell>
          <cell r="IF152">
            <v>0</v>
          </cell>
          <cell r="IG152" t="e">
            <v>#N/A</v>
          </cell>
          <cell r="IH152" t="e">
            <v>#N/A</v>
          </cell>
          <cell r="II152">
            <v>5.482068382833142</v>
          </cell>
          <cell r="IJ152">
            <v>0</v>
          </cell>
          <cell r="IK152" t="e">
            <v>#N/A</v>
          </cell>
          <cell r="IL152" t="e">
            <v>#N/A</v>
          </cell>
          <cell r="IM152">
            <v>0.19219264064677868</v>
          </cell>
          <cell r="IN152">
            <v>-2.6176540912509511E-2</v>
          </cell>
          <cell r="IO152">
            <v>0</v>
          </cell>
          <cell r="IP152">
            <v>0</v>
          </cell>
          <cell r="IQ152">
            <v>0</v>
          </cell>
          <cell r="IR152">
            <v>16.826041685899561</v>
          </cell>
          <cell r="IS152">
            <v>0.1325817523539724</v>
          </cell>
          <cell r="IT152">
            <v>0</v>
          </cell>
          <cell r="IU152">
            <v>0</v>
          </cell>
          <cell r="IV152">
            <v>0.25592548229464362</v>
          </cell>
          <cell r="IW152">
            <v>14.251865199520349</v>
          </cell>
          <cell r="IX152">
            <v>1.1483606545165876</v>
          </cell>
          <cell r="IY152">
            <v>0</v>
          </cell>
          <cell r="IZ152">
            <v>3.4521701599398352E-2</v>
          </cell>
          <cell r="JA152" t="e">
            <v>#N/A</v>
          </cell>
          <cell r="JB152">
            <v>20.743162509720069</v>
          </cell>
          <cell r="JC152">
            <v>7.2674916734921045</v>
          </cell>
          <cell r="JD152">
            <v>7.8549690803506156</v>
          </cell>
          <cell r="JE152">
            <v>7.2887660128904503</v>
          </cell>
          <cell r="JF152">
            <v>0</v>
          </cell>
          <cell r="JG152">
            <v>0</v>
          </cell>
          <cell r="JH152">
            <v>0</v>
          </cell>
          <cell r="JI152">
            <v>2.659968095746637</v>
          </cell>
          <cell r="JJ152">
            <v>0</v>
          </cell>
          <cell r="JK152">
            <v>0</v>
          </cell>
          <cell r="JL152">
            <v>0</v>
          </cell>
          <cell r="JM152">
            <v>0</v>
          </cell>
          <cell r="JN152">
            <v>0</v>
          </cell>
          <cell r="JO152">
            <v>0</v>
          </cell>
          <cell r="JP152">
            <v>0</v>
          </cell>
          <cell r="JQ152">
            <v>0</v>
          </cell>
          <cell r="JR152">
            <v>0.54964325637670264</v>
          </cell>
          <cell r="JS152">
            <v>335.62775452113436</v>
          </cell>
          <cell r="JT152">
            <v>335.62775452113436</v>
          </cell>
          <cell r="JU152">
            <v>61.00447432189501</v>
          </cell>
          <cell r="JV152">
            <v>274.62328019923854</v>
          </cell>
          <cell r="JW152">
            <v>88.280056148355001</v>
          </cell>
          <cell r="JX152">
            <v>7.2664792229504718</v>
          </cell>
          <cell r="JY152">
            <v>6.0261056237987862E-4</v>
          </cell>
          <cell r="JZ152">
            <v>4.0983997925298144E-4</v>
          </cell>
          <cell r="KA152">
            <v>0.11522930375198465</v>
          </cell>
          <cell r="KB152">
            <v>0</v>
          </cell>
          <cell r="KC152">
            <v>0</v>
          </cell>
          <cell r="KD152">
            <v>0.11522930375198465</v>
          </cell>
          <cell r="KE152">
            <v>0</v>
          </cell>
          <cell r="KF152">
            <v>0</v>
          </cell>
          <cell r="KG152">
            <v>0</v>
          </cell>
          <cell r="KH152">
            <v>0</v>
          </cell>
          <cell r="KI152">
            <v>0.70853747806467804</v>
          </cell>
          <cell r="KJ152">
            <v>0.56641196624049472</v>
          </cell>
          <cell r="KK152">
            <v>2.2896837971087161</v>
          </cell>
          <cell r="KL152">
            <v>7.5493727751316131</v>
          </cell>
          <cell r="KM152">
            <v>11.977209492771792</v>
          </cell>
          <cell r="KN152">
            <v>50.721042032255376</v>
          </cell>
          <cell r="KO152">
            <v>14.251865199520349</v>
          </cell>
          <cell r="KP152">
            <v>0</v>
          </cell>
          <cell r="KQ152">
            <v>0</v>
          </cell>
          <cell r="KR152">
            <v>14.251865199520349</v>
          </cell>
          <cell r="KS152">
            <v>0</v>
          </cell>
          <cell r="KT152">
            <v>1.1483606545165876</v>
          </cell>
          <cell r="KU152">
            <v>0</v>
          </cell>
          <cell r="KV152">
            <v>1.1483606545165876</v>
          </cell>
          <cell r="KW152">
            <v>20.743162509720069</v>
          </cell>
          <cell r="KX152">
            <v>0</v>
          </cell>
          <cell r="KY152">
            <v>0</v>
          </cell>
          <cell r="KZ152">
            <v>20.743162509720069</v>
          </cell>
          <cell r="LA152">
            <v>5.2091258132830855</v>
          </cell>
          <cell r="LB152">
            <v>0</v>
          </cell>
          <cell r="LC152">
            <v>0</v>
          </cell>
          <cell r="LD152">
            <v>5.2091258132830855</v>
          </cell>
          <cell r="LE152">
            <v>5.9308789062244589E-3</v>
          </cell>
          <cell r="LF152">
            <v>1.1282526785866167</v>
          </cell>
          <cell r="LG152">
            <v>-2.2431655521764324E-2</v>
          </cell>
          <cell r="LH152">
            <v>1.1117519019710755</v>
          </cell>
          <cell r="LI152">
            <v>15.43785325441946</v>
          </cell>
          <cell r="LJ152">
            <v>-1.3017792468865815E-5</v>
          </cell>
          <cell r="LK152">
            <v>0</v>
          </cell>
          <cell r="LL152">
            <v>15.437840236626991</v>
          </cell>
          <cell r="LM152">
            <v>104.76299445148769</v>
          </cell>
          <cell r="LN152">
            <v>103.15572814406701</v>
          </cell>
          <cell r="LO152">
            <v>55.021744353139468</v>
          </cell>
          <cell r="LP152">
            <v>158.17747249720648</v>
          </cell>
          <cell r="LQ152">
            <v>207.9187225955547</v>
          </cell>
          <cell r="LR152">
            <v>262.94046694869417</v>
          </cell>
          <cell r="LS152">
            <v>2244.73</v>
          </cell>
          <cell r="LT152">
            <v>67281</v>
          </cell>
          <cell r="LU152">
            <v>30563.4289964325</v>
          </cell>
          <cell r="LV152">
            <v>21560</v>
          </cell>
          <cell r="LW152">
            <v>1735.51707762556</v>
          </cell>
          <cell r="LX152">
            <v>1387.4002739726</v>
          </cell>
          <cell r="LY152">
            <v>5638.3114155251096</v>
          </cell>
          <cell r="LZ152">
            <v>292097.91205479403</v>
          </cell>
          <cell r="MA152">
            <v>365103.02949771599</v>
          </cell>
          <cell r="MB152">
            <v>365103.02949771599</v>
          </cell>
          <cell r="MC152">
            <v>0</v>
          </cell>
          <cell r="MD152">
            <v>148956.55159817301</v>
          </cell>
          <cell r="ME152">
            <v>643</v>
          </cell>
          <cell r="MF152">
            <v>643</v>
          </cell>
          <cell r="MG152">
            <v>140.5</v>
          </cell>
          <cell r="MH152">
            <v>2244730</v>
          </cell>
          <cell r="MI152">
            <v>52123.4289964325</v>
          </cell>
          <cell r="MJ152">
            <v>365103.02949771599</v>
          </cell>
          <cell r="MK152">
            <v>140.5</v>
          </cell>
          <cell r="ML152">
            <v>43.065662471163144</v>
          </cell>
          <cell r="MM152">
            <v>1.2908014935971488</v>
          </cell>
          <cell r="MN152">
            <v>2.39965929046833</v>
          </cell>
          <cell r="MO152">
            <v>40.798497838568295</v>
          </cell>
          <cell r="MP152">
            <v>80.004242215311805</v>
          </cell>
          <cell r="MQ152">
            <v>1066.3293461168851</v>
          </cell>
          <cell r="MR152">
            <v>2.8644870429851254E-4</v>
          </cell>
          <cell r="MS152" t="str">
            <v>Historical (£m)</v>
          </cell>
          <cell r="MT152" t="str">
            <v>PR09 (£m)</v>
          </cell>
        </row>
        <row r="153">
          <cell r="A153" t="str">
            <v>YKY16</v>
          </cell>
          <cell r="B153" t="str">
            <v>YKY</v>
          </cell>
          <cell r="C153" t="str">
            <v>2015-16</v>
          </cell>
          <cell r="D153" t="str">
            <v>YKY</v>
          </cell>
          <cell r="E153" t="str">
            <v>YKY16</v>
          </cell>
          <cell r="F153">
            <v>1.0404326123128118</v>
          </cell>
          <cell r="G153">
            <v>4.1804582362728775</v>
          </cell>
          <cell r="H153">
            <v>0</v>
          </cell>
          <cell r="I153">
            <v>1.4233118136439267</v>
          </cell>
          <cell r="J153">
            <v>0</v>
          </cell>
          <cell r="K153">
            <v>0</v>
          </cell>
          <cell r="L153">
            <v>0</v>
          </cell>
          <cell r="M153">
            <v>46.452194841930108</v>
          </cell>
          <cell r="N153">
            <v>0.17999484193011642</v>
          </cell>
          <cell r="O153">
            <v>52.23595973377703</v>
          </cell>
          <cell r="P153">
            <v>0</v>
          </cell>
          <cell r="Q153">
            <v>52.23595973377703</v>
          </cell>
          <cell r="R153">
            <v>33.190517748158911</v>
          </cell>
          <cell r="S153">
            <v>16.971852967582485</v>
          </cell>
          <cell r="T153">
            <v>20.211547647515804</v>
          </cell>
          <cell r="U153">
            <v>3.5672827081816654</v>
          </cell>
          <cell r="V153">
            <v>0</v>
          </cell>
          <cell r="W153">
            <v>73.941201071438812</v>
          </cell>
          <cell r="X153">
            <v>0</v>
          </cell>
          <cell r="Y153">
            <v>73.941201071438812</v>
          </cell>
          <cell r="Z153">
            <v>7.4405570044491469</v>
          </cell>
          <cell r="AA153">
            <v>0</v>
          </cell>
          <cell r="AB153">
            <v>0</v>
          </cell>
          <cell r="AC153">
            <v>7.4405570044491469</v>
          </cell>
          <cell r="AD153">
            <v>118.7366038007665</v>
          </cell>
          <cell r="AE153">
            <v>0</v>
          </cell>
          <cell r="AF153">
            <v>0</v>
          </cell>
          <cell r="AG153">
            <v>118.7366038007665</v>
          </cell>
          <cell r="AH153">
            <v>121.22635904203106</v>
          </cell>
          <cell r="AI153">
            <v>27.026277537437597</v>
          </cell>
          <cell r="AJ153">
            <v>-0.19976306156405987</v>
          </cell>
          <cell r="AK153">
            <v>3.0828018302828615</v>
          </cell>
          <cell r="AL153">
            <v>0</v>
          </cell>
          <cell r="AM153">
            <v>0</v>
          </cell>
          <cell r="AN153">
            <v>0</v>
          </cell>
          <cell r="AO153">
            <v>44.490979367720456</v>
          </cell>
          <cell r="AP153">
            <v>19.725561896838599</v>
          </cell>
          <cell r="AQ153">
            <v>94.125857570715468</v>
          </cell>
          <cell r="AR153">
            <v>0</v>
          </cell>
          <cell r="AS153">
            <v>94.125857570715468</v>
          </cell>
          <cell r="AT153">
            <v>-0.21973342150440067</v>
          </cell>
          <cell r="AU153">
            <v>39.568328980907019</v>
          </cell>
          <cell r="AV153">
            <v>0.27923983603993341</v>
          </cell>
          <cell r="AW153">
            <v>13.988535342300684</v>
          </cell>
          <cell r="AX153">
            <v>0</v>
          </cell>
          <cell r="AY153">
            <v>53.616370737743239</v>
          </cell>
          <cell r="AZ153">
            <v>0</v>
          </cell>
          <cell r="BA153">
            <v>53.616370737743239</v>
          </cell>
          <cell r="BB153">
            <v>9.6844842776725268E-2</v>
          </cell>
          <cell r="BC153">
            <v>0</v>
          </cell>
          <cell r="BD153">
            <v>0</v>
          </cell>
          <cell r="BE153">
            <v>9.6844842776725268E-2</v>
          </cell>
          <cell r="BF153">
            <v>147.64538346568096</v>
          </cell>
          <cell r="BG153">
            <v>0</v>
          </cell>
          <cell r="BH153">
            <v>0</v>
          </cell>
          <cell r="BI153">
            <v>147.64538346568096</v>
          </cell>
          <cell r="BJ153">
            <v>151.90283371526502</v>
          </cell>
          <cell r="BK153">
            <v>0</v>
          </cell>
          <cell r="BL153">
            <v>0</v>
          </cell>
          <cell r="BM153">
            <v>0</v>
          </cell>
          <cell r="BN153">
            <v>0</v>
          </cell>
          <cell r="BO153">
            <v>0</v>
          </cell>
          <cell r="BP153">
            <v>0</v>
          </cell>
          <cell r="BQ153">
            <v>10.306525457570714</v>
          </cell>
          <cell r="BR153">
            <v>4.1617304492512476E-2</v>
          </cell>
          <cell r="BS153">
            <v>10.348142762063226</v>
          </cell>
          <cell r="BT153">
            <v>0</v>
          </cell>
          <cell r="BU153">
            <v>10.348142762063226</v>
          </cell>
          <cell r="BV153">
            <v>-0.10033172256358683</v>
          </cell>
          <cell r="BW153">
            <v>1.8293634959795557</v>
          </cell>
          <cell r="BX153">
            <v>0</v>
          </cell>
          <cell r="BY153">
            <v>5.5200003196387425E-2</v>
          </cell>
          <cell r="BZ153">
            <v>0</v>
          </cell>
          <cell r="CA153">
            <v>1.7842317766123548</v>
          </cell>
          <cell r="CB153">
            <v>0</v>
          </cell>
          <cell r="CC153">
            <v>1.7842317766123548</v>
          </cell>
          <cell r="CD153">
            <v>7.9599759173397296E-3</v>
          </cell>
          <cell r="CE153">
            <v>0</v>
          </cell>
          <cell r="CF153">
            <v>0</v>
          </cell>
          <cell r="CG153">
            <v>7.9599759173397296E-3</v>
          </cell>
          <cell r="CH153">
            <v>12.124414562758218</v>
          </cell>
          <cell r="CI153">
            <v>0</v>
          </cell>
          <cell r="CJ153">
            <v>0</v>
          </cell>
          <cell r="CK153">
            <v>12.124414562758218</v>
          </cell>
          <cell r="CL153">
            <v>12.124414562758218</v>
          </cell>
          <cell r="CM153">
            <v>0.57952096505823625</v>
          </cell>
          <cell r="CN153">
            <v>-1.6053875207986685</v>
          </cell>
          <cell r="CO153">
            <v>1.0404326123128118E-3</v>
          </cell>
          <cell r="CP153">
            <v>0</v>
          </cell>
          <cell r="CQ153">
            <v>0</v>
          </cell>
          <cell r="CR153">
            <v>0</v>
          </cell>
          <cell r="CS153">
            <v>22.716805657237934</v>
          </cell>
          <cell r="CT153">
            <v>2.8715940099833603</v>
          </cell>
          <cell r="CU153">
            <v>24.563573544093178</v>
          </cell>
          <cell r="CV153">
            <v>0</v>
          </cell>
          <cell r="CW153">
            <v>24.563573544093178</v>
          </cell>
          <cell r="CX153">
            <v>-0.89787226178077906</v>
          </cell>
          <cell r="CY153">
            <v>15.909725373594105</v>
          </cell>
          <cell r="CZ153">
            <v>0</v>
          </cell>
          <cell r="DA153">
            <v>-0.61038802377602208</v>
          </cell>
          <cell r="DB153">
            <v>0</v>
          </cell>
          <cell r="DC153">
            <v>14.401465088037266</v>
          </cell>
          <cell r="DD153">
            <v>0</v>
          </cell>
          <cell r="DE153">
            <v>14.401465088037266</v>
          </cell>
          <cell r="DF153">
            <v>1.7418037189909093E-2</v>
          </cell>
          <cell r="DG153">
            <v>0</v>
          </cell>
          <cell r="DH153">
            <v>0</v>
          </cell>
          <cell r="DI153">
            <v>1.7418037189909093E-2</v>
          </cell>
          <cell r="DJ153">
            <v>38.947620594940517</v>
          </cell>
          <cell r="DK153">
            <v>0</v>
          </cell>
          <cell r="DL153">
            <v>0</v>
          </cell>
          <cell r="DM153">
            <v>38.947620594940517</v>
          </cell>
          <cell r="DN153">
            <v>39.686327749682611</v>
          </cell>
          <cell r="DO153">
            <v>0</v>
          </cell>
          <cell r="DP153">
            <v>0</v>
          </cell>
          <cell r="DQ153">
            <v>0.22473344425956734</v>
          </cell>
          <cell r="DR153">
            <v>0</v>
          </cell>
          <cell r="DS153">
            <v>0</v>
          </cell>
          <cell r="DT153">
            <v>0</v>
          </cell>
          <cell r="DU153">
            <v>8.8946584026622268</v>
          </cell>
          <cell r="DV153">
            <v>1.144475873544093E-2</v>
          </cell>
          <cell r="DW153">
            <v>9.1308366056572243</v>
          </cell>
          <cell r="DX153">
            <v>0</v>
          </cell>
          <cell r="DY153">
            <v>9.1308366056572243</v>
          </cell>
          <cell r="DZ153">
            <v>-1.4340987498201219E-2</v>
          </cell>
          <cell r="EA153">
            <v>0.26207173678358808</v>
          </cell>
          <cell r="EB153">
            <v>0</v>
          </cell>
          <cell r="EC153">
            <v>7.3391859692108173E-3</v>
          </cell>
          <cell r="ED153">
            <v>0</v>
          </cell>
          <cell r="EE153">
            <v>0.25506993525459698</v>
          </cell>
          <cell r="EF153">
            <v>0</v>
          </cell>
          <cell r="EG153">
            <v>0.25506993525459698</v>
          </cell>
          <cell r="EH153">
            <v>1.140333628607658E-3</v>
          </cell>
          <cell r="EI153">
            <v>0</v>
          </cell>
          <cell r="EJ153">
            <v>0</v>
          </cell>
          <cell r="EK153">
            <v>1.140333628607658E-3</v>
          </cell>
          <cell r="EL153">
            <v>9.3847662072832243</v>
          </cell>
          <cell r="EM153">
            <v>0</v>
          </cell>
          <cell r="EN153">
            <v>0</v>
          </cell>
          <cell r="EO153">
            <v>9.3847662072832243</v>
          </cell>
          <cell r="EP153">
            <v>9.3847662072832243</v>
          </cell>
          <cell r="EQ153">
            <v>31.206735773710477</v>
          </cell>
          <cell r="ER153">
            <v>-0.19976306156405987</v>
          </cell>
          <cell r="ES153">
            <v>4.5061136439267884</v>
          </cell>
          <cell r="ET153">
            <v>0</v>
          </cell>
          <cell r="EU153">
            <v>0</v>
          </cell>
          <cell r="EV153">
            <v>0</v>
          </cell>
          <cell r="EW153">
            <v>90.943174209650564</v>
          </cell>
          <cell r="EX153">
            <v>19.905556738768713</v>
          </cell>
          <cell r="EY153">
            <v>146.36181730449249</v>
          </cell>
          <cell r="EZ153">
            <v>0</v>
          </cell>
          <cell r="FA153">
            <v>146.36181730449249</v>
          </cell>
          <cell r="FB153">
            <v>32.97078432665451</v>
          </cell>
          <cell r="FC153">
            <v>56.540181948489504</v>
          </cell>
          <cell r="FD153">
            <v>20.490787483555739</v>
          </cell>
          <cell r="FE153">
            <v>17.555818050482348</v>
          </cell>
          <cell r="FF153">
            <v>0</v>
          </cell>
          <cell r="FG153">
            <v>127.55757180918204</v>
          </cell>
          <cell r="FH153">
            <v>0</v>
          </cell>
          <cell r="FI153">
            <v>127.55757180918204</v>
          </cell>
          <cell r="FJ153">
            <v>7.5374018472258717</v>
          </cell>
          <cell r="FK153">
            <v>0</v>
          </cell>
          <cell r="FL153">
            <v>0</v>
          </cell>
          <cell r="FM153">
            <v>7.5374018472258717</v>
          </cell>
          <cell r="FN153">
            <v>266.38198726644754</v>
          </cell>
          <cell r="FO153">
            <v>0</v>
          </cell>
          <cell r="FP153">
            <v>0</v>
          </cell>
          <cell r="FQ153">
            <v>266.38198726644754</v>
          </cell>
          <cell r="FR153">
            <v>273.1291927572961</v>
          </cell>
          <cell r="FS153">
            <v>0.57952096505823625</v>
          </cell>
          <cell r="FT153">
            <v>-1.6053875207986685</v>
          </cell>
          <cell r="FU153">
            <v>0.22577387687188016</v>
          </cell>
          <cell r="FV153">
            <v>0</v>
          </cell>
          <cell r="FW153">
            <v>0</v>
          </cell>
          <cell r="FX153">
            <v>0</v>
          </cell>
          <cell r="FY153">
            <v>41.917989517470879</v>
          </cell>
          <cell r="FZ153">
            <v>2.924656073211314</v>
          </cell>
          <cell r="GA153">
            <v>44.042552911813623</v>
          </cell>
          <cell r="GB153">
            <v>0</v>
          </cell>
          <cell r="GC153">
            <v>44.042552911813623</v>
          </cell>
          <cell r="GD153">
            <v>-1.0125449718425672</v>
          </cell>
          <cell r="GE153">
            <v>18.001160606357249</v>
          </cell>
          <cell r="GF153">
            <v>0</v>
          </cell>
          <cell r="GG153">
            <v>-0.54784883461042366</v>
          </cell>
          <cell r="GH153">
            <v>0</v>
          </cell>
          <cell r="GI153">
            <v>16.440766799904218</v>
          </cell>
          <cell r="GJ153">
            <v>0</v>
          </cell>
          <cell r="GK153">
            <v>16.440766799904218</v>
          </cell>
          <cell r="GL153">
            <v>2.6518346735856478E-2</v>
          </cell>
          <cell r="GM153">
            <v>0</v>
          </cell>
          <cell r="GN153">
            <v>0</v>
          </cell>
          <cell r="GO153">
            <v>2.6518346735856478E-2</v>
          </cell>
          <cell r="GP153">
            <v>60.456801364981956</v>
          </cell>
          <cell r="GQ153">
            <v>0</v>
          </cell>
          <cell r="GR153">
            <v>0</v>
          </cell>
          <cell r="GS153">
            <v>60.456801364981956</v>
          </cell>
          <cell r="GT153">
            <v>61.195508519724058</v>
          </cell>
          <cell r="GU153">
            <v>31.786256738768714</v>
          </cell>
          <cell r="GV153">
            <v>-1.8051505823627183</v>
          </cell>
          <cell r="GW153">
            <v>4.7318875207986686</v>
          </cell>
          <cell r="GX153">
            <v>0</v>
          </cell>
          <cell r="GY153">
            <v>0</v>
          </cell>
          <cell r="GZ153">
            <v>0</v>
          </cell>
          <cell r="HA153">
            <v>132.86116372712144</v>
          </cell>
          <cell r="HB153">
            <v>22.830212811979923</v>
          </cell>
          <cell r="HC153">
            <v>190.40437021630612</v>
          </cell>
          <cell r="HD153">
            <v>0</v>
          </cell>
          <cell r="HE153">
            <v>190.40437021630612</v>
          </cell>
          <cell r="HF153">
            <v>31.958239354811873</v>
          </cell>
          <cell r="HG153">
            <v>74.54134255484675</v>
          </cell>
          <cell r="HH153">
            <v>20.490787483555739</v>
          </cell>
          <cell r="HI153">
            <v>17.007969215871878</v>
          </cell>
          <cell r="HJ153">
            <v>0</v>
          </cell>
          <cell r="HK153">
            <v>143.99833860908612</v>
          </cell>
          <cell r="HL153">
            <v>0</v>
          </cell>
          <cell r="HM153">
            <v>143.99833860908612</v>
          </cell>
          <cell r="HN153">
            <v>7.5639201939617182</v>
          </cell>
          <cell r="HO153">
            <v>0</v>
          </cell>
          <cell r="HP153">
            <v>0</v>
          </cell>
          <cell r="HQ153">
            <v>7.5639201939617182</v>
          </cell>
          <cell r="HR153">
            <v>326.83878863143048</v>
          </cell>
          <cell r="HS153">
            <v>0</v>
          </cell>
          <cell r="HT153">
            <v>0</v>
          </cell>
          <cell r="HU153">
            <v>326.83878863143048</v>
          </cell>
          <cell r="HV153">
            <v>334.32470127702118</v>
          </cell>
          <cell r="HW153">
            <v>4.3573317803660558E-4</v>
          </cell>
          <cell r="HX153">
            <v>0</v>
          </cell>
          <cell r="HY153">
            <v>8.68179629450915E-3</v>
          </cell>
          <cell r="HZ153">
            <v>-1.3099129823627181E-2</v>
          </cell>
          <cell r="IA153">
            <v>0</v>
          </cell>
          <cell r="IB153">
            <v>8.9888487670549064E-3</v>
          </cell>
          <cell r="IC153" t="e">
            <v>#N/A</v>
          </cell>
          <cell r="ID153">
            <v>1.4557990514509149</v>
          </cell>
          <cell r="IE153">
            <v>0</v>
          </cell>
          <cell r="IF153">
            <v>0</v>
          </cell>
          <cell r="IG153" t="e">
            <v>#N/A</v>
          </cell>
          <cell r="IH153" t="e">
            <v>#N/A</v>
          </cell>
          <cell r="II153">
            <v>0.21108685772773333</v>
          </cell>
          <cell r="IJ153">
            <v>2.2519339350665555</v>
          </cell>
          <cell r="IK153" t="e">
            <v>#N/A</v>
          </cell>
          <cell r="IL153" t="e">
            <v>#N/A</v>
          </cell>
          <cell r="IM153">
            <v>5.1429572437604085E-2</v>
          </cell>
          <cell r="IN153">
            <v>3.8895859058369378</v>
          </cell>
          <cell r="IO153">
            <v>1.2485191347753742E-2</v>
          </cell>
          <cell r="IP153">
            <v>0</v>
          </cell>
          <cell r="IQ153">
            <v>5.8584391958535766</v>
          </cell>
          <cell r="IR153">
            <v>2.6749639407188015</v>
          </cell>
          <cell r="IS153">
            <v>4.8087151457570809E-2</v>
          </cell>
          <cell r="IT153">
            <v>0</v>
          </cell>
          <cell r="IU153">
            <v>0</v>
          </cell>
          <cell r="IV153">
            <v>7.5366503823627279E-2</v>
          </cell>
          <cell r="IW153">
            <v>5.2250699126422626</v>
          </cell>
          <cell r="IX153">
            <v>0.6855588708635606</v>
          </cell>
          <cell r="IY153">
            <v>0</v>
          </cell>
          <cell r="IZ153">
            <v>0.76407799995008208</v>
          </cell>
          <cell r="JA153" t="e">
            <v>#N/A</v>
          </cell>
          <cell r="JB153">
            <v>6.1308671323028276</v>
          </cell>
          <cell r="JC153">
            <v>8.9092726936905038</v>
          </cell>
          <cell r="JD153">
            <v>0.85974236790953662</v>
          </cell>
          <cell r="JE153">
            <v>-0.15509900623128117</v>
          </cell>
          <cell r="JF153">
            <v>0</v>
          </cell>
          <cell r="JG153">
            <v>0</v>
          </cell>
          <cell r="JH153">
            <v>0</v>
          </cell>
          <cell r="JI153">
            <v>0.18583006661896836</v>
          </cell>
          <cell r="JJ153">
            <v>0</v>
          </cell>
          <cell r="JK153">
            <v>0</v>
          </cell>
          <cell r="JL153">
            <v>0</v>
          </cell>
          <cell r="JM153">
            <v>0</v>
          </cell>
          <cell r="JN153">
            <v>0</v>
          </cell>
          <cell r="JO153">
            <v>0</v>
          </cell>
          <cell r="JP153">
            <v>4.161282636650582</v>
          </cell>
          <cell r="JQ153">
            <v>-6.0282665557404309</v>
          </cell>
          <cell r="JR153">
            <v>0.22517910316472542</v>
          </cell>
          <cell r="JS153">
            <v>326.83878863143048</v>
          </cell>
          <cell r="JT153">
            <v>334.32470127702118</v>
          </cell>
          <cell r="JU153">
            <v>61.195508519724058</v>
          </cell>
          <cell r="JV153">
            <v>273.1291927572961</v>
          </cell>
          <cell r="JW153">
            <v>37.497264042780252</v>
          </cell>
          <cell r="JX153">
            <v>8.9092726936905038</v>
          </cell>
          <cell r="JY153">
            <v>0</v>
          </cell>
          <cell r="JZ153">
            <v>0</v>
          </cell>
          <cell r="KA153">
            <v>0.20086487970049913</v>
          </cell>
          <cell r="KB153">
            <v>0</v>
          </cell>
          <cell r="KC153">
            <v>0</v>
          </cell>
          <cell r="KD153">
            <v>0.20086487970049913</v>
          </cell>
          <cell r="KE153">
            <v>0</v>
          </cell>
          <cell r="KF153">
            <v>0</v>
          </cell>
          <cell r="KG153">
            <v>0</v>
          </cell>
          <cell r="KH153">
            <v>0</v>
          </cell>
          <cell r="KI153">
            <v>0.71477720465890171</v>
          </cell>
          <cell r="KJ153">
            <v>0.60761264559068207</v>
          </cell>
          <cell r="KK153">
            <v>2.310800831946755</v>
          </cell>
          <cell r="KL153">
            <v>7.8656705490848573</v>
          </cell>
          <cell r="KM153">
            <v>12.379067221297836</v>
          </cell>
          <cell r="KN153">
            <v>59.908109816971702</v>
          </cell>
          <cell r="KO153">
            <v>5.2250699126422626</v>
          </cell>
          <cell r="KP153">
            <v>0</v>
          </cell>
          <cell r="KQ153">
            <v>0</v>
          </cell>
          <cell r="KR153">
            <v>5.2250699126422626</v>
          </cell>
          <cell r="KS153">
            <v>0</v>
          </cell>
          <cell r="KT153">
            <v>0.67281840937437598</v>
          </cell>
          <cell r="KU153">
            <v>1.2740461489184691E-2</v>
          </cell>
          <cell r="KV153">
            <v>0.6855588708635606</v>
          </cell>
          <cell r="KW153">
            <v>6.1309931703094831</v>
          </cell>
          <cell r="KX153">
            <v>-1.2603800665557402E-4</v>
          </cell>
          <cell r="KY153">
            <v>0</v>
          </cell>
          <cell r="KZ153">
            <v>6.1308671323028276</v>
          </cell>
          <cell r="LA153">
            <v>5.2091258132830855</v>
          </cell>
          <cell r="LB153">
            <v>0</v>
          </cell>
          <cell r="LC153">
            <v>0</v>
          </cell>
          <cell r="LD153">
            <v>5.2091258132830855</v>
          </cell>
          <cell r="LE153">
            <v>5.9308789062244589E-3</v>
          </cell>
          <cell r="LF153">
            <v>1.1282526785866167</v>
          </cell>
          <cell r="LG153">
            <v>-2.2431655521764324E-2</v>
          </cell>
          <cell r="LH153">
            <v>1.1117519019710755</v>
          </cell>
          <cell r="LI153">
            <v>15.43785325441946</v>
          </cell>
          <cell r="LJ153">
            <v>-1.3017792468865815E-5</v>
          </cell>
          <cell r="LK153">
            <v>0</v>
          </cell>
          <cell r="LL153">
            <v>15.437840236626991</v>
          </cell>
          <cell r="LM153">
            <v>131.57921763500903</v>
          </cell>
          <cell r="LN153">
            <v>114.87713089407362</v>
          </cell>
          <cell r="LO153">
            <v>58.084080817595243</v>
          </cell>
          <cell r="LP153">
            <v>172.96121171166885</v>
          </cell>
          <cell r="LQ153">
            <v>246.45634852908265</v>
          </cell>
          <cell r="LR153">
            <v>304.54042934667791</v>
          </cell>
          <cell r="LS153">
            <v>2258.3679999999999</v>
          </cell>
          <cell r="LT153">
            <v>67391</v>
          </cell>
          <cell r="LU153">
            <v>30620.001818508299</v>
          </cell>
          <cell r="LV153">
            <v>21560</v>
          </cell>
          <cell r="LW153">
            <v>1683</v>
          </cell>
          <cell r="LX153">
            <v>1438</v>
          </cell>
          <cell r="LY153">
            <v>5483</v>
          </cell>
          <cell r="LZ153">
            <v>289767</v>
          </cell>
          <cell r="MA153">
            <v>362722</v>
          </cell>
          <cell r="MB153">
            <v>364726</v>
          </cell>
          <cell r="MC153">
            <v>0</v>
          </cell>
          <cell r="MD153">
            <v>147658</v>
          </cell>
          <cell r="ME153">
            <v>638</v>
          </cell>
          <cell r="MF153">
            <v>638</v>
          </cell>
          <cell r="MG153">
            <v>123.899999999999</v>
          </cell>
          <cell r="MH153">
            <v>2258368</v>
          </cell>
          <cell r="MI153">
            <v>52180.001818508303</v>
          </cell>
          <cell r="MJ153">
            <v>364726</v>
          </cell>
          <cell r="MK153">
            <v>123.899999999999</v>
          </cell>
          <cell r="ML153">
            <v>43.280335785633383</v>
          </cell>
          <cell r="MM153">
            <v>1.2915101121383314</v>
          </cell>
          <cell r="MN153">
            <v>2.3590311631197118</v>
          </cell>
          <cell r="MO153">
            <v>40.484637782883588</v>
          </cell>
          <cell r="MP153">
            <v>79.447859489041079</v>
          </cell>
          <cell r="MQ153">
            <v>1074.605892885598</v>
          </cell>
          <cell r="MR153">
            <v>2.8250488848584462E-4</v>
          </cell>
          <cell r="MS153" t="str">
            <v>Historical (£m)</v>
          </cell>
          <cell r="MT153" t="str">
            <v>PR14 (£m)</v>
          </cell>
        </row>
        <row r="154">
          <cell r="A154" t="str">
            <v>YKY17</v>
          </cell>
          <cell r="B154" t="str">
            <v>YKY</v>
          </cell>
          <cell r="C154" t="str">
            <v>2016-17</v>
          </cell>
          <cell r="D154" t="str">
            <v>YKY</v>
          </cell>
          <cell r="E154" t="str">
            <v>YKY17</v>
          </cell>
          <cell r="F154">
            <v>1.0263438654082888</v>
          </cell>
          <cell r="G154">
            <v>3.965792695937628</v>
          </cell>
          <cell r="H154">
            <v>0</v>
          </cell>
          <cell r="I154">
            <v>1.6575453426343865</v>
          </cell>
          <cell r="J154">
            <v>0</v>
          </cell>
          <cell r="K154">
            <v>0</v>
          </cell>
          <cell r="L154">
            <v>0</v>
          </cell>
          <cell r="M154">
            <v>48.577881493639723</v>
          </cell>
          <cell r="N154">
            <v>0.22066393106278209</v>
          </cell>
          <cell r="O154">
            <v>54.421883463274511</v>
          </cell>
          <cell r="P154">
            <v>0</v>
          </cell>
          <cell r="Q154">
            <v>54.421883463274511</v>
          </cell>
          <cell r="R154">
            <v>26.30582452264273</v>
          </cell>
          <cell r="S154">
            <v>14.062191166875312</v>
          </cell>
          <cell r="T154">
            <v>36.370044190262306</v>
          </cell>
          <cell r="U154">
            <v>4.0419324254935596</v>
          </cell>
          <cell r="V154">
            <v>0</v>
          </cell>
          <cell r="W154">
            <v>80.779992305273879</v>
          </cell>
          <cell r="X154">
            <v>0</v>
          </cell>
          <cell r="Y154">
            <v>80.779992305273879</v>
          </cell>
          <cell r="Z154">
            <v>8.4850937879950763</v>
          </cell>
          <cell r="AA154">
            <v>0</v>
          </cell>
          <cell r="AB154">
            <v>0</v>
          </cell>
          <cell r="AC154">
            <v>8.4850937879950763</v>
          </cell>
          <cell r="AD154">
            <v>126.71678198055312</v>
          </cell>
          <cell r="AE154">
            <v>0</v>
          </cell>
          <cell r="AF154">
            <v>0</v>
          </cell>
          <cell r="AG154">
            <v>126.71678198055312</v>
          </cell>
          <cell r="AH154">
            <v>129.59362383529256</v>
          </cell>
          <cell r="AI154">
            <v>24.157055560114891</v>
          </cell>
          <cell r="AJ154">
            <v>-0.23605908904390643</v>
          </cell>
          <cell r="AK154">
            <v>3.1457439474764053</v>
          </cell>
          <cell r="AL154">
            <v>0</v>
          </cell>
          <cell r="AM154">
            <v>0</v>
          </cell>
          <cell r="AN154">
            <v>0</v>
          </cell>
          <cell r="AO154">
            <v>51.073949774312673</v>
          </cell>
          <cell r="AP154">
            <v>19.035599671727532</v>
          </cell>
          <cell r="AQ154">
            <v>97.176289864587503</v>
          </cell>
          <cell r="AR154">
            <v>0</v>
          </cell>
          <cell r="AS154">
            <v>97.176289864587503</v>
          </cell>
          <cell r="AT154">
            <v>3.7895418771556004</v>
          </cell>
          <cell r="AU154">
            <v>62.243196414339138</v>
          </cell>
          <cell r="AV154">
            <v>0.16180933002544109</v>
          </cell>
          <cell r="AW154">
            <v>11.145568130935342</v>
          </cell>
          <cell r="AX154">
            <v>0</v>
          </cell>
          <cell r="AY154">
            <v>77.340115752455503</v>
          </cell>
          <cell r="AZ154">
            <v>0</v>
          </cell>
          <cell r="BA154">
            <v>77.340115752455503</v>
          </cell>
          <cell r="BB154">
            <v>-4.0399285923676649E-2</v>
          </cell>
          <cell r="BC154">
            <v>0</v>
          </cell>
          <cell r="BD154">
            <v>0</v>
          </cell>
          <cell r="BE154">
            <v>-4.0399285923676649E-2</v>
          </cell>
          <cell r="BF154">
            <v>174.55680490296606</v>
          </cell>
          <cell r="BG154">
            <v>0</v>
          </cell>
          <cell r="BH154">
            <v>0</v>
          </cell>
          <cell r="BI154">
            <v>174.55680490296606</v>
          </cell>
          <cell r="BJ154">
            <v>182.01011405356104</v>
          </cell>
          <cell r="BK154">
            <v>0</v>
          </cell>
          <cell r="BL154">
            <v>0</v>
          </cell>
          <cell r="BM154">
            <v>0</v>
          </cell>
          <cell r="BN154">
            <v>0</v>
          </cell>
          <cell r="BO154">
            <v>0</v>
          </cell>
          <cell r="BP154">
            <v>0</v>
          </cell>
          <cell r="BQ154">
            <v>7.471783340172343</v>
          </cell>
          <cell r="BR154">
            <v>6.1580631924497333E-3</v>
          </cell>
          <cell r="BS154">
            <v>7.4779414033647917</v>
          </cell>
          <cell r="BT154">
            <v>0</v>
          </cell>
          <cell r="BU154">
            <v>7.4779414033647917</v>
          </cell>
          <cell r="BV154">
            <v>1.0403790042957032E-2</v>
          </cell>
          <cell r="BW154">
            <v>1.3870059983548364</v>
          </cell>
          <cell r="BX154">
            <v>0</v>
          </cell>
          <cell r="BY154">
            <v>0.11841875046039399</v>
          </cell>
          <cell r="BZ154">
            <v>0</v>
          </cell>
          <cell r="CA154">
            <v>1.5158285388581842</v>
          </cell>
          <cell r="CB154">
            <v>0</v>
          </cell>
          <cell r="CC154">
            <v>1.5158285388581842</v>
          </cell>
          <cell r="CD154">
            <v>0</v>
          </cell>
          <cell r="CE154">
            <v>0</v>
          </cell>
          <cell r="CF154">
            <v>0</v>
          </cell>
          <cell r="CG154">
            <v>0</v>
          </cell>
          <cell r="CH154">
            <v>8.9937699422229755</v>
          </cell>
          <cell r="CI154">
            <v>0</v>
          </cell>
          <cell r="CJ154">
            <v>0</v>
          </cell>
          <cell r="CK154">
            <v>8.9937699422229755</v>
          </cell>
          <cell r="CL154">
            <v>9.058429605743699</v>
          </cell>
          <cell r="CM154">
            <v>0.41977464095199007</v>
          </cell>
          <cell r="CN154">
            <v>-1.9664748461222812</v>
          </cell>
          <cell r="CO154">
            <v>0</v>
          </cell>
          <cell r="CP154">
            <v>0</v>
          </cell>
          <cell r="CQ154">
            <v>0</v>
          </cell>
          <cell r="CR154">
            <v>0</v>
          </cell>
          <cell r="CS154">
            <v>22.408165613459168</v>
          </cell>
          <cell r="CT154">
            <v>2.7731811243331963</v>
          </cell>
          <cell r="CU154">
            <v>23.634646532622074</v>
          </cell>
          <cell r="CV154">
            <v>0</v>
          </cell>
          <cell r="CW154">
            <v>23.634646532622074</v>
          </cell>
          <cell r="CX154">
            <v>2.2765596751301981E-2</v>
          </cell>
          <cell r="CY154">
            <v>59.029710188759125</v>
          </cell>
          <cell r="CZ154">
            <v>0</v>
          </cell>
          <cell r="DA154">
            <v>-1.3732472918129444</v>
          </cell>
          <cell r="DB154">
            <v>0</v>
          </cell>
          <cell r="DC154">
            <v>57.679228493697387</v>
          </cell>
          <cell r="DD154">
            <v>0</v>
          </cell>
          <cell r="DE154">
            <v>57.679228493697387</v>
          </cell>
          <cell r="DF154">
            <v>0</v>
          </cell>
          <cell r="DG154">
            <v>0</v>
          </cell>
          <cell r="DH154">
            <v>0</v>
          </cell>
          <cell r="DI154">
            <v>0</v>
          </cell>
          <cell r="DJ154">
            <v>81.313875026319565</v>
          </cell>
          <cell r="DK154">
            <v>0</v>
          </cell>
          <cell r="DL154">
            <v>0</v>
          </cell>
          <cell r="DM154">
            <v>81.313875026319565</v>
          </cell>
          <cell r="DN154">
            <v>89.942347902807043</v>
          </cell>
          <cell r="DO154">
            <v>0</v>
          </cell>
          <cell r="DP154">
            <v>0</v>
          </cell>
          <cell r="DQ154">
            <v>0.16626770619614278</v>
          </cell>
          <cell r="DR154">
            <v>0</v>
          </cell>
          <cell r="DS154">
            <v>0</v>
          </cell>
          <cell r="DT154">
            <v>0</v>
          </cell>
          <cell r="DU154">
            <v>10.188515551908083</v>
          </cell>
          <cell r="DV154">
            <v>9.2370947886745991E-3</v>
          </cell>
          <cell r="DW154">
            <v>10.364020352892901</v>
          </cell>
          <cell r="DX154">
            <v>0</v>
          </cell>
          <cell r="DY154">
            <v>10.364020352892901</v>
          </cell>
          <cell r="DZ154">
            <v>1.4904305960415972E-3</v>
          </cell>
          <cell r="EA154">
            <v>0.1989284778293402</v>
          </cell>
          <cell r="EB154">
            <v>0</v>
          </cell>
          <cell r="EC154">
            <v>1.6572964519932662E-2</v>
          </cell>
          <cell r="ED154">
            <v>0</v>
          </cell>
          <cell r="EE154">
            <v>0.21699187294531375</v>
          </cell>
          <cell r="EF154">
            <v>0</v>
          </cell>
          <cell r="EG154">
            <v>0.21699187294531375</v>
          </cell>
          <cell r="EH154">
            <v>0</v>
          </cell>
          <cell r="EI154">
            <v>0</v>
          </cell>
          <cell r="EJ154">
            <v>0</v>
          </cell>
          <cell r="EK154">
            <v>0</v>
          </cell>
          <cell r="EL154">
            <v>10.581012225838167</v>
          </cell>
          <cell r="EM154">
            <v>0</v>
          </cell>
          <cell r="EN154">
            <v>0</v>
          </cell>
          <cell r="EO154">
            <v>10.581012225838167</v>
          </cell>
          <cell r="EP154">
            <v>17.940924084681004</v>
          </cell>
          <cell r="EQ154">
            <v>28.122848256052521</v>
          </cell>
          <cell r="ER154">
            <v>-0.23605908904390643</v>
          </cell>
          <cell r="ES154">
            <v>4.8032892901107918</v>
          </cell>
          <cell r="ET154">
            <v>0</v>
          </cell>
          <cell r="EU154">
            <v>0</v>
          </cell>
          <cell r="EV154">
            <v>0</v>
          </cell>
          <cell r="EW154">
            <v>99.651831267952389</v>
          </cell>
          <cell r="EX154">
            <v>19.256263602790316</v>
          </cell>
          <cell r="EY154">
            <v>151.59817332786201</v>
          </cell>
          <cell r="EZ154">
            <v>0</v>
          </cell>
          <cell r="FA154">
            <v>151.59817332786201</v>
          </cell>
          <cell r="FB154">
            <v>30.095366399798333</v>
          </cell>
          <cell r="FC154">
            <v>76.305387581214447</v>
          </cell>
          <cell r="FD154">
            <v>36.531853520287747</v>
          </cell>
          <cell r="FE154">
            <v>15.187500556428903</v>
          </cell>
          <cell r="FF154">
            <v>0</v>
          </cell>
          <cell r="FG154">
            <v>158.12010805772937</v>
          </cell>
          <cell r="FH154">
            <v>0</v>
          </cell>
          <cell r="FI154">
            <v>158.12010805772937</v>
          </cell>
          <cell r="FJ154">
            <v>8.4446945020713997</v>
          </cell>
          <cell r="FK154">
            <v>0</v>
          </cell>
          <cell r="FL154">
            <v>0</v>
          </cell>
          <cell r="FM154">
            <v>8.4446945020713997</v>
          </cell>
          <cell r="FN154">
            <v>301.27358688351922</v>
          </cell>
          <cell r="FO154">
            <v>0</v>
          </cell>
          <cell r="FP154">
            <v>0</v>
          </cell>
          <cell r="FQ154">
            <v>301.27358688351922</v>
          </cell>
          <cell r="FR154">
            <v>311.60373788885357</v>
          </cell>
          <cell r="FS154">
            <v>0.41977464095199007</v>
          </cell>
          <cell r="FT154">
            <v>-1.9664748461222812</v>
          </cell>
          <cell r="FU154">
            <v>0.16626770619614278</v>
          </cell>
          <cell r="FV154">
            <v>0</v>
          </cell>
          <cell r="FW154">
            <v>0</v>
          </cell>
          <cell r="FX154">
            <v>0</v>
          </cell>
          <cell r="FY154">
            <v>40.068464505539595</v>
          </cell>
          <cell r="FZ154">
            <v>2.7885762823143203</v>
          </cell>
          <cell r="GA154">
            <v>41.476608288879767</v>
          </cell>
          <cell r="GB154">
            <v>0</v>
          </cell>
          <cell r="GC154">
            <v>41.476608288879767</v>
          </cell>
          <cell r="GD154">
            <v>3.4659817390300607E-2</v>
          </cell>
          <cell r="GE154">
            <v>60.615644664943304</v>
          </cell>
          <cell r="GF154">
            <v>0</v>
          </cell>
          <cell r="GG154">
            <v>-1.2382555768326178</v>
          </cell>
          <cell r="GH154">
            <v>0</v>
          </cell>
          <cell r="GI154">
            <v>59.412048905500889</v>
          </cell>
          <cell r="GJ154">
            <v>0</v>
          </cell>
          <cell r="GK154">
            <v>59.412048905500889</v>
          </cell>
          <cell r="GL154">
            <v>0</v>
          </cell>
          <cell r="GM154">
            <v>0</v>
          </cell>
          <cell r="GN154">
            <v>0</v>
          </cell>
          <cell r="GO154">
            <v>0</v>
          </cell>
          <cell r="GP154">
            <v>100.88865719438071</v>
          </cell>
          <cell r="GQ154">
            <v>0</v>
          </cell>
          <cell r="GR154">
            <v>0</v>
          </cell>
          <cell r="GS154">
            <v>100.88865719438071</v>
          </cell>
          <cell r="GT154">
            <v>116.94170159323174</v>
          </cell>
          <cell r="GU154">
            <v>28.542622897004509</v>
          </cell>
          <cell r="GV154">
            <v>-2.2025339351661879</v>
          </cell>
          <cell r="GW154">
            <v>4.9695569963069337</v>
          </cell>
          <cell r="GX154">
            <v>0</v>
          </cell>
          <cell r="GY154">
            <v>0</v>
          </cell>
          <cell r="GZ154">
            <v>0</v>
          </cell>
          <cell r="HA154">
            <v>139.72029577349198</v>
          </cell>
          <cell r="HB154">
            <v>22.044839885104636</v>
          </cell>
          <cell r="HC154">
            <v>193.07478161674086</v>
          </cell>
          <cell r="HD154">
            <v>0</v>
          </cell>
          <cell r="HE154">
            <v>193.07478161674086</v>
          </cell>
          <cell r="HF154">
            <v>30.130026217188593</v>
          </cell>
          <cell r="HG154">
            <v>136.92103224615758</v>
          </cell>
          <cell r="HH154">
            <v>36.531853520287747</v>
          </cell>
          <cell r="HI154">
            <v>13.949244979596225</v>
          </cell>
          <cell r="HJ154">
            <v>0</v>
          </cell>
          <cell r="HK154">
            <v>217.53215696323008</v>
          </cell>
          <cell r="HL154">
            <v>0</v>
          </cell>
          <cell r="HM154">
            <v>217.53215696323008</v>
          </cell>
          <cell r="HN154">
            <v>8.4446945020713979</v>
          </cell>
          <cell r="HO154">
            <v>0</v>
          </cell>
          <cell r="HP154">
            <v>0</v>
          </cell>
          <cell r="HQ154">
            <v>8.4446945020713979</v>
          </cell>
          <cell r="HR154">
            <v>402.16224407790054</v>
          </cell>
          <cell r="HS154">
            <v>0</v>
          </cell>
          <cell r="HT154">
            <v>0</v>
          </cell>
          <cell r="HU154">
            <v>402.16224407790054</v>
          </cell>
          <cell r="HV154">
            <v>428.54543948208601</v>
          </cell>
          <cell r="HW154">
            <v>0.89158388953631507</v>
          </cell>
          <cell r="HX154">
            <v>0</v>
          </cell>
          <cell r="HY154">
            <v>0.41293280694952805</v>
          </cell>
          <cell r="HZ154">
            <v>-9.5500106117357514E-2</v>
          </cell>
          <cell r="IA154">
            <v>0</v>
          </cell>
          <cell r="IB154">
            <v>6.3191519675010258E-2</v>
          </cell>
          <cell r="IC154" t="e">
            <v>#N/A</v>
          </cell>
          <cell r="ID154">
            <v>0.72140677797620023</v>
          </cell>
          <cell r="IE154">
            <v>0</v>
          </cell>
          <cell r="IF154">
            <v>0</v>
          </cell>
          <cell r="IG154" t="e">
            <v>#N/A</v>
          </cell>
          <cell r="IH154" t="e">
            <v>#N/A</v>
          </cell>
          <cell r="II154">
            <v>-1.0144033602092024</v>
          </cell>
          <cell r="IJ154">
            <v>6.265492657529749E-2</v>
          </cell>
          <cell r="IK154" t="e">
            <v>#N/A</v>
          </cell>
          <cell r="IL154" t="e">
            <v>#N/A</v>
          </cell>
          <cell r="IM154">
            <v>0.14914969661222816</v>
          </cell>
          <cell r="IN154">
            <v>2.8180069389774207</v>
          </cell>
          <cell r="IO154">
            <v>0.18893739448994665</v>
          </cell>
          <cell r="IP154">
            <v>0</v>
          </cell>
          <cell r="IQ154">
            <v>5.0893964469183421</v>
          </cell>
          <cell r="IR154">
            <v>5.6192814247074265</v>
          </cell>
          <cell r="IS154">
            <v>2.6833975893311445E-2</v>
          </cell>
          <cell r="IT154">
            <v>0</v>
          </cell>
          <cell r="IU154">
            <v>0</v>
          </cell>
          <cell r="IV154">
            <v>2.2176109265490355E-3</v>
          </cell>
          <cell r="IW154">
            <v>5.3040057907771843</v>
          </cell>
          <cell r="IX154">
            <v>0.646146922115716</v>
          </cell>
          <cell r="IY154">
            <v>0</v>
          </cell>
          <cell r="IZ154">
            <v>1.678828132462854</v>
          </cell>
          <cell r="JA154" t="e">
            <v>#N/A</v>
          </cell>
          <cell r="JB154">
            <v>7.3272511975384997</v>
          </cell>
          <cell r="JC154">
            <v>13.132448006667213</v>
          </cell>
          <cell r="JD154">
            <v>2.0488090950996445</v>
          </cell>
          <cell r="JE154">
            <v>-4.8628685514977427E-2</v>
          </cell>
          <cell r="JF154">
            <v>0</v>
          </cell>
          <cell r="JG154">
            <v>0</v>
          </cell>
          <cell r="JH154">
            <v>-2.8789489386951167E-2</v>
          </cell>
          <cell r="JI154">
            <v>0.12152718072712351</v>
          </cell>
          <cell r="JJ154">
            <v>0</v>
          </cell>
          <cell r="JK154">
            <v>4.1019875005334425E-2</v>
          </cell>
          <cell r="JL154">
            <v>0</v>
          </cell>
          <cell r="JM154">
            <v>0</v>
          </cell>
          <cell r="JN154">
            <v>1.3708977644645054E-3</v>
          </cell>
          <cell r="JO154">
            <v>0</v>
          </cell>
          <cell r="JP154">
            <v>14.113655249718507</v>
          </cell>
          <cell r="JQ154">
            <v>-7.9685337710299438</v>
          </cell>
          <cell r="JR154">
            <v>6.8965566046778823E-2</v>
          </cell>
          <cell r="JS154">
            <v>402.16224407790054</v>
          </cell>
          <cell r="JT154">
            <v>428.54543948208601</v>
          </cell>
          <cell r="JU154">
            <v>116.94170159323174</v>
          </cell>
          <cell r="JV154">
            <v>311.60373788885357</v>
          </cell>
          <cell r="JW154">
            <v>50.482182021366121</v>
          </cell>
          <cell r="JX154">
            <v>13.132448006667213</v>
          </cell>
          <cell r="JY154">
            <v>0</v>
          </cell>
          <cell r="JZ154">
            <v>0</v>
          </cell>
          <cell r="KA154">
            <v>0.22215623504308576</v>
          </cell>
          <cell r="KB154">
            <v>0</v>
          </cell>
          <cell r="KC154">
            <v>0</v>
          </cell>
          <cell r="KD154">
            <v>0.22215623504308576</v>
          </cell>
          <cell r="KE154">
            <v>0</v>
          </cell>
          <cell r="KF154">
            <v>0</v>
          </cell>
          <cell r="KG154">
            <v>0</v>
          </cell>
          <cell r="KH154">
            <v>0</v>
          </cell>
          <cell r="KI154">
            <v>0.7266514567090685</v>
          </cell>
          <cell r="KJ154">
            <v>0.61785900697578988</v>
          </cell>
          <cell r="KK154">
            <v>2.5381483791546984</v>
          </cell>
          <cell r="KL154">
            <v>8.2148562987279448</v>
          </cell>
          <cell r="KM154">
            <v>12.596318260155929</v>
          </cell>
          <cell r="KN154">
            <v>60.590156800667131</v>
          </cell>
          <cell r="KO154">
            <v>5.3040057907771843</v>
          </cell>
          <cell r="KP154">
            <v>0</v>
          </cell>
          <cell r="KQ154">
            <v>0</v>
          </cell>
          <cell r="KR154">
            <v>5.3040057907771843</v>
          </cell>
          <cell r="KS154">
            <v>0</v>
          </cell>
          <cell r="KT154">
            <v>0.6167722833007796</v>
          </cell>
          <cell r="KU154">
            <v>2.9374638814936394E-2</v>
          </cell>
          <cell r="KV154">
            <v>0.646146922115716</v>
          </cell>
          <cell r="KW154">
            <v>7.3272423196640641</v>
          </cell>
          <cell r="KX154">
            <v>8.8778744357816774E-6</v>
          </cell>
          <cell r="KY154">
            <v>0</v>
          </cell>
          <cell r="KZ154">
            <v>7.3272511975384997</v>
          </cell>
          <cell r="LA154">
            <v>5.2091258132830855</v>
          </cell>
          <cell r="LB154">
            <v>0</v>
          </cell>
          <cell r="LC154">
            <v>0</v>
          </cell>
          <cell r="LD154">
            <v>5.2091258132830855</v>
          </cell>
          <cell r="LE154">
            <v>5.9308789062244589E-3</v>
          </cell>
          <cell r="LF154">
            <v>1.1282526785866167</v>
          </cell>
          <cell r="LG154">
            <v>-2.2431655521764324E-2</v>
          </cell>
          <cell r="LH154">
            <v>1.1117519019710755</v>
          </cell>
          <cell r="LI154">
            <v>15.43785325441946</v>
          </cell>
          <cell r="LJ154">
            <v>-1.3017792468865815E-5</v>
          </cell>
          <cell r="LK154">
            <v>0</v>
          </cell>
          <cell r="LL154">
            <v>15.437840236626991</v>
          </cell>
          <cell r="LM154">
            <v>127.24085305042637</v>
          </cell>
          <cell r="LN154">
            <v>145.30166814514897</v>
          </cell>
          <cell r="LO154">
            <v>99.315904833377274</v>
          </cell>
          <cell r="LP154">
            <v>244.61757297852625</v>
          </cell>
          <cell r="LQ154">
            <v>272.54252119557532</v>
          </cell>
          <cell r="LR154">
            <v>371.85842602895258</v>
          </cell>
          <cell r="LS154">
            <v>2271.9151739725999</v>
          </cell>
          <cell r="LT154">
            <v>69757</v>
          </cell>
          <cell r="LU154">
            <v>30669.304116934101</v>
          </cell>
          <cell r="LV154">
            <v>21560</v>
          </cell>
          <cell r="LW154">
            <v>1692.9212785388099</v>
          </cell>
          <cell r="LX154">
            <v>1446.27999999999</v>
          </cell>
          <cell r="LY154">
            <v>5537.9787214611797</v>
          </cell>
          <cell r="LZ154">
            <v>295683.93360730598</v>
          </cell>
          <cell r="MA154">
            <v>445917.28474885802</v>
          </cell>
          <cell r="MB154">
            <v>368289.75707762502</v>
          </cell>
          <cell r="MC154">
            <v>0</v>
          </cell>
          <cell r="MD154">
            <v>147794.99999999901</v>
          </cell>
          <cell r="ME154">
            <v>619</v>
          </cell>
          <cell r="MF154">
            <v>619</v>
          </cell>
          <cell r="MG154">
            <v>142.30000000000001</v>
          </cell>
          <cell r="MH154">
            <v>2271915.1739725997</v>
          </cell>
          <cell r="MI154">
            <v>52229.304116934101</v>
          </cell>
          <cell r="MJ154">
            <v>368289.75707762502</v>
          </cell>
          <cell r="MK154">
            <v>142.30000000000001</v>
          </cell>
          <cell r="ML154">
            <v>43.498859737554604</v>
          </cell>
          <cell r="MM154">
            <v>1.3355912198987725</v>
          </cell>
          <cell r="MN154">
            <v>2.3560742141875739</v>
          </cell>
          <cell r="MO154">
            <v>40.130087019728876</v>
          </cell>
          <cell r="MP154">
            <v>80.285679393734583</v>
          </cell>
          <cell r="MQ154">
            <v>1082.3798205288765</v>
          </cell>
          <cell r="MR154">
            <v>2.7245735540277062E-4</v>
          </cell>
          <cell r="MS154" t="str">
            <v>Historical (£m)</v>
          </cell>
          <cell r="MT154" t="str">
            <v>PR14 (£m)</v>
          </cell>
        </row>
        <row r="155">
          <cell r="A155" t="str">
            <v>YKY18</v>
          </cell>
          <cell r="B155" t="str">
            <v>YKY</v>
          </cell>
          <cell r="C155" t="str">
            <v>2017-18</v>
          </cell>
          <cell r="D155" t="str">
            <v>YKY</v>
          </cell>
          <cell r="E155" t="str">
            <v>YKY18</v>
          </cell>
          <cell r="F155">
            <v>1</v>
          </cell>
          <cell r="G155">
            <v>3.7749999999999999</v>
          </cell>
          <cell r="H155">
            <v>0</v>
          </cell>
          <cell r="I155">
            <v>1.607</v>
          </cell>
          <cell r="J155">
            <v>0</v>
          </cell>
          <cell r="K155">
            <v>0</v>
          </cell>
          <cell r="L155">
            <v>0</v>
          </cell>
          <cell r="M155">
            <v>44.088999999999999</v>
          </cell>
          <cell r="N155">
            <v>0.17499999999999999</v>
          </cell>
          <cell r="O155">
            <v>49.646000000000001</v>
          </cell>
          <cell r="P155">
            <v>0</v>
          </cell>
          <cell r="Q155">
            <v>49.646000000000001</v>
          </cell>
          <cell r="R155">
            <v>31.408000000000001</v>
          </cell>
          <cell r="S155">
            <v>20.513000000000002</v>
          </cell>
          <cell r="T155">
            <v>23.6</v>
          </cell>
          <cell r="U155">
            <v>5.5579999999999998</v>
          </cell>
          <cell r="V155">
            <v>0</v>
          </cell>
          <cell r="W155">
            <v>81.078999999999994</v>
          </cell>
          <cell r="X155">
            <v>0</v>
          </cell>
          <cell r="Y155">
            <v>81.078999999999994</v>
          </cell>
          <cell r="Z155">
            <v>9.3819999999999997</v>
          </cell>
          <cell r="AA155">
            <v>0</v>
          </cell>
          <cell r="AB155">
            <v>9.3819999999999997</v>
          </cell>
          <cell r="AC155">
            <v>9.3819999999999997</v>
          </cell>
          <cell r="AD155">
            <v>121.343</v>
          </cell>
          <cell r="AE155">
            <v>0</v>
          </cell>
          <cell r="AF155">
            <v>0</v>
          </cell>
          <cell r="AG155">
            <v>121.343</v>
          </cell>
          <cell r="AH155">
            <v>123.593</v>
          </cell>
          <cell r="AI155">
            <v>22.92</v>
          </cell>
          <cell r="AJ155">
            <v>-0.14199999999999999</v>
          </cell>
          <cell r="AK155">
            <v>3.109</v>
          </cell>
          <cell r="AL155">
            <v>0</v>
          </cell>
          <cell r="AM155">
            <v>0</v>
          </cell>
          <cell r="AN155">
            <v>0</v>
          </cell>
          <cell r="AO155">
            <v>41.261000000000003</v>
          </cell>
          <cell r="AP155">
            <v>19.321999999999999</v>
          </cell>
          <cell r="AQ155">
            <v>86.47</v>
          </cell>
          <cell r="AR155">
            <v>0</v>
          </cell>
          <cell r="AS155">
            <v>86.47</v>
          </cell>
          <cell r="AT155">
            <v>0.36299999999999999</v>
          </cell>
          <cell r="AU155">
            <v>60.77</v>
          </cell>
          <cell r="AV155">
            <v>0.16700000000000001</v>
          </cell>
          <cell r="AW155">
            <v>38.856000000000002</v>
          </cell>
          <cell r="AX155">
            <v>0</v>
          </cell>
          <cell r="AY155">
            <v>100.15600000000001</v>
          </cell>
          <cell r="AZ155">
            <v>0</v>
          </cell>
          <cell r="BA155">
            <v>100.15600000000001</v>
          </cell>
          <cell r="BB155">
            <v>0.217</v>
          </cell>
          <cell r="BC155">
            <v>0</v>
          </cell>
          <cell r="BD155">
            <v>0.217</v>
          </cell>
          <cell r="BE155">
            <v>0.217</v>
          </cell>
          <cell r="BF155">
            <v>186.40899999999999</v>
          </cell>
          <cell r="BG155">
            <v>0</v>
          </cell>
          <cell r="BH155">
            <v>0</v>
          </cell>
          <cell r="BI155">
            <v>186.40899999999999</v>
          </cell>
          <cell r="BJ155">
            <v>195.071</v>
          </cell>
          <cell r="BK155">
            <v>0</v>
          </cell>
          <cell r="BL155">
            <v>0</v>
          </cell>
          <cell r="BM155">
            <v>0</v>
          </cell>
          <cell r="BN155">
            <v>0</v>
          </cell>
          <cell r="BO155">
            <v>0</v>
          </cell>
          <cell r="BP155">
            <v>0</v>
          </cell>
          <cell r="BQ155">
            <v>6.3739999999999997</v>
          </cell>
          <cell r="BR155">
            <v>1.7999999999999999E-2</v>
          </cell>
          <cell r="BS155">
            <v>6.3920000000000003</v>
          </cell>
          <cell r="BT155">
            <v>0</v>
          </cell>
          <cell r="BU155">
            <v>6.3920000000000003</v>
          </cell>
          <cell r="BV155">
            <v>0</v>
          </cell>
          <cell r="BW155">
            <v>1.5940000000000001</v>
          </cell>
          <cell r="BX155">
            <v>0</v>
          </cell>
          <cell r="BY155">
            <v>7.0999999999999994E-2</v>
          </cell>
          <cell r="BZ155">
            <v>0</v>
          </cell>
          <cell r="CA155">
            <v>1.665</v>
          </cell>
          <cell r="CB155">
            <v>0</v>
          </cell>
          <cell r="CC155">
            <v>1.665</v>
          </cell>
          <cell r="CD155">
            <v>0</v>
          </cell>
          <cell r="CE155">
            <v>0</v>
          </cell>
          <cell r="CF155">
            <v>0</v>
          </cell>
          <cell r="CG155">
            <v>0</v>
          </cell>
          <cell r="CH155">
            <v>8.0570000000000004</v>
          </cell>
          <cell r="CI155">
            <v>0</v>
          </cell>
          <cell r="CJ155">
            <v>0</v>
          </cell>
          <cell r="CK155">
            <v>8.0570000000000004</v>
          </cell>
          <cell r="CL155">
            <v>8.0570000000000004</v>
          </cell>
          <cell r="CM155">
            <v>0.63</v>
          </cell>
          <cell r="CN155">
            <v>-2.089</v>
          </cell>
          <cell r="CO155">
            <v>0</v>
          </cell>
          <cell r="CP155">
            <v>0</v>
          </cell>
          <cell r="CQ155">
            <v>0</v>
          </cell>
          <cell r="CR155">
            <v>0</v>
          </cell>
          <cell r="CS155">
            <v>22.984000000000002</v>
          </cell>
          <cell r="CT155">
            <v>1.3240000000000001</v>
          </cell>
          <cell r="CU155">
            <v>22.849</v>
          </cell>
          <cell r="CV155">
            <v>0</v>
          </cell>
          <cell r="CW155">
            <v>22.849</v>
          </cell>
          <cell r="CX155">
            <v>0</v>
          </cell>
          <cell r="CY155">
            <v>48.673999999999999</v>
          </cell>
          <cell r="CZ155">
            <v>0</v>
          </cell>
          <cell r="DA155">
            <v>1.472</v>
          </cell>
          <cell r="DB155">
            <v>0</v>
          </cell>
          <cell r="DC155">
            <v>50.146000000000001</v>
          </cell>
          <cell r="DD155">
            <v>0</v>
          </cell>
          <cell r="DE155">
            <v>50.146000000000001</v>
          </cell>
          <cell r="DF155">
            <v>0</v>
          </cell>
          <cell r="DG155">
            <v>0</v>
          </cell>
          <cell r="DH155">
            <v>0</v>
          </cell>
          <cell r="DI155">
            <v>0</v>
          </cell>
          <cell r="DJ155">
            <v>72.995000000000005</v>
          </cell>
          <cell r="DK155">
            <v>0</v>
          </cell>
          <cell r="DL155">
            <v>0</v>
          </cell>
          <cell r="DM155">
            <v>72.995000000000005</v>
          </cell>
          <cell r="DN155">
            <v>85.046000000000006</v>
          </cell>
          <cell r="DO155">
            <v>0</v>
          </cell>
          <cell r="DP155">
            <v>0</v>
          </cell>
          <cell r="DQ155">
            <v>0.31900000000000001</v>
          </cell>
          <cell r="DR155">
            <v>0</v>
          </cell>
          <cell r="DS155">
            <v>0</v>
          </cell>
          <cell r="DT155">
            <v>0</v>
          </cell>
          <cell r="DU155">
            <v>8.5050000000000008</v>
          </cell>
          <cell r="DV155">
            <v>2E-3</v>
          </cell>
          <cell r="DW155">
            <v>8.8260000000000005</v>
          </cell>
          <cell r="DX155">
            <v>0</v>
          </cell>
          <cell r="DY155">
            <v>8.8260000000000005</v>
          </cell>
          <cell r="DZ155">
            <v>0</v>
          </cell>
          <cell r="EA155">
            <v>0.20300000000000001</v>
          </cell>
          <cell r="EB155">
            <v>0</v>
          </cell>
          <cell r="EC155">
            <v>8.9999999999999993E-3</v>
          </cell>
          <cell r="ED155">
            <v>0</v>
          </cell>
          <cell r="EE155">
            <v>0.21199999999999999</v>
          </cell>
          <cell r="EF155">
            <v>0</v>
          </cell>
          <cell r="EG155">
            <v>0.21199999999999999</v>
          </cell>
          <cell r="EH155">
            <v>0</v>
          </cell>
          <cell r="EI155">
            <v>0</v>
          </cell>
          <cell r="EJ155">
            <v>0</v>
          </cell>
          <cell r="EK155">
            <v>0</v>
          </cell>
          <cell r="EL155">
            <v>9.0380000000000003</v>
          </cell>
          <cell r="EM155">
            <v>0</v>
          </cell>
          <cell r="EN155">
            <v>0</v>
          </cell>
          <cell r="EO155">
            <v>9.0380000000000003</v>
          </cell>
          <cell r="EP155">
            <v>12.090999999999999</v>
          </cell>
          <cell r="EQ155">
            <v>26.695</v>
          </cell>
          <cell r="ER155">
            <v>-0.14199999999999999</v>
          </cell>
          <cell r="ES155">
            <v>4.7160000000000002</v>
          </cell>
          <cell r="ET155">
            <v>0</v>
          </cell>
          <cell r="EU155">
            <v>0</v>
          </cell>
          <cell r="EV155">
            <v>0</v>
          </cell>
          <cell r="EW155">
            <v>85.35</v>
          </cell>
          <cell r="EX155">
            <v>19.497</v>
          </cell>
          <cell r="EY155">
            <v>136.11599999999999</v>
          </cell>
          <cell r="EZ155">
            <v>0</v>
          </cell>
          <cell r="FA155">
            <v>136.11599999999999</v>
          </cell>
          <cell r="FB155">
            <v>31.771000000000001</v>
          </cell>
          <cell r="FC155">
            <v>81.283000000000001</v>
          </cell>
          <cell r="FD155">
            <v>23.767000000000003</v>
          </cell>
          <cell r="FE155">
            <v>44.414000000000001</v>
          </cell>
          <cell r="FF155">
            <v>0</v>
          </cell>
          <cell r="FG155">
            <v>181.23500000000001</v>
          </cell>
          <cell r="FH155">
            <v>0</v>
          </cell>
          <cell r="FI155">
            <v>181.23500000000001</v>
          </cell>
          <cell r="FJ155">
            <v>9.5990000000000002</v>
          </cell>
          <cell r="FK155">
            <v>0</v>
          </cell>
          <cell r="FL155">
            <v>9.5990000000000002</v>
          </cell>
          <cell r="FM155">
            <v>9.5990000000000002</v>
          </cell>
          <cell r="FN155">
            <v>307.75200000000001</v>
          </cell>
          <cell r="FO155">
            <v>0</v>
          </cell>
          <cell r="FP155">
            <v>0</v>
          </cell>
          <cell r="FQ155">
            <v>307.75200000000001</v>
          </cell>
          <cell r="FR155">
            <v>318.66399999999999</v>
          </cell>
          <cell r="FS155">
            <v>0.63</v>
          </cell>
          <cell r="FT155">
            <v>-2.089</v>
          </cell>
          <cell r="FU155">
            <v>0.31900000000000001</v>
          </cell>
          <cell r="FV155">
            <v>0</v>
          </cell>
          <cell r="FW155">
            <v>0</v>
          </cell>
          <cell r="FX155">
            <v>0</v>
          </cell>
          <cell r="FY155">
            <v>37.863</v>
          </cell>
          <cell r="FZ155">
            <v>1.3440000000000001</v>
          </cell>
          <cell r="GA155">
            <v>38.067</v>
          </cell>
          <cell r="GB155">
            <v>0</v>
          </cell>
          <cell r="GC155">
            <v>38.067</v>
          </cell>
          <cell r="GD155">
            <v>0</v>
          </cell>
          <cell r="GE155">
            <v>50.471000000000004</v>
          </cell>
          <cell r="GF155">
            <v>0</v>
          </cell>
          <cell r="GG155">
            <v>1.5519999999999998</v>
          </cell>
          <cell r="GH155">
            <v>0</v>
          </cell>
          <cell r="GI155">
            <v>52.023000000000003</v>
          </cell>
          <cell r="GJ155">
            <v>0</v>
          </cell>
          <cell r="GK155">
            <v>52.023000000000003</v>
          </cell>
          <cell r="GL155">
            <v>0</v>
          </cell>
          <cell r="GM155">
            <v>0</v>
          </cell>
          <cell r="GN155">
            <v>0</v>
          </cell>
          <cell r="GO155">
            <v>0</v>
          </cell>
          <cell r="GP155">
            <v>90.09</v>
          </cell>
          <cell r="GQ155">
            <v>0</v>
          </cell>
          <cell r="GR155">
            <v>0</v>
          </cell>
          <cell r="GS155">
            <v>90.09</v>
          </cell>
          <cell r="GT155">
            <v>105.194</v>
          </cell>
          <cell r="GU155">
            <v>27.324999999999999</v>
          </cell>
          <cell r="GV155">
            <v>-2.2309999999999999</v>
          </cell>
          <cell r="GW155">
            <v>5.0350000000000001</v>
          </cell>
          <cell r="GX155">
            <v>0</v>
          </cell>
          <cell r="GY155">
            <v>0</v>
          </cell>
          <cell r="GZ155">
            <v>0</v>
          </cell>
          <cell r="HA155">
            <v>123.21299999999999</v>
          </cell>
          <cell r="HB155">
            <v>20.841000000000001</v>
          </cell>
          <cell r="HC155">
            <v>174.18299999999999</v>
          </cell>
          <cell r="HD155">
            <v>0</v>
          </cell>
          <cell r="HE155">
            <v>174.18299999999999</v>
          </cell>
          <cell r="HF155">
            <v>31.771000000000001</v>
          </cell>
          <cell r="HG155">
            <v>131.75399999999999</v>
          </cell>
          <cell r="HH155">
            <v>23.766999999999999</v>
          </cell>
          <cell r="HI155">
            <v>45.966000000000001</v>
          </cell>
          <cell r="HJ155">
            <v>0</v>
          </cell>
          <cell r="HK155">
            <v>233.25800000000001</v>
          </cell>
          <cell r="HL155">
            <v>0</v>
          </cell>
          <cell r="HM155">
            <v>233.25800000000001</v>
          </cell>
          <cell r="HN155">
            <v>9.5990000000000002</v>
          </cell>
          <cell r="HO155">
            <v>0</v>
          </cell>
          <cell r="HP155">
            <v>9.5990000000000002</v>
          </cell>
          <cell r="HQ155">
            <v>9.5990000000000002</v>
          </cell>
          <cell r="HR155">
            <v>397.84199999999998</v>
          </cell>
          <cell r="HS155">
            <v>0</v>
          </cell>
          <cell r="HT155">
            <v>0</v>
          </cell>
          <cell r="HU155">
            <v>397.84199999999998</v>
          </cell>
          <cell r="HV155">
            <v>423.858</v>
          </cell>
          <cell r="HW155">
            <v>0.34579500000000002</v>
          </cell>
          <cell r="HX155">
            <v>0</v>
          </cell>
          <cell r="HY155">
            <v>0.218</v>
          </cell>
          <cell r="HZ155">
            <v>3.2000000000000001E-2</v>
          </cell>
          <cell r="IA155">
            <v>0</v>
          </cell>
          <cell r="IB155">
            <v>6.5000000000000002E-2</v>
          </cell>
          <cell r="IC155">
            <v>0</v>
          </cell>
          <cell r="ID155">
            <v>0.48699999999999999</v>
          </cell>
          <cell r="IE155">
            <v>0</v>
          </cell>
          <cell r="IF155">
            <v>0</v>
          </cell>
          <cell r="IG155">
            <v>0</v>
          </cell>
          <cell r="IH155">
            <v>0.19800000000000001</v>
          </cell>
          <cell r="II155">
            <v>-2.5999999999999999E-2</v>
          </cell>
          <cell r="IJ155">
            <v>0</v>
          </cell>
          <cell r="IK155">
            <v>0.83699999999999997</v>
          </cell>
          <cell r="IL155">
            <v>0.46100000000000002</v>
          </cell>
          <cell r="IM155">
            <v>1E-3</v>
          </cell>
          <cell r="IN155">
            <v>0.61399999999999999</v>
          </cell>
          <cell r="IO155">
            <v>0</v>
          </cell>
          <cell r="IP155">
            <v>0</v>
          </cell>
          <cell r="IQ155">
            <v>14.791</v>
          </cell>
          <cell r="IR155">
            <v>20.8</v>
          </cell>
          <cell r="IS155">
            <v>6.0000000000000001E-3</v>
          </cell>
          <cell r="IT155">
            <v>0</v>
          </cell>
          <cell r="IU155">
            <v>0</v>
          </cell>
          <cell r="IV155">
            <v>0</v>
          </cell>
          <cell r="IW155">
            <v>5.0039999999999996</v>
          </cell>
          <cell r="IX155">
            <v>1.88</v>
          </cell>
          <cell r="IY155">
            <v>0</v>
          </cell>
          <cell r="IZ155">
            <v>1.488</v>
          </cell>
          <cell r="JA155">
            <v>0</v>
          </cell>
          <cell r="JB155">
            <v>10.342000000000001</v>
          </cell>
          <cell r="JC155">
            <v>12.585000000000001</v>
          </cell>
          <cell r="JD155">
            <v>5.6000000000000001E-2</v>
          </cell>
          <cell r="JE155">
            <v>-8.0000000000000002E-3</v>
          </cell>
          <cell r="JF155">
            <v>0</v>
          </cell>
          <cell r="JG155">
            <v>1.0999999999999999E-2</v>
          </cell>
          <cell r="JH155">
            <v>-0.109</v>
          </cell>
          <cell r="JI155">
            <v>0</v>
          </cell>
          <cell r="JJ155">
            <v>0</v>
          </cell>
          <cell r="JK155">
            <v>0</v>
          </cell>
          <cell r="JL155">
            <v>0</v>
          </cell>
          <cell r="JM155">
            <v>0</v>
          </cell>
          <cell r="JN155">
            <v>0</v>
          </cell>
          <cell r="JO155">
            <v>0</v>
          </cell>
          <cell r="JP155">
            <v>0</v>
          </cell>
          <cell r="JQ155">
            <v>0</v>
          </cell>
          <cell r="JR155" t="e">
            <v>#N/A</v>
          </cell>
          <cell r="JS155">
            <v>397.84199999999998</v>
          </cell>
          <cell r="JT155">
            <v>423.858</v>
          </cell>
          <cell r="JU155">
            <v>105.194</v>
          </cell>
          <cell r="JV155">
            <v>318.66399999999999</v>
          </cell>
          <cell r="JW155">
            <v>69.733000000000004</v>
          </cell>
          <cell r="JX155">
            <v>12.585000000000001</v>
          </cell>
          <cell r="JY155">
            <v>0</v>
          </cell>
          <cell r="JZ155">
            <v>0</v>
          </cell>
          <cell r="KA155">
            <v>0.28499999999999998</v>
          </cell>
          <cell r="KB155">
            <v>0</v>
          </cell>
          <cell r="KC155">
            <v>0</v>
          </cell>
          <cell r="KD155">
            <v>0.28499999999999998</v>
          </cell>
          <cell r="KE155">
            <v>0</v>
          </cell>
          <cell r="KF155">
            <v>0</v>
          </cell>
          <cell r="KG155">
            <v>0</v>
          </cell>
          <cell r="KH155">
            <v>0</v>
          </cell>
          <cell r="KI155">
            <v>3.0859999999999999</v>
          </cell>
          <cell r="KJ155">
            <v>1.325</v>
          </cell>
          <cell r="KK155">
            <v>4.6500000000000004</v>
          </cell>
          <cell r="KL155">
            <v>3.8570000000000002</v>
          </cell>
          <cell r="KM155">
            <v>8.2850000000000001</v>
          </cell>
          <cell r="KN155">
            <v>38.014000000000003</v>
          </cell>
          <cell r="KO155">
            <v>5.0039999999999996</v>
          </cell>
          <cell r="KP155">
            <v>0</v>
          </cell>
          <cell r="KQ155">
            <v>0</v>
          </cell>
          <cell r="KR155">
            <v>5.0039999999999996</v>
          </cell>
          <cell r="KS155">
            <v>0</v>
          </cell>
          <cell r="KT155">
            <v>2.1240000000000001</v>
          </cell>
          <cell r="KU155">
            <v>-0.24399999999999999</v>
          </cell>
          <cell r="KV155">
            <v>1.88</v>
          </cell>
          <cell r="KW155">
            <v>10.342000000000001</v>
          </cell>
          <cell r="KX155">
            <v>0</v>
          </cell>
          <cell r="KY155">
            <v>0</v>
          </cell>
          <cell r="KZ155">
            <v>10.342000000000001</v>
          </cell>
          <cell r="LA155">
            <v>5.2091258132830855</v>
          </cell>
          <cell r="LB155">
            <v>0</v>
          </cell>
          <cell r="LC155">
            <v>0</v>
          </cell>
          <cell r="LD155">
            <v>5.2091258132830855</v>
          </cell>
          <cell r="LE155">
            <v>5.9308789062244589E-3</v>
          </cell>
          <cell r="LF155">
            <v>1.1282526785866167</v>
          </cell>
          <cell r="LG155">
            <v>-2.2431655521764324E-2</v>
          </cell>
          <cell r="LH155">
            <v>1.1117519019710755</v>
          </cell>
          <cell r="LI155">
            <v>15.43785325441946</v>
          </cell>
          <cell r="LJ155">
            <v>-1.3017792468865815E-5</v>
          </cell>
          <cell r="LK155">
            <v>0</v>
          </cell>
          <cell r="LL155">
            <v>15.437840236626991</v>
          </cell>
          <cell r="LM155">
            <v>133.99911494660878</v>
          </cell>
          <cell r="LN155">
            <v>129.40923966079416</v>
          </cell>
          <cell r="LO155">
            <v>87.171568344478231</v>
          </cell>
          <cell r="LP155">
            <v>216.58080800527239</v>
          </cell>
          <cell r="LQ155">
            <v>263.40835460740294</v>
          </cell>
          <cell r="LR155">
            <v>350.57992295188114</v>
          </cell>
          <cell r="LS155">
            <v>2283.12</v>
          </cell>
          <cell r="LT155">
            <v>70022</v>
          </cell>
          <cell r="LU155">
            <v>30704</v>
          </cell>
          <cell r="LV155">
            <v>21560</v>
          </cell>
          <cell r="LW155">
            <v>1561</v>
          </cell>
          <cell r="LX155">
            <v>1441</v>
          </cell>
          <cell r="LY155">
            <v>5191</v>
          </cell>
          <cell r="LZ155">
            <v>273483</v>
          </cell>
          <cell r="MA155">
            <v>343766</v>
          </cell>
          <cell r="MB155">
            <v>343766</v>
          </cell>
          <cell r="MC155">
            <v>0</v>
          </cell>
          <cell r="MD155">
            <v>140806</v>
          </cell>
          <cell r="ME155">
            <v>611</v>
          </cell>
          <cell r="MF155">
            <v>611</v>
          </cell>
          <cell r="MG155">
            <v>146.6</v>
          </cell>
          <cell r="MH155">
            <v>2283120</v>
          </cell>
          <cell r="MI155">
            <v>52264</v>
          </cell>
          <cell r="MJ155">
            <v>343766</v>
          </cell>
          <cell r="MK155">
            <v>146.6</v>
          </cell>
          <cell r="ML155">
            <v>43.684371651614882</v>
          </cell>
          <cell r="MM155">
            <v>1.3397749885198225</v>
          </cell>
          <cell r="MN155">
            <v>2.3833072496989232</v>
          </cell>
          <cell r="MO155">
            <v>40.959838960222946</v>
          </cell>
          <cell r="MP155">
            <v>79.554987986013742</v>
          </cell>
          <cell r="MQ155">
            <v>1087.8231191464645</v>
          </cell>
          <cell r="MR155">
            <v>2.6761624443743647E-4</v>
          </cell>
          <cell r="MS155" t="str">
            <v>Historical (£m)</v>
          </cell>
          <cell r="MT155" t="str">
            <v>PR14 (£m)</v>
          </cell>
        </row>
        <row r="156">
          <cell r="A156" t="str">
            <v>YKY19</v>
          </cell>
          <cell r="B156" t="str">
            <v>YKY</v>
          </cell>
          <cell r="C156" t="str">
            <v>2018-19</v>
          </cell>
          <cell r="D156" t="str">
            <v>YKY</v>
          </cell>
          <cell r="E156" t="str">
            <v>YKY19</v>
          </cell>
          <cell r="F156">
            <v>0.97917319135609127</v>
          </cell>
          <cell r="G156">
            <v>3.7815668650172247</v>
          </cell>
          <cell r="H156">
            <v>0</v>
          </cell>
          <cell r="I156">
            <v>2.4254119949890378</v>
          </cell>
          <cell r="J156">
            <v>0</v>
          </cell>
          <cell r="K156">
            <v>0</v>
          </cell>
          <cell r="L156">
            <v>0</v>
          </cell>
          <cell r="M156">
            <v>58.733473222388255</v>
          </cell>
          <cell r="N156">
            <v>0.1556885374256185</v>
          </cell>
          <cell r="O156">
            <v>65.096140619820147</v>
          </cell>
          <cell r="P156">
            <v>0</v>
          </cell>
          <cell r="Q156">
            <v>65.096140619820147</v>
          </cell>
          <cell r="R156">
            <v>36.589743814594421</v>
          </cell>
          <cell r="S156">
            <v>17.593783902286248</v>
          </cell>
          <cell r="T156">
            <v>25.251897431882238</v>
          </cell>
          <cell r="U156">
            <v>20.302176949577198</v>
          </cell>
          <cell r="V156">
            <v>1.5803855308487313</v>
          </cell>
          <cell r="W156">
            <v>101.31798762918883</v>
          </cell>
          <cell r="X156">
            <v>0</v>
          </cell>
          <cell r="Y156">
            <v>101.31798762918883</v>
          </cell>
          <cell r="Z156">
            <v>7.8010728155339786</v>
          </cell>
          <cell r="AA156">
            <v>0</v>
          </cell>
          <cell r="AB156">
            <v>7.8010728155339786</v>
          </cell>
          <cell r="AC156">
            <v>7.8010728155339786</v>
          </cell>
          <cell r="AD156">
            <v>158.61305543347527</v>
          </cell>
          <cell r="AE156">
            <v>0</v>
          </cell>
          <cell r="AF156">
            <v>0</v>
          </cell>
          <cell r="AG156">
            <v>158.61305543347527</v>
          </cell>
          <cell r="AH156">
            <v>159.47864453463407</v>
          </cell>
          <cell r="AI156">
            <v>27.250389915440017</v>
          </cell>
          <cell r="AJ156">
            <v>-0.43083620419668017</v>
          </cell>
          <cell r="AK156">
            <v>4.1663819292201678</v>
          </cell>
          <cell r="AL156">
            <v>0</v>
          </cell>
          <cell r="AM156">
            <v>0</v>
          </cell>
          <cell r="AN156">
            <v>0</v>
          </cell>
          <cell r="AO156">
            <v>49.55993631953001</v>
          </cell>
          <cell r="AP156">
            <v>17.96586971500156</v>
          </cell>
          <cell r="AQ156">
            <v>98.511741674995562</v>
          </cell>
          <cell r="AR156">
            <v>0</v>
          </cell>
          <cell r="AS156">
            <v>98.511741674995562</v>
          </cell>
          <cell r="AT156">
            <v>0.14589680551205758</v>
          </cell>
          <cell r="AU156">
            <v>68.919105073598487</v>
          </cell>
          <cell r="AV156">
            <v>0</v>
          </cell>
          <cell r="AW156">
            <v>87.949336047604106</v>
          </cell>
          <cell r="AX156">
            <v>0</v>
          </cell>
          <cell r="AY156">
            <v>157.01433792671466</v>
          </cell>
          <cell r="AZ156">
            <v>0</v>
          </cell>
          <cell r="BA156">
            <v>157.01433792671466</v>
          </cell>
          <cell r="BB156">
            <v>4.561967898528029</v>
          </cell>
          <cell r="BC156">
            <v>0</v>
          </cell>
          <cell r="BD156">
            <v>4.561967898528029</v>
          </cell>
          <cell r="BE156">
            <v>4.561967898528029</v>
          </cell>
          <cell r="BF156">
            <v>250.9641117031822</v>
          </cell>
          <cell r="BG156">
            <v>0</v>
          </cell>
          <cell r="BH156">
            <v>0</v>
          </cell>
          <cell r="BI156">
            <v>250.9641117031822</v>
          </cell>
          <cell r="BJ156">
            <v>257.72334424311327</v>
          </cell>
          <cell r="BK156">
            <v>2.9375195740682738E-3</v>
          </cell>
          <cell r="BL156">
            <v>0</v>
          </cell>
          <cell r="BM156">
            <v>0</v>
          </cell>
          <cell r="BN156">
            <v>0</v>
          </cell>
          <cell r="BO156">
            <v>0</v>
          </cell>
          <cell r="BP156">
            <v>0</v>
          </cell>
          <cell r="BQ156">
            <v>6.6177162162252907</v>
          </cell>
          <cell r="BR156">
            <v>1.3708424678985278E-2</v>
          </cell>
          <cell r="BS156">
            <v>6.6343621604783438</v>
          </cell>
          <cell r="BT156">
            <v>0</v>
          </cell>
          <cell r="BU156">
            <v>6.6343621604783438</v>
          </cell>
          <cell r="BV156">
            <v>0</v>
          </cell>
          <cell r="BW156">
            <v>1.4521138427810834</v>
          </cell>
          <cell r="BX156">
            <v>0</v>
          </cell>
          <cell r="BY156">
            <v>0.13218838083307233</v>
          </cell>
          <cell r="BZ156">
            <v>0</v>
          </cell>
          <cell r="CA156">
            <v>1.5843022236141557</v>
          </cell>
          <cell r="CB156">
            <v>0</v>
          </cell>
          <cell r="CC156">
            <v>1.5843022236141557</v>
          </cell>
          <cell r="CD156">
            <v>0</v>
          </cell>
          <cell r="CE156">
            <v>0</v>
          </cell>
          <cell r="CF156">
            <v>0</v>
          </cell>
          <cell r="CG156">
            <v>0</v>
          </cell>
          <cell r="CH156">
            <v>8.2186643840924987</v>
          </cell>
          <cell r="CI156">
            <v>0</v>
          </cell>
          <cell r="CJ156">
            <v>0</v>
          </cell>
          <cell r="CK156">
            <v>8.2186643840924987</v>
          </cell>
          <cell r="CL156">
            <v>8.2186643840924987</v>
          </cell>
          <cell r="CM156">
            <v>-1.6978863138114622</v>
          </cell>
          <cell r="CN156">
            <v>-1.6969071406201062</v>
          </cell>
          <cell r="CO156">
            <v>0</v>
          </cell>
          <cell r="CP156">
            <v>0</v>
          </cell>
          <cell r="CQ156">
            <v>0</v>
          </cell>
          <cell r="CR156">
            <v>0</v>
          </cell>
          <cell r="CS156">
            <v>16.142861021031898</v>
          </cell>
          <cell r="CT156">
            <v>1.2856544002505477</v>
          </cell>
          <cell r="CU156">
            <v>14.033721966850877</v>
          </cell>
          <cell r="CV156">
            <v>0</v>
          </cell>
          <cell r="CW156">
            <v>14.033721966850877</v>
          </cell>
          <cell r="CX156">
            <v>0</v>
          </cell>
          <cell r="CY156">
            <v>55.018762449107413</v>
          </cell>
          <cell r="CZ156">
            <v>0</v>
          </cell>
          <cell r="DA156">
            <v>3.7952752896962094</v>
          </cell>
          <cell r="DB156">
            <v>0</v>
          </cell>
          <cell r="DC156">
            <v>58.81403773880362</v>
          </cell>
          <cell r="DD156">
            <v>0</v>
          </cell>
          <cell r="DE156">
            <v>58.81403773880362</v>
          </cell>
          <cell r="DF156">
            <v>0</v>
          </cell>
          <cell r="DG156">
            <v>0</v>
          </cell>
          <cell r="DH156">
            <v>0</v>
          </cell>
          <cell r="DI156">
            <v>0</v>
          </cell>
          <cell r="DJ156">
            <v>72.847759705654497</v>
          </cell>
          <cell r="DK156">
            <v>0</v>
          </cell>
          <cell r="DL156">
            <v>0</v>
          </cell>
          <cell r="DM156">
            <v>72.847759705654497</v>
          </cell>
          <cell r="DN156">
            <v>80.324726194849617</v>
          </cell>
          <cell r="DO156">
            <v>0</v>
          </cell>
          <cell r="DP156">
            <v>0</v>
          </cell>
          <cell r="DQ156">
            <v>0.17625117444409641</v>
          </cell>
          <cell r="DR156">
            <v>0</v>
          </cell>
          <cell r="DS156">
            <v>0</v>
          </cell>
          <cell r="DT156">
            <v>0</v>
          </cell>
          <cell r="DU156">
            <v>8.4060838183104387</v>
          </cell>
          <cell r="DV156">
            <v>9.7917319135609124E-3</v>
          </cell>
          <cell r="DW156">
            <v>8.5921267246680983</v>
          </cell>
          <cell r="DX156">
            <v>0</v>
          </cell>
          <cell r="DY156">
            <v>8.5921267246680983</v>
          </cell>
          <cell r="DZ156">
            <v>0</v>
          </cell>
          <cell r="EA156">
            <v>0.18506373316630126</v>
          </cell>
          <cell r="EB156">
            <v>0</v>
          </cell>
          <cell r="EC156">
            <v>1.6645944253053553E-2</v>
          </cell>
          <cell r="ED156">
            <v>0</v>
          </cell>
          <cell r="EE156">
            <v>0.20170967741935478</v>
          </cell>
          <cell r="EF156">
            <v>0</v>
          </cell>
          <cell r="EG156">
            <v>0.20170967741935478</v>
          </cell>
          <cell r="EH156">
            <v>0</v>
          </cell>
          <cell r="EI156">
            <v>0</v>
          </cell>
          <cell r="EJ156">
            <v>0</v>
          </cell>
          <cell r="EK156">
            <v>0</v>
          </cell>
          <cell r="EL156">
            <v>8.793836402087452</v>
          </cell>
          <cell r="EM156">
            <v>0</v>
          </cell>
          <cell r="EN156">
            <v>0</v>
          </cell>
          <cell r="EO156">
            <v>8.793836402087452</v>
          </cell>
          <cell r="EP156">
            <v>12.127921118654992</v>
          </cell>
          <cell r="EQ156">
            <v>31.031956780457243</v>
          </cell>
          <cell r="ER156">
            <v>-0.43083620419668017</v>
          </cell>
          <cell r="ES156">
            <v>6.5917939242092061</v>
          </cell>
          <cell r="ET156">
            <v>0</v>
          </cell>
          <cell r="EU156">
            <v>0</v>
          </cell>
          <cell r="EV156">
            <v>0</v>
          </cell>
          <cell r="EW156">
            <v>108.29340954191827</v>
          </cell>
          <cell r="EX156">
            <v>18.121558252427178</v>
          </cell>
          <cell r="EY156">
            <v>163.60788229481571</v>
          </cell>
          <cell r="EZ156">
            <v>0</v>
          </cell>
          <cell r="FA156">
            <v>163.60788229481571</v>
          </cell>
          <cell r="FB156">
            <v>36.73564062010648</v>
          </cell>
          <cell r="FC156">
            <v>86.512888975884735</v>
          </cell>
          <cell r="FD156">
            <v>25.251897431882238</v>
          </cell>
          <cell r="FE156">
            <v>108.25151299718132</v>
          </cell>
          <cell r="FF156">
            <v>1.5803855308487313</v>
          </cell>
          <cell r="FG156">
            <v>258.33232555590348</v>
          </cell>
          <cell r="FH156">
            <v>0</v>
          </cell>
          <cell r="FI156">
            <v>258.33232555590348</v>
          </cell>
          <cell r="FJ156">
            <v>12.363040714062008</v>
          </cell>
          <cell r="FK156">
            <v>0</v>
          </cell>
          <cell r="FL156">
            <v>12.363040714062008</v>
          </cell>
          <cell r="FM156">
            <v>12.363040714062008</v>
          </cell>
          <cell r="FN156">
            <v>409.57716713665747</v>
          </cell>
          <cell r="FO156">
            <v>0</v>
          </cell>
          <cell r="FP156">
            <v>0</v>
          </cell>
          <cell r="FQ156">
            <v>409.57716713665747</v>
          </cell>
          <cell r="FR156">
            <v>417.20198877774732</v>
          </cell>
          <cell r="FS156">
            <v>-1.694948794237394</v>
          </cell>
          <cell r="FT156">
            <v>-1.6969071406201062</v>
          </cell>
          <cell r="FU156">
            <v>0.17625117444409641</v>
          </cell>
          <cell r="FV156">
            <v>0</v>
          </cell>
          <cell r="FW156">
            <v>0</v>
          </cell>
          <cell r="FX156">
            <v>0</v>
          </cell>
          <cell r="FY156">
            <v>31.16666105556763</v>
          </cell>
          <cell r="FZ156">
            <v>1.309154556843094</v>
          </cell>
          <cell r="GA156">
            <v>29.260210851997318</v>
          </cell>
          <cell r="GB156">
            <v>0</v>
          </cell>
          <cell r="GC156">
            <v>29.260210851997318</v>
          </cell>
          <cell r="GD156">
            <v>0</v>
          </cell>
          <cell r="GE156">
            <v>56.655940025054797</v>
          </cell>
          <cell r="GF156">
            <v>0</v>
          </cell>
          <cell r="GG156">
            <v>3.9441096147823362</v>
          </cell>
          <cell r="GH156">
            <v>0</v>
          </cell>
          <cell r="GI156">
            <v>60.600049639837138</v>
          </cell>
          <cell r="GJ156">
            <v>0</v>
          </cell>
          <cell r="GK156">
            <v>60.600049639837138</v>
          </cell>
          <cell r="GL156">
            <v>0</v>
          </cell>
          <cell r="GM156">
            <v>0</v>
          </cell>
          <cell r="GN156">
            <v>0</v>
          </cell>
          <cell r="GO156">
            <v>0</v>
          </cell>
          <cell r="GP156">
            <v>89.860260491834453</v>
          </cell>
          <cell r="GQ156">
            <v>0</v>
          </cell>
          <cell r="GR156">
            <v>0</v>
          </cell>
          <cell r="GS156">
            <v>89.860260491834453</v>
          </cell>
          <cell r="GT156">
            <v>100.6713116975971</v>
          </cell>
          <cell r="GU156">
            <v>29.337007986219849</v>
          </cell>
          <cell r="GV156">
            <v>-2.1277433448167864</v>
          </cell>
          <cell r="GW156">
            <v>6.7680450986533032</v>
          </cell>
          <cell r="GX156">
            <v>0</v>
          </cell>
          <cell r="GY156">
            <v>0</v>
          </cell>
          <cell r="GZ156">
            <v>0</v>
          </cell>
          <cell r="HA156">
            <v>139.46007059748618</v>
          </cell>
          <cell r="HB156">
            <v>19.430712809270275</v>
          </cell>
          <cell r="HC156">
            <v>192.86809314681281</v>
          </cell>
          <cell r="HD156">
            <v>0</v>
          </cell>
          <cell r="HE156">
            <v>192.86809314681281</v>
          </cell>
          <cell r="HF156">
            <v>36.73564062010648</v>
          </cell>
          <cell r="HG156">
            <v>143.16882900093952</v>
          </cell>
          <cell r="HH156">
            <v>25.251897431882238</v>
          </cell>
          <cell r="HI156">
            <v>112.19562261196364</v>
          </cell>
          <cell r="HJ156">
            <v>1.5803855308487313</v>
          </cell>
          <cell r="HK156">
            <v>318.93237519574063</v>
          </cell>
          <cell r="HL156">
            <v>0</v>
          </cell>
          <cell r="HM156">
            <v>318.93237519574063</v>
          </cell>
          <cell r="HN156">
            <v>12.363040714062008</v>
          </cell>
          <cell r="HO156">
            <v>0</v>
          </cell>
          <cell r="HP156">
            <v>12.363040714062008</v>
          </cell>
          <cell r="HQ156">
            <v>12.363040714062008</v>
          </cell>
          <cell r="HR156">
            <v>499.43742762849143</v>
          </cell>
          <cell r="HS156">
            <v>0</v>
          </cell>
          <cell r="HT156">
            <v>0</v>
          </cell>
          <cell r="HU156">
            <v>499.43742762849143</v>
          </cell>
          <cell r="HV156">
            <v>517.87330047534397</v>
          </cell>
          <cell r="HW156">
            <v>8.6158428280613833E-2</v>
          </cell>
          <cell r="HX156">
            <v>0</v>
          </cell>
          <cell r="HY156">
            <v>0</v>
          </cell>
          <cell r="HZ156">
            <v>0</v>
          </cell>
          <cell r="IA156">
            <v>0</v>
          </cell>
          <cell r="IB156">
            <v>0</v>
          </cell>
          <cell r="IC156">
            <v>0</v>
          </cell>
          <cell r="ID156">
            <v>1.6058440338239897</v>
          </cell>
          <cell r="IE156">
            <v>-0.70892139054181003</v>
          </cell>
          <cell r="IF156">
            <v>0</v>
          </cell>
          <cell r="IG156">
            <v>0</v>
          </cell>
          <cell r="IH156">
            <v>0</v>
          </cell>
          <cell r="II156">
            <v>0</v>
          </cell>
          <cell r="IJ156">
            <v>0</v>
          </cell>
          <cell r="IK156">
            <v>2.9375195740682738E-3</v>
          </cell>
          <cell r="IL156">
            <v>-1.1750078296273095E-2</v>
          </cell>
          <cell r="IM156">
            <v>-0.18800125274036952</v>
          </cell>
          <cell r="IN156">
            <v>0.31823128719072968</v>
          </cell>
          <cell r="IO156">
            <v>6.854212339492639E-3</v>
          </cell>
          <cell r="IP156">
            <v>11.139074224866894</v>
          </cell>
          <cell r="IQ156">
            <v>31.722273880363286</v>
          </cell>
          <cell r="IR156">
            <v>45.595199655496387</v>
          </cell>
          <cell r="IS156">
            <v>-0.15862605699968679</v>
          </cell>
          <cell r="IT156">
            <v>0</v>
          </cell>
          <cell r="IU156">
            <v>0</v>
          </cell>
          <cell r="IV156">
            <v>0</v>
          </cell>
          <cell r="IW156">
            <v>2.143410115878484</v>
          </cell>
          <cell r="IX156">
            <v>1.3169879423739428</v>
          </cell>
          <cell r="IY156">
            <v>0</v>
          </cell>
          <cell r="IZ156">
            <v>3.130416692765424</v>
          </cell>
          <cell r="JA156">
            <v>0</v>
          </cell>
          <cell r="JB156">
            <v>8.1868670529282799</v>
          </cell>
          <cell r="JC156">
            <v>11.249720795490134</v>
          </cell>
          <cell r="JD156">
            <v>7.8333855308487296E-3</v>
          </cell>
          <cell r="JE156">
            <v>0</v>
          </cell>
          <cell r="JF156">
            <v>0</v>
          </cell>
          <cell r="JG156">
            <v>0</v>
          </cell>
          <cell r="JH156">
            <v>-1.9583463827121824E-3</v>
          </cell>
          <cell r="JI156">
            <v>5.1778678358910106</v>
          </cell>
          <cell r="JJ156">
            <v>15.896876761666141</v>
          </cell>
          <cell r="JK156">
            <v>1.5803855308487313</v>
          </cell>
          <cell r="JL156">
            <v>0</v>
          </cell>
          <cell r="JM156">
            <v>0</v>
          </cell>
          <cell r="JN156">
            <v>0</v>
          </cell>
          <cell r="JO156">
            <v>0</v>
          </cell>
          <cell r="JP156">
            <v>0</v>
          </cell>
          <cell r="JQ156">
            <v>0</v>
          </cell>
          <cell r="JR156" t="e">
            <v>#N/A</v>
          </cell>
          <cell r="JS156">
            <v>499.43742762849143</v>
          </cell>
          <cell r="JT156">
            <v>517.87330047534397</v>
          </cell>
          <cell r="JU156">
            <v>100.6713116975971</v>
          </cell>
          <cell r="JV156">
            <v>417.20198877774732</v>
          </cell>
          <cell r="JW156">
            <v>139.02790557469464</v>
          </cell>
          <cell r="JX156">
            <v>11.249720795490134</v>
          </cell>
          <cell r="JY156">
            <v>0</v>
          </cell>
          <cell r="JZ156">
            <v>0</v>
          </cell>
          <cell r="KA156">
            <v>0.49937832759160655</v>
          </cell>
          <cell r="KB156">
            <v>0</v>
          </cell>
          <cell r="KC156">
            <v>0</v>
          </cell>
          <cell r="KD156">
            <v>0.49937832759160655</v>
          </cell>
          <cell r="KE156">
            <v>0</v>
          </cell>
          <cell r="KF156">
            <v>0</v>
          </cell>
          <cell r="KG156">
            <v>0</v>
          </cell>
          <cell r="KH156">
            <v>0</v>
          </cell>
          <cell r="KI156">
            <v>2.9219810746946435</v>
          </cell>
          <cell r="KJ156">
            <v>1.9382909574068272</v>
          </cell>
          <cell r="KK156">
            <v>4.5507818239899773</v>
          </cell>
          <cell r="KL156">
            <v>6.4418443208581255</v>
          </cell>
          <cell r="KM156">
            <v>8.6262720017225174</v>
          </cell>
          <cell r="KN156">
            <v>46.260021254003604</v>
          </cell>
          <cell r="KO156">
            <v>2.143410115878484</v>
          </cell>
          <cell r="KP156">
            <v>0</v>
          </cell>
          <cell r="KQ156">
            <v>0</v>
          </cell>
          <cell r="KR156">
            <v>2.143410115878484</v>
          </cell>
          <cell r="KS156">
            <v>0</v>
          </cell>
          <cell r="KT156">
            <v>1.3169879423739428</v>
          </cell>
          <cell r="KU156">
            <v>0</v>
          </cell>
          <cell r="KV156">
            <v>1.3169879423739428</v>
          </cell>
          <cell r="KW156">
            <v>8.1868670529282799</v>
          </cell>
          <cell r="KX156">
            <v>0</v>
          </cell>
          <cell r="KY156">
            <v>0</v>
          </cell>
          <cell r="KZ156">
            <v>8.1868670529282799</v>
          </cell>
          <cell r="LA156">
            <v>5.2091258132830855</v>
          </cell>
          <cell r="LB156">
            <v>0</v>
          </cell>
          <cell r="LC156">
            <v>0</v>
          </cell>
          <cell r="LD156">
            <v>5.2091258132830855</v>
          </cell>
          <cell r="LE156">
            <v>5.9308789062244589E-3</v>
          </cell>
          <cell r="LF156">
            <v>1.1282526785866167</v>
          </cell>
          <cell r="LG156">
            <v>-2.2431655521764324E-2</v>
          </cell>
          <cell r="LH156">
            <v>1.1117519019710755</v>
          </cell>
          <cell r="LI156">
            <v>15.43785325441946</v>
          </cell>
          <cell r="LJ156">
            <v>-1.3017792468865815E-5</v>
          </cell>
          <cell r="LK156">
            <v>0</v>
          </cell>
          <cell r="LL156">
            <v>15.437840236626991</v>
          </cell>
          <cell r="LM156">
            <v>150.44107378550186</v>
          </cell>
          <cell r="LN156">
            <v>150.7391134998982</v>
          </cell>
          <cell r="LO156">
            <v>84.58456466468725</v>
          </cell>
          <cell r="LP156">
            <v>235.32367816458543</v>
          </cell>
          <cell r="LQ156">
            <v>301.18018728540005</v>
          </cell>
          <cell r="LR156">
            <v>385.76475195008732</v>
          </cell>
          <cell r="LS156">
            <v>2299.1619999999998</v>
          </cell>
          <cell r="LT156">
            <v>70595</v>
          </cell>
          <cell r="LU156">
            <v>30732.399027838099</v>
          </cell>
          <cell r="LV156">
            <v>21560</v>
          </cell>
          <cell r="LW156">
            <v>1695</v>
          </cell>
          <cell r="LX156">
            <v>1480</v>
          </cell>
          <cell r="LY156">
            <v>5703</v>
          </cell>
          <cell r="LZ156">
            <v>275990</v>
          </cell>
          <cell r="MA156">
            <v>349864</v>
          </cell>
          <cell r="MB156">
            <v>349867</v>
          </cell>
          <cell r="MC156">
            <v>0</v>
          </cell>
          <cell r="MD156">
            <v>140340</v>
          </cell>
          <cell r="ME156">
            <v>610</v>
          </cell>
          <cell r="MF156">
            <v>610</v>
          </cell>
          <cell r="MG156">
            <v>146.9</v>
          </cell>
          <cell r="MH156">
            <v>2299162</v>
          </cell>
          <cell r="MI156">
            <v>52292.399027838095</v>
          </cell>
          <cell r="MJ156">
            <v>349867</v>
          </cell>
          <cell r="MK156">
            <v>146.9</v>
          </cell>
          <cell r="ML156">
            <v>43.967422469487978</v>
          </cell>
          <cell r="MM156">
            <v>1.3500049971396118</v>
          </cell>
          <cell r="MN156">
            <v>2.5375356921344396</v>
          </cell>
          <cell r="MO156">
            <v>40.11238556365705</v>
          </cell>
          <cell r="MP156">
            <v>78.884261733744538</v>
          </cell>
          <cell r="MQ156">
            <v>1092.6275494067836</v>
          </cell>
          <cell r="MR156">
            <v>2.6531405790457567E-4</v>
          </cell>
          <cell r="MS156" t="str">
            <v>Historical (£m)</v>
          </cell>
          <cell r="MT156" t="str">
            <v>PR14 (£m)</v>
          </cell>
        </row>
        <row r="157">
          <cell r="A157" t="str">
            <v>YKY19BP</v>
          </cell>
          <cell r="B157" t="str">
            <v>YKY</v>
          </cell>
          <cell r="C157" t="str">
            <v>BP2018-19</v>
          </cell>
          <cell r="D157" t="str">
            <v>YKY</v>
          </cell>
          <cell r="E157" t="str">
            <v>YKY19BP</v>
          </cell>
          <cell r="F157">
            <v>0.97917319135609127</v>
          </cell>
          <cell r="G157">
            <v>3.6963787973692446</v>
          </cell>
          <cell r="H157">
            <v>0</v>
          </cell>
          <cell r="I157">
            <v>1.5735313185092386</v>
          </cell>
          <cell r="J157">
            <v>0</v>
          </cell>
          <cell r="K157">
            <v>0</v>
          </cell>
          <cell r="L157">
            <v>0</v>
          </cell>
          <cell r="M157">
            <v>51.008069057312866</v>
          </cell>
          <cell r="N157">
            <v>0.17429282806138424</v>
          </cell>
          <cell r="O157">
            <v>56.45227200125273</v>
          </cell>
          <cell r="P157">
            <v>0</v>
          </cell>
          <cell r="Q157">
            <v>56.45227200125273</v>
          </cell>
          <cell r="R157">
            <v>45.750888192922005</v>
          </cell>
          <cell r="S157">
            <v>20.913181020983398</v>
          </cell>
          <cell r="T157">
            <v>42.295386000626365</v>
          </cell>
          <cell r="U157">
            <v>7.4652164108988392</v>
          </cell>
          <cell r="V157">
            <v>0</v>
          </cell>
          <cell r="W157">
            <v>116.42467162543061</v>
          </cell>
          <cell r="X157">
            <v>0</v>
          </cell>
          <cell r="Y157">
            <v>116.42467162543061</v>
          </cell>
          <cell r="Z157">
            <v>11.623764954588159</v>
          </cell>
          <cell r="AA157">
            <v>0</v>
          </cell>
          <cell r="AB157">
            <v>11.623764954588159</v>
          </cell>
          <cell r="AC157">
            <v>11.623764954588159</v>
          </cell>
          <cell r="AD157">
            <v>161.25317867209517</v>
          </cell>
          <cell r="AE157">
            <v>2.0846597243971181</v>
          </cell>
          <cell r="AF157">
            <v>0</v>
          </cell>
          <cell r="AG157">
            <v>163.33783839649232</v>
          </cell>
          <cell r="AH157">
            <v>163.68740322580643</v>
          </cell>
          <cell r="AI157">
            <v>22.442649545881615</v>
          </cell>
          <cell r="AJ157">
            <v>-0.13904259317256495</v>
          </cell>
          <cell r="AK157">
            <v>3.0442494519260879</v>
          </cell>
          <cell r="AL157">
            <v>0</v>
          </cell>
          <cell r="AM157">
            <v>0</v>
          </cell>
          <cell r="AN157">
            <v>0</v>
          </cell>
          <cell r="AO157">
            <v>44.806965236454737</v>
          </cell>
          <cell r="AP157">
            <v>19.257399154400247</v>
          </cell>
          <cell r="AQ157">
            <v>89.412220795490114</v>
          </cell>
          <cell r="AR157">
            <v>0</v>
          </cell>
          <cell r="AS157">
            <v>89.412220795490114</v>
          </cell>
          <cell r="AT157">
            <v>0.16450109614782335</v>
          </cell>
          <cell r="AU157">
            <v>73.297967585342917</v>
          </cell>
          <cell r="AV157">
            <v>0.73633823989978064</v>
          </cell>
          <cell r="AW157">
            <v>89.957620263075455</v>
          </cell>
          <cell r="AX157">
            <v>0</v>
          </cell>
          <cell r="AY157">
            <v>164.156427184466</v>
          </cell>
          <cell r="AZ157">
            <v>0</v>
          </cell>
          <cell r="BA157">
            <v>164.156427184466</v>
          </cell>
          <cell r="BB157">
            <v>4.5472803006576878</v>
          </cell>
          <cell r="BC157">
            <v>0</v>
          </cell>
          <cell r="BD157">
            <v>4.5472803006576878</v>
          </cell>
          <cell r="BE157">
            <v>4.5472803006576878</v>
          </cell>
          <cell r="BF157">
            <v>249.02136767929844</v>
          </cell>
          <cell r="BG157">
            <v>2.6702052928280606</v>
          </cell>
          <cell r="BH157">
            <v>0</v>
          </cell>
          <cell r="BI157">
            <v>251.69157297212649</v>
          </cell>
          <cell r="BJ157">
            <v>257.73894660194168</v>
          </cell>
          <cell r="BK157">
            <v>0</v>
          </cell>
          <cell r="BL157">
            <v>0</v>
          </cell>
          <cell r="BM157">
            <v>0</v>
          </cell>
          <cell r="BN157">
            <v>0</v>
          </cell>
          <cell r="BO157">
            <v>0</v>
          </cell>
          <cell r="BP157">
            <v>0</v>
          </cell>
          <cell r="BQ157">
            <v>6.7905660820544922</v>
          </cell>
          <cell r="BR157">
            <v>1.8604290635765734E-2</v>
          </cell>
          <cell r="BS157">
            <v>6.8091703726902582</v>
          </cell>
          <cell r="BT157">
            <v>0</v>
          </cell>
          <cell r="BU157">
            <v>6.8091703726902582</v>
          </cell>
          <cell r="BV157">
            <v>0</v>
          </cell>
          <cell r="BW157">
            <v>1.5891980895709361</v>
          </cell>
          <cell r="BX157">
            <v>0</v>
          </cell>
          <cell r="BY157">
            <v>0.10085483870967739</v>
          </cell>
          <cell r="BZ157">
            <v>0</v>
          </cell>
          <cell r="CA157">
            <v>1.6900529282806136</v>
          </cell>
          <cell r="CB157">
            <v>0</v>
          </cell>
          <cell r="CC157">
            <v>1.6900529282806136</v>
          </cell>
          <cell r="CD157">
            <v>0</v>
          </cell>
          <cell r="CE157">
            <v>0</v>
          </cell>
          <cell r="CF157">
            <v>0</v>
          </cell>
          <cell r="CG157">
            <v>0</v>
          </cell>
          <cell r="CH157">
            <v>8.499223300970872</v>
          </cell>
          <cell r="CI157">
            <v>0.27416849357970557</v>
          </cell>
          <cell r="CJ157">
            <v>0</v>
          </cell>
          <cell r="CK157">
            <v>8.7733917945505784</v>
          </cell>
          <cell r="CL157">
            <v>8.7733917945505784</v>
          </cell>
          <cell r="CM157">
            <v>0.61687911055433753</v>
          </cell>
          <cell r="CN157">
            <v>-2.0454927967428747</v>
          </cell>
          <cell r="CO157">
            <v>0</v>
          </cell>
          <cell r="CP157">
            <v>0</v>
          </cell>
          <cell r="CQ157">
            <v>0</v>
          </cell>
          <cell r="CR157">
            <v>0</v>
          </cell>
          <cell r="CS157">
            <v>22.767735045411833</v>
          </cell>
          <cell r="CT157">
            <v>1.3199254619480112</v>
          </cell>
          <cell r="CU157">
            <v>22.659046821171305</v>
          </cell>
          <cell r="CV157">
            <v>0</v>
          </cell>
          <cell r="CW157">
            <v>22.659046821171305</v>
          </cell>
          <cell r="CX157">
            <v>0</v>
          </cell>
          <cell r="CY157">
            <v>53.967130441590974</v>
          </cell>
          <cell r="CZ157">
            <v>0</v>
          </cell>
          <cell r="DA157">
            <v>3.0148742561854052</v>
          </cell>
          <cell r="DB157">
            <v>0</v>
          </cell>
          <cell r="DC157">
            <v>56.982004697776375</v>
          </cell>
          <cell r="DD157">
            <v>0</v>
          </cell>
          <cell r="DE157">
            <v>56.982004697776375</v>
          </cell>
          <cell r="DF157">
            <v>0</v>
          </cell>
          <cell r="DG157">
            <v>0</v>
          </cell>
          <cell r="DH157">
            <v>0</v>
          </cell>
          <cell r="DI157">
            <v>0</v>
          </cell>
          <cell r="DJ157">
            <v>79.641051518947677</v>
          </cell>
          <cell r="DK157">
            <v>0.96938145944253029</v>
          </cell>
          <cell r="DL157">
            <v>0</v>
          </cell>
          <cell r="DM157">
            <v>80.610432978390222</v>
          </cell>
          <cell r="DN157">
            <v>83.365826338866256</v>
          </cell>
          <cell r="DO157">
            <v>0</v>
          </cell>
          <cell r="DP157">
            <v>0</v>
          </cell>
          <cell r="DQ157">
            <v>0.3123562480425931</v>
          </cell>
          <cell r="DR157">
            <v>0</v>
          </cell>
          <cell r="DS157">
            <v>0</v>
          </cell>
          <cell r="DT157">
            <v>0</v>
          </cell>
          <cell r="DU157">
            <v>9.4216044472283098</v>
          </cell>
          <cell r="DV157">
            <v>1.9583463827121824E-3</v>
          </cell>
          <cell r="DW157">
            <v>9.7359190416536148</v>
          </cell>
          <cell r="DX157">
            <v>0</v>
          </cell>
          <cell r="DY157">
            <v>9.7359190416536148</v>
          </cell>
          <cell r="DZ157">
            <v>0</v>
          </cell>
          <cell r="EA157">
            <v>0.20268885061071087</v>
          </cell>
          <cell r="EB157">
            <v>0</v>
          </cell>
          <cell r="EC157">
            <v>1.2729251487629186E-2</v>
          </cell>
          <cell r="ED157">
            <v>0</v>
          </cell>
          <cell r="EE157">
            <v>0.21541810209834009</v>
          </cell>
          <cell r="EF157">
            <v>0</v>
          </cell>
          <cell r="EG157">
            <v>0.21541810209834009</v>
          </cell>
          <cell r="EH157">
            <v>0</v>
          </cell>
          <cell r="EI157">
            <v>0</v>
          </cell>
          <cell r="EJ157">
            <v>0</v>
          </cell>
          <cell r="EK157">
            <v>0</v>
          </cell>
          <cell r="EL157">
            <v>9.9513371437519567</v>
          </cell>
          <cell r="EM157">
            <v>3.525023488881928E-2</v>
          </cell>
          <cell r="EN157">
            <v>0</v>
          </cell>
          <cell r="EO157">
            <v>9.9865873786407739</v>
          </cell>
          <cell r="EP157">
            <v>9.9865873786407739</v>
          </cell>
          <cell r="EQ157">
            <v>26.139028343250857</v>
          </cell>
          <cell r="ER157">
            <v>-0.13904259317256495</v>
          </cell>
          <cell r="ES157">
            <v>4.6177807704353269</v>
          </cell>
          <cell r="ET157">
            <v>0</v>
          </cell>
          <cell r="EU157">
            <v>0</v>
          </cell>
          <cell r="EV157">
            <v>0</v>
          </cell>
          <cell r="EW157">
            <v>95.81503429376761</v>
          </cell>
          <cell r="EX157">
            <v>19.431691982461633</v>
          </cell>
          <cell r="EY157">
            <v>145.86449279674284</v>
          </cell>
          <cell r="EZ157">
            <v>0</v>
          </cell>
          <cell r="FA157">
            <v>145.86449279674284</v>
          </cell>
          <cell r="FB157">
            <v>45.915389289069829</v>
          </cell>
          <cell r="FC157">
            <v>94.211148606326319</v>
          </cell>
          <cell r="FD157">
            <v>43.031724240526145</v>
          </cell>
          <cell r="FE157">
            <v>97.422836673974288</v>
          </cell>
          <cell r="FF157">
            <v>0</v>
          </cell>
          <cell r="FG157">
            <v>280.58109880989656</v>
          </cell>
          <cell r="FH157">
            <v>0</v>
          </cell>
          <cell r="FI157">
            <v>280.58109880989656</v>
          </cell>
          <cell r="FJ157">
            <v>16.171045255245847</v>
          </cell>
          <cell r="FK157">
            <v>0</v>
          </cell>
          <cell r="FL157">
            <v>16.171045255245847</v>
          </cell>
          <cell r="FM157">
            <v>16.171045255245847</v>
          </cell>
          <cell r="FN157">
            <v>410.27454635139355</v>
          </cell>
          <cell r="FO157">
            <v>4.7548650172251792</v>
          </cell>
          <cell r="FP157">
            <v>0</v>
          </cell>
          <cell r="FQ157">
            <v>415.02941136861881</v>
          </cell>
          <cell r="FR157">
            <v>421.42634982774808</v>
          </cell>
          <cell r="FS157">
            <v>0.61687911055433753</v>
          </cell>
          <cell r="FT157">
            <v>-2.0454927967428747</v>
          </cell>
          <cell r="FU157">
            <v>0.3123562480425931</v>
          </cell>
          <cell r="FV157">
            <v>0</v>
          </cell>
          <cell r="FW157">
            <v>0</v>
          </cell>
          <cell r="FX157">
            <v>0</v>
          </cell>
          <cell r="FY157">
            <v>38.979905574694634</v>
          </cell>
          <cell r="FZ157">
            <v>1.3404880989664889</v>
          </cell>
          <cell r="GA157">
            <v>39.204136235515179</v>
          </cell>
          <cell r="GB157">
            <v>0</v>
          </cell>
          <cell r="GC157">
            <v>39.204136235515179</v>
          </cell>
          <cell r="GD157">
            <v>0</v>
          </cell>
          <cell r="GE157">
            <v>55.759017381772615</v>
          </cell>
          <cell r="GF157">
            <v>0</v>
          </cell>
          <cell r="GG157">
            <v>3.128458346382712</v>
          </cell>
          <cell r="GH157">
            <v>0</v>
          </cell>
          <cell r="GI157">
            <v>58.88747572815533</v>
          </cell>
          <cell r="GJ157">
            <v>0</v>
          </cell>
          <cell r="GK157">
            <v>58.88747572815533</v>
          </cell>
          <cell r="GL157">
            <v>0</v>
          </cell>
          <cell r="GM157">
            <v>0</v>
          </cell>
          <cell r="GN157">
            <v>0</v>
          </cell>
          <cell r="GO157">
            <v>0</v>
          </cell>
          <cell r="GP157">
            <v>98.091611963670488</v>
          </cell>
          <cell r="GQ157">
            <v>1.2788001879110553</v>
          </cell>
          <cell r="GR157">
            <v>0</v>
          </cell>
          <cell r="GS157">
            <v>99.370412151581561</v>
          </cell>
          <cell r="GT157">
            <v>102.1258055120576</v>
          </cell>
          <cell r="GU157">
            <v>26.755907453805193</v>
          </cell>
          <cell r="GV157">
            <v>-2.1845353899154394</v>
          </cell>
          <cell r="GW157">
            <v>4.9301370184779199</v>
          </cell>
          <cell r="GX157">
            <v>0</v>
          </cell>
          <cell r="GY157">
            <v>0</v>
          </cell>
          <cell r="GZ157">
            <v>0</v>
          </cell>
          <cell r="HA157">
            <v>134.79493986846225</v>
          </cell>
          <cell r="HB157">
            <v>20.772180081428118</v>
          </cell>
          <cell r="HC157">
            <v>185.06862903225803</v>
          </cell>
          <cell r="HD157">
            <v>0</v>
          </cell>
          <cell r="HE157">
            <v>185.06862903225803</v>
          </cell>
          <cell r="HF157">
            <v>45.915389289069836</v>
          </cell>
          <cell r="HG157">
            <v>149.97016598809893</v>
          </cell>
          <cell r="HH157">
            <v>43.031724240526145</v>
          </cell>
          <cell r="HI157">
            <v>100.551295020357</v>
          </cell>
          <cell r="HJ157">
            <v>0</v>
          </cell>
          <cell r="HK157">
            <v>339.46857453805194</v>
          </cell>
          <cell r="HL157">
            <v>0</v>
          </cell>
          <cell r="HM157">
            <v>339.46857453805194</v>
          </cell>
          <cell r="HN157">
            <v>16.171045255245847</v>
          </cell>
          <cell r="HO157">
            <v>0</v>
          </cell>
          <cell r="HP157">
            <v>16.171045255245847</v>
          </cell>
          <cell r="HQ157">
            <v>16.171045255245847</v>
          </cell>
          <cell r="HR157">
            <v>508.36615831506407</v>
          </cell>
          <cell r="HS157">
            <v>6.0336652051362343</v>
          </cell>
          <cell r="HT157">
            <v>0</v>
          </cell>
          <cell r="HU157">
            <v>514.39982352020036</v>
          </cell>
          <cell r="HV157">
            <v>523.55215533980572</v>
          </cell>
          <cell r="HW157">
            <v>8.6158428280613833E-2</v>
          </cell>
          <cell r="HX157">
            <v>0</v>
          </cell>
          <cell r="HY157">
            <v>0</v>
          </cell>
          <cell r="HZ157">
            <v>2.5654337613529594</v>
          </cell>
          <cell r="IA157">
            <v>0.14491763232070151</v>
          </cell>
          <cell r="IB157">
            <v>-0.11064657062323832</v>
          </cell>
          <cell r="IC157">
            <v>0</v>
          </cell>
          <cell r="ID157">
            <v>1.5382810836204193</v>
          </cell>
          <cell r="IE157">
            <v>0.31921046038208578</v>
          </cell>
          <cell r="IF157">
            <v>0</v>
          </cell>
          <cell r="IG157">
            <v>0</v>
          </cell>
          <cell r="IH157">
            <v>3.8873175696836824</v>
          </cell>
          <cell r="II157">
            <v>0</v>
          </cell>
          <cell r="IJ157">
            <v>0</v>
          </cell>
          <cell r="IK157">
            <v>2.9375195740682738E-3</v>
          </cell>
          <cell r="IL157">
            <v>0</v>
          </cell>
          <cell r="IM157">
            <v>0</v>
          </cell>
          <cell r="IN157">
            <v>1.8212621359223298</v>
          </cell>
          <cell r="IO157">
            <v>0</v>
          </cell>
          <cell r="IP157">
            <v>11.849953961791417</v>
          </cell>
          <cell r="IQ157">
            <v>24.434287817099904</v>
          </cell>
          <cell r="IR157">
            <v>28.845463044159093</v>
          </cell>
          <cell r="IS157">
            <v>9.7917319135609119E-4</v>
          </cell>
          <cell r="IT157">
            <v>0</v>
          </cell>
          <cell r="IU157">
            <v>0</v>
          </cell>
          <cell r="IV157">
            <v>0.26535593485750075</v>
          </cell>
          <cell r="IW157">
            <v>0.23891825869088626</v>
          </cell>
          <cell r="IX157">
            <v>13.994343250861256</v>
          </cell>
          <cell r="IY157">
            <v>0</v>
          </cell>
          <cell r="IZ157">
            <v>2.325536329470717</v>
          </cell>
          <cell r="JA157">
            <v>0</v>
          </cell>
          <cell r="JB157">
            <v>12.43256201064829</v>
          </cell>
          <cell r="JC157">
            <v>10.415465236454743</v>
          </cell>
          <cell r="JD157">
            <v>0</v>
          </cell>
          <cell r="JE157">
            <v>1.7076780457250231</v>
          </cell>
          <cell r="JF157">
            <v>0</v>
          </cell>
          <cell r="JG157">
            <v>0</v>
          </cell>
          <cell r="JH157">
            <v>0</v>
          </cell>
          <cell r="JI157">
            <v>16.538235202004383</v>
          </cell>
          <cell r="JJ157">
            <v>18.819708737864072</v>
          </cell>
          <cell r="JK157">
            <v>0</v>
          </cell>
          <cell r="JL157">
            <v>-8.4541813341684922</v>
          </cell>
          <cell r="JM157">
            <v>0</v>
          </cell>
          <cell r="JN157">
            <v>0</v>
          </cell>
          <cell r="JO157">
            <v>0</v>
          </cell>
          <cell r="JP157">
            <v>0</v>
          </cell>
          <cell r="JQ157">
            <v>0</v>
          </cell>
          <cell r="JR157" t="e">
            <v>#N/A</v>
          </cell>
          <cell r="JS157">
            <v>508.36615831506407</v>
          </cell>
          <cell r="JT157">
            <v>523.55215533980572</v>
          </cell>
          <cell r="JU157">
            <v>102.1258055120576</v>
          </cell>
          <cell r="JV157">
            <v>421.42634982774808</v>
          </cell>
          <cell r="JW157">
            <v>143.58301926088316</v>
          </cell>
          <cell r="JX157">
            <v>10.415465236454743</v>
          </cell>
          <cell r="JY157">
            <v>0</v>
          </cell>
          <cell r="JZ157">
            <v>0</v>
          </cell>
          <cell r="KA157">
            <v>0.45531553398058244</v>
          </cell>
          <cell r="KB157">
            <v>0</v>
          </cell>
          <cell r="KC157">
            <v>0</v>
          </cell>
          <cell r="KD157">
            <v>0.45531553398058244</v>
          </cell>
          <cell r="KE157">
            <v>0</v>
          </cell>
          <cell r="KF157">
            <v>0</v>
          </cell>
          <cell r="KG157">
            <v>0</v>
          </cell>
          <cell r="KH157">
            <v>0</v>
          </cell>
          <cell r="KI157">
            <v>3.3272305042279982</v>
          </cell>
          <cell r="KJ157">
            <v>1.4286136861885372</v>
          </cell>
          <cell r="KK157">
            <v>5.0133667397431871</v>
          </cell>
          <cell r="KL157">
            <v>4.1595277168806764</v>
          </cell>
          <cell r="KM157">
            <v>8.9339761979329761</v>
          </cell>
          <cell r="KN157">
            <v>40.991127309740051</v>
          </cell>
          <cell r="KO157">
            <v>0.23891825869088626</v>
          </cell>
          <cell r="KP157">
            <v>0</v>
          </cell>
          <cell r="KQ157">
            <v>0</v>
          </cell>
          <cell r="KR157">
            <v>0.23891825869088626</v>
          </cell>
          <cell r="KS157">
            <v>0</v>
          </cell>
          <cell r="KT157">
            <v>13.994343250861256</v>
          </cell>
          <cell r="KU157">
            <v>0</v>
          </cell>
          <cell r="KV157">
            <v>13.994343250861256</v>
          </cell>
          <cell r="KW157">
            <v>12.43256201064829</v>
          </cell>
          <cell r="KX157">
            <v>0</v>
          </cell>
          <cell r="KY157">
            <v>0</v>
          </cell>
          <cell r="KZ157">
            <v>12.43256201064829</v>
          </cell>
          <cell r="LA157">
            <v>0.23891825869088626</v>
          </cell>
          <cell r="LB157">
            <v>0</v>
          </cell>
          <cell r="LC157">
            <v>0</v>
          </cell>
          <cell r="LD157">
            <v>0.23891825869088626</v>
          </cell>
          <cell r="LE157">
            <v>0</v>
          </cell>
          <cell r="LF157">
            <v>13.994343250861256</v>
          </cell>
          <cell r="LG157">
            <v>0</v>
          </cell>
          <cell r="LH157">
            <v>13.994343250861256</v>
          </cell>
          <cell r="LI157">
            <v>12.43256201064829</v>
          </cell>
          <cell r="LJ157">
            <v>0</v>
          </cell>
          <cell r="LK157">
            <v>0</v>
          </cell>
          <cell r="LL157">
            <v>12.43256201064829</v>
          </cell>
          <cell r="LM157">
            <v>145.4875199306295</v>
          </cell>
          <cell r="LN157">
            <v>157.61163357344188</v>
          </cell>
          <cell r="LO157">
            <v>93.622665518321298</v>
          </cell>
          <cell r="LP157">
            <v>251.23429909176318</v>
          </cell>
          <cell r="LQ157">
            <v>303.09915350407141</v>
          </cell>
          <cell r="LR157">
            <v>396.72181902239271</v>
          </cell>
          <cell r="LS157">
            <v>2293.5630000000001</v>
          </cell>
          <cell r="LT157">
            <v>70022</v>
          </cell>
          <cell r="LU157">
            <v>30746</v>
          </cell>
          <cell r="LV157">
            <v>21566</v>
          </cell>
          <cell r="LW157">
            <v>1765</v>
          </cell>
          <cell r="LX157">
            <v>1525</v>
          </cell>
          <cell r="LY157">
            <v>5633</v>
          </cell>
          <cell r="LZ157">
            <v>275559</v>
          </cell>
          <cell r="MA157">
            <v>346981</v>
          </cell>
          <cell r="MB157">
            <v>346981</v>
          </cell>
          <cell r="MC157">
            <v>0</v>
          </cell>
          <cell r="MD157">
            <v>121943</v>
          </cell>
          <cell r="ME157">
            <v>610</v>
          </cell>
          <cell r="MF157">
            <v>610</v>
          </cell>
          <cell r="MG157">
            <v>149.19999999999999</v>
          </cell>
          <cell r="MH157">
            <v>2293563</v>
          </cell>
          <cell r="MI157">
            <v>52312</v>
          </cell>
          <cell r="MJ157">
            <v>346981</v>
          </cell>
          <cell r="MK157">
            <v>149.19999999999999</v>
          </cell>
          <cell r="ML157">
            <v>43.843917265636946</v>
          </cell>
          <cell r="MM157">
            <v>1.3385456491818322</v>
          </cell>
          <cell r="MN157">
            <v>2.5716105492807966</v>
          </cell>
          <cell r="MO157">
            <v>35.143999239151427</v>
          </cell>
          <cell r="MP157">
            <v>79.416163997452301</v>
          </cell>
          <cell r="MQ157">
            <v>1092.6275494067836</v>
          </cell>
          <cell r="MR157">
            <v>2.659617372620678E-4</v>
          </cell>
          <cell r="MS157" t="e">
            <v>#N/A</v>
          </cell>
          <cell r="MT157" t="e">
            <v>#N/A</v>
          </cell>
        </row>
        <row r="158">
          <cell r="A158" t="str">
            <v>YKY20BP</v>
          </cell>
          <cell r="B158" t="str">
            <v>YKY</v>
          </cell>
          <cell r="C158" t="str">
            <v>BP2019-20</v>
          </cell>
          <cell r="D158" t="str">
            <v>YKY</v>
          </cell>
          <cell r="E158" t="str">
            <v>YKY20BP</v>
          </cell>
          <cell r="F158">
            <v>0.97917319135609127</v>
          </cell>
          <cell r="G158">
            <v>3.441793767616661</v>
          </cell>
          <cell r="H158">
            <v>0</v>
          </cell>
          <cell r="I158">
            <v>1.5735313185092386</v>
          </cell>
          <cell r="J158">
            <v>0</v>
          </cell>
          <cell r="K158">
            <v>0</v>
          </cell>
          <cell r="L158">
            <v>0</v>
          </cell>
          <cell r="M158">
            <v>53.421730974005627</v>
          </cell>
          <cell r="N158">
            <v>0.16450109614782335</v>
          </cell>
          <cell r="O158">
            <v>58.601557156279348</v>
          </cell>
          <cell r="P158">
            <v>0</v>
          </cell>
          <cell r="Q158">
            <v>58.601557156279348</v>
          </cell>
          <cell r="R158">
            <v>27.785018477920445</v>
          </cell>
          <cell r="S158">
            <v>15.652083463827118</v>
          </cell>
          <cell r="T158">
            <v>32.993240682743497</v>
          </cell>
          <cell r="U158">
            <v>5.9239978077043522</v>
          </cell>
          <cell r="V158">
            <v>0</v>
          </cell>
          <cell r="W158">
            <v>82.3543404321954</v>
          </cell>
          <cell r="X158">
            <v>0</v>
          </cell>
          <cell r="Y158">
            <v>82.3543404321954</v>
          </cell>
          <cell r="Z158">
            <v>4.9027201691199487</v>
          </cell>
          <cell r="AA158">
            <v>0</v>
          </cell>
          <cell r="AB158">
            <v>4.9027201691199487</v>
          </cell>
          <cell r="AC158">
            <v>4.9027201691199487</v>
          </cell>
          <cell r="AD158">
            <v>136.05317741935482</v>
          </cell>
          <cell r="AE158">
            <v>2.1473268086439083</v>
          </cell>
          <cell r="AF158">
            <v>0</v>
          </cell>
          <cell r="AG158">
            <v>138.20050422799872</v>
          </cell>
          <cell r="AH158">
            <v>138.24554619480111</v>
          </cell>
          <cell r="AI158">
            <v>20.892618383964919</v>
          </cell>
          <cell r="AJ158">
            <v>-0.13904259317256495</v>
          </cell>
          <cell r="AK158">
            <v>3.0442494519260879</v>
          </cell>
          <cell r="AL158">
            <v>0</v>
          </cell>
          <cell r="AM158">
            <v>0</v>
          </cell>
          <cell r="AN158">
            <v>0</v>
          </cell>
          <cell r="AO158">
            <v>51.201945349201367</v>
          </cell>
          <cell r="AP158">
            <v>18.201850454118379</v>
          </cell>
          <cell r="AQ158">
            <v>93.201621046038184</v>
          </cell>
          <cell r="AR158">
            <v>0</v>
          </cell>
          <cell r="AS158">
            <v>93.201621046038184</v>
          </cell>
          <cell r="AT158">
            <v>0.59142060757907911</v>
          </cell>
          <cell r="AU158">
            <v>51.6895735984967</v>
          </cell>
          <cell r="AV158">
            <v>0.33291888506107103</v>
          </cell>
          <cell r="AW158">
            <v>56.964379580331965</v>
          </cell>
          <cell r="AX158">
            <v>0</v>
          </cell>
          <cell r="AY158">
            <v>109.57829267146883</v>
          </cell>
          <cell r="AZ158">
            <v>0</v>
          </cell>
          <cell r="BA158">
            <v>109.57829267146883</v>
          </cell>
          <cell r="BB158">
            <v>1.2974044785468208</v>
          </cell>
          <cell r="BC158">
            <v>0</v>
          </cell>
          <cell r="BD158">
            <v>1.2974044785468208</v>
          </cell>
          <cell r="BE158">
            <v>1.2974044785468208</v>
          </cell>
          <cell r="BF158">
            <v>201.48250923896018</v>
          </cell>
          <cell r="BG158">
            <v>2.7514766677106164</v>
          </cell>
          <cell r="BH158">
            <v>0</v>
          </cell>
          <cell r="BI158">
            <v>204.2339859066708</v>
          </cell>
          <cell r="BJ158">
            <v>206.1766655183213</v>
          </cell>
          <cell r="BK158">
            <v>0</v>
          </cell>
          <cell r="BL158">
            <v>0</v>
          </cell>
          <cell r="BM158">
            <v>0</v>
          </cell>
          <cell r="BN158">
            <v>0</v>
          </cell>
          <cell r="BO158">
            <v>0</v>
          </cell>
          <cell r="BP158">
            <v>0</v>
          </cell>
          <cell r="BQ158">
            <v>6.573189633573441</v>
          </cell>
          <cell r="BR158">
            <v>1.762511744440964E-2</v>
          </cell>
          <cell r="BS158">
            <v>6.5908147510178505</v>
          </cell>
          <cell r="BT158">
            <v>0</v>
          </cell>
          <cell r="BU158">
            <v>6.5908147510178505</v>
          </cell>
          <cell r="BV158">
            <v>0</v>
          </cell>
          <cell r="BW158">
            <v>0.82348465393047277</v>
          </cell>
          <cell r="BX158">
            <v>0</v>
          </cell>
          <cell r="BY158">
            <v>7.2458816160350756E-2</v>
          </cell>
          <cell r="BZ158">
            <v>0</v>
          </cell>
          <cell r="CA158">
            <v>0.89594347009082353</v>
          </cell>
          <cell r="CB158">
            <v>0</v>
          </cell>
          <cell r="CC158">
            <v>0.89594347009082353</v>
          </cell>
          <cell r="CD158">
            <v>0</v>
          </cell>
          <cell r="CE158">
            <v>0</v>
          </cell>
          <cell r="CF158">
            <v>0</v>
          </cell>
          <cell r="CG158">
            <v>0</v>
          </cell>
          <cell r="CH158">
            <v>7.4867582211086736</v>
          </cell>
          <cell r="CI158">
            <v>0.28298105230191034</v>
          </cell>
          <cell r="CJ158">
            <v>0</v>
          </cell>
          <cell r="CK158">
            <v>7.7697392734105835</v>
          </cell>
          <cell r="CL158">
            <v>7.7697392734105835</v>
          </cell>
          <cell r="CM158">
            <v>0.58946226119636691</v>
          </cell>
          <cell r="CN158">
            <v>-2.0454927967428747</v>
          </cell>
          <cell r="CO158">
            <v>0</v>
          </cell>
          <cell r="CP158">
            <v>0</v>
          </cell>
          <cell r="CQ158">
            <v>0</v>
          </cell>
          <cell r="CR158">
            <v>0</v>
          </cell>
          <cell r="CS158">
            <v>23.503094112120259</v>
          </cell>
          <cell r="CT158">
            <v>1.2474666457876602</v>
          </cell>
          <cell r="CU158">
            <v>23.294530222361409</v>
          </cell>
          <cell r="CV158">
            <v>0</v>
          </cell>
          <cell r="CW158">
            <v>23.294530222361409</v>
          </cell>
          <cell r="CX158">
            <v>0</v>
          </cell>
          <cell r="CY158">
            <v>79.460883651738158</v>
          </cell>
          <cell r="CZ158">
            <v>0</v>
          </cell>
          <cell r="DA158">
            <v>3.2841468838083303</v>
          </cell>
          <cell r="DB158">
            <v>0</v>
          </cell>
          <cell r="DC158">
            <v>82.745030535546491</v>
          </cell>
          <cell r="DD158">
            <v>0</v>
          </cell>
          <cell r="DE158">
            <v>82.745030535546491</v>
          </cell>
          <cell r="DF158">
            <v>0</v>
          </cell>
          <cell r="DG158">
            <v>0</v>
          </cell>
          <cell r="DH158">
            <v>0</v>
          </cell>
          <cell r="DI158">
            <v>0</v>
          </cell>
          <cell r="DJ158">
            <v>106.03956075790791</v>
          </cell>
          <cell r="DK158">
            <v>0.9987566551832131</v>
          </cell>
          <cell r="DL158">
            <v>0</v>
          </cell>
          <cell r="DM158">
            <v>107.03831741309112</v>
          </cell>
          <cell r="DN158">
            <v>107.29877748199183</v>
          </cell>
          <cell r="DO158">
            <v>0</v>
          </cell>
          <cell r="DP158">
            <v>0</v>
          </cell>
          <cell r="DQ158">
            <v>0.3123562480425931</v>
          </cell>
          <cell r="DR158">
            <v>0</v>
          </cell>
          <cell r="DS158">
            <v>0</v>
          </cell>
          <cell r="DT158">
            <v>0</v>
          </cell>
          <cell r="DU158">
            <v>9.705564672721577</v>
          </cell>
          <cell r="DV158">
            <v>1.9583463827121824E-3</v>
          </cell>
          <cell r="DW158">
            <v>10.019879267146882</v>
          </cell>
          <cell r="DX158">
            <v>0</v>
          </cell>
          <cell r="DY158">
            <v>10.019879267146882</v>
          </cell>
          <cell r="DZ158">
            <v>0</v>
          </cell>
          <cell r="EA158">
            <v>0.10477153147510176</v>
          </cell>
          <cell r="EB158">
            <v>0</v>
          </cell>
          <cell r="EC158">
            <v>8.8125587222048201E-3</v>
          </cell>
          <cell r="ED158">
            <v>0</v>
          </cell>
          <cell r="EE158">
            <v>0.11358409019730659</v>
          </cell>
          <cell r="EF158">
            <v>0</v>
          </cell>
          <cell r="EG158">
            <v>0.11358409019730659</v>
          </cell>
          <cell r="EH158">
            <v>0</v>
          </cell>
          <cell r="EI158">
            <v>0</v>
          </cell>
          <cell r="EJ158">
            <v>0</v>
          </cell>
          <cell r="EK158">
            <v>0</v>
          </cell>
          <cell r="EL158">
            <v>10.133463357344189</v>
          </cell>
          <cell r="EM158">
            <v>3.6229408080175378E-2</v>
          </cell>
          <cell r="EN158">
            <v>0</v>
          </cell>
          <cell r="EO158">
            <v>10.169692765424363</v>
          </cell>
          <cell r="EP158">
            <v>10.169692765424363</v>
          </cell>
          <cell r="EQ158">
            <v>24.334412151581581</v>
          </cell>
          <cell r="ER158">
            <v>-0.13904259317256495</v>
          </cell>
          <cell r="ES158">
            <v>4.6177807704353269</v>
          </cell>
          <cell r="ET158">
            <v>0</v>
          </cell>
          <cell r="EU158">
            <v>0</v>
          </cell>
          <cell r="EV158">
            <v>0</v>
          </cell>
          <cell r="EW158">
            <v>104.62367632320698</v>
          </cell>
          <cell r="EX158">
            <v>18.366351550266202</v>
          </cell>
          <cell r="EY158">
            <v>151.80317820231753</v>
          </cell>
          <cell r="EZ158">
            <v>0</v>
          </cell>
          <cell r="FA158">
            <v>151.80317820231753</v>
          </cell>
          <cell r="FB158">
            <v>28.376439085499527</v>
          </cell>
          <cell r="FC158">
            <v>67.341657062323819</v>
          </cell>
          <cell r="FD158">
            <v>33.326159567804567</v>
          </cell>
          <cell r="FE158">
            <v>62.888377388036318</v>
          </cell>
          <cell r="FF158">
            <v>0</v>
          </cell>
          <cell r="FG158">
            <v>191.93263310366422</v>
          </cell>
          <cell r="FH158">
            <v>0</v>
          </cell>
          <cell r="FI158">
            <v>191.93263310366422</v>
          </cell>
          <cell r="FJ158">
            <v>6.2001246476667697</v>
          </cell>
          <cell r="FK158">
            <v>0</v>
          </cell>
          <cell r="FL158">
            <v>6.2001246476667697</v>
          </cell>
          <cell r="FM158">
            <v>6.2001246476667697</v>
          </cell>
          <cell r="FN158">
            <v>337.53568665831506</v>
          </cell>
          <cell r="FO158">
            <v>4.8988034763545247</v>
          </cell>
          <cell r="FP158">
            <v>0</v>
          </cell>
          <cell r="FQ158">
            <v>342.43449013466949</v>
          </cell>
          <cell r="FR158">
            <v>344.42221171312246</v>
          </cell>
          <cell r="FS158">
            <v>0.58946226119636691</v>
          </cell>
          <cell r="FT158">
            <v>-2.0454927967428747</v>
          </cell>
          <cell r="FU158">
            <v>0.3123562480425931</v>
          </cell>
          <cell r="FV158">
            <v>0</v>
          </cell>
          <cell r="FW158">
            <v>0</v>
          </cell>
          <cell r="FX158">
            <v>0</v>
          </cell>
          <cell r="FY158">
            <v>39.781848418415279</v>
          </cell>
          <cell r="FZ158">
            <v>1.2670501096147821</v>
          </cell>
          <cell r="GA158">
            <v>39.905224240526145</v>
          </cell>
          <cell r="GB158">
            <v>0</v>
          </cell>
          <cell r="GC158">
            <v>39.905224240526145</v>
          </cell>
          <cell r="GD158">
            <v>0</v>
          </cell>
          <cell r="GE158">
            <v>80.38913983714373</v>
          </cell>
          <cell r="GF158">
            <v>0</v>
          </cell>
          <cell r="GG158">
            <v>3.3654182586908856</v>
          </cell>
          <cell r="GH158">
            <v>0</v>
          </cell>
          <cell r="GI158">
            <v>83.754558095834625</v>
          </cell>
          <cell r="GJ158">
            <v>0</v>
          </cell>
          <cell r="GK158">
            <v>83.754558095834625</v>
          </cell>
          <cell r="GL158">
            <v>0</v>
          </cell>
          <cell r="GM158">
            <v>0</v>
          </cell>
          <cell r="GN158">
            <v>0</v>
          </cell>
          <cell r="GO158">
            <v>0</v>
          </cell>
          <cell r="GP158">
            <v>123.65978233636078</v>
          </cell>
          <cell r="GQ158">
            <v>1.3179671155652988</v>
          </cell>
          <cell r="GR158">
            <v>0</v>
          </cell>
          <cell r="GS158">
            <v>124.97774945192606</v>
          </cell>
          <cell r="GT158">
            <v>125.23820952082679</v>
          </cell>
          <cell r="GU158">
            <v>24.923874412777948</v>
          </cell>
          <cell r="GV158">
            <v>-2.1845353899154394</v>
          </cell>
          <cell r="GW158">
            <v>4.9301370184779199</v>
          </cell>
          <cell r="GX158">
            <v>0</v>
          </cell>
          <cell r="GY158">
            <v>0</v>
          </cell>
          <cell r="GZ158">
            <v>0</v>
          </cell>
          <cell r="HA158">
            <v>144.40552474162229</v>
          </cell>
          <cell r="HB158">
            <v>19.633401659880985</v>
          </cell>
          <cell r="HC158">
            <v>191.70840244284369</v>
          </cell>
          <cell r="HD158">
            <v>0</v>
          </cell>
          <cell r="HE158">
            <v>191.70840244284369</v>
          </cell>
          <cell r="HF158">
            <v>28.376439085499527</v>
          </cell>
          <cell r="HG158">
            <v>147.73079689946755</v>
          </cell>
          <cell r="HH158">
            <v>33.326159567804559</v>
          </cell>
          <cell r="HI158">
            <v>66.253795646727198</v>
          </cell>
          <cell r="HJ158">
            <v>0</v>
          </cell>
          <cell r="HK158">
            <v>275.68719119949884</v>
          </cell>
          <cell r="HL158">
            <v>0</v>
          </cell>
          <cell r="HM158">
            <v>275.68719119949884</v>
          </cell>
          <cell r="HN158">
            <v>6.2001246476667697</v>
          </cell>
          <cell r="HO158">
            <v>0</v>
          </cell>
          <cell r="HP158">
            <v>6.2001246476667697</v>
          </cell>
          <cell r="HQ158">
            <v>6.2001246476667697</v>
          </cell>
          <cell r="HR158">
            <v>461.19546899467576</v>
          </cell>
          <cell r="HS158">
            <v>6.2167705919198237</v>
          </cell>
          <cell r="HT158">
            <v>0</v>
          </cell>
          <cell r="HU158">
            <v>467.4122395865956</v>
          </cell>
          <cell r="HV158">
            <v>469.66042123394914</v>
          </cell>
          <cell r="HW158" t="e">
            <v>#N/A</v>
          </cell>
          <cell r="HX158" t="e">
            <v>#N/A</v>
          </cell>
          <cell r="HY158">
            <v>-9.7917319135609119E-4</v>
          </cell>
          <cell r="HZ158">
            <v>2.8366647353585961</v>
          </cell>
          <cell r="IA158">
            <v>0.24773081741309108</v>
          </cell>
          <cell r="IB158">
            <v>0.10477153147510176</v>
          </cell>
          <cell r="IC158">
            <v>0</v>
          </cell>
          <cell r="ID158">
            <v>1.5823438772314435</v>
          </cell>
          <cell r="IE158">
            <v>0.11945912934544313</v>
          </cell>
          <cell r="IF158">
            <v>0</v>
          </cell>
          <cell r="IG158">
            <v>0</v>
          </cell>
          <cell r="IH158">
            <v>0.60023316630128398</v>
          </cell>
          <cell r="II158">
            <v>0</v>
          </cell>
          <cell r="IJ158">
            <v>0</v>
          </cell>
          <cell r="IK158">
            <v>9.7917319135609119E-4</v>
          </cell>
          <cell r="IL158">
            <v>0</v>
          </cell>
          <cell r="IM158">
            <v>0</v>
          </cell>
          <cell r="IN158">
            <v>0.81369292201691179</v>
          </cell>
          <cell r="IO158">
            <v>0</v>
          </cell>
          <cell r="IP158">
            <v>5.2757851550266199</v>
          </cell>
          <cell r="IQ158">
            <v>15.776438459129341</v>
          </cell>
          <cell r="IR158">
            <v>20.940597870341367</v>
          </cell>
          <cell r="IS158">
            <v>4.50419668023802E-2</v>
          </cell>
          <cell r="IT158">
            <v>0</v>
          </cell>
          <cell r="IU158">
            <v>0</v>
          </cell>
          <cell r="IV158">
            <v>-0.29375195740682736</v>
          </cell>
          <cell r="IW158">
            <v>-2.7172056060131533</v>
          </cell>
          <cell r="IX158">
            <v>6.3783341684935788</v>
          </cell>
          <cell r="IY158">
            <v>0</v>
          </cell>
          <cell r="IZ158">
            <v>1.4942182900093952</v>
          </cell>
          <cell r="JA158">
            <v>0</v>
          </cell>
          <cell r="JB158">
            <v>7.9596988725336653</v>
          </cell>
          <cell r="JC158">
            <v>11.186074538051987</v>
          </cell>
          <cell r="JD158">
            <v>2.25209834011901E-2</v>
          </cell>
          <cell r="JE158">
            <v>1.1661952709051047</v>
          </cell>
          <cell r="JF158">
            <v>0</v>
          </cell>
          <cell r="JG158">
            <v>8.8125587222048204E-2</v>
          </cell>
          <cell r="JH158">
            <v>0</v>
          </cell>
          <cell r="JI158">
            <v>13.818092076417161</v>
          </cell>
          <cell r="JJ158">
            <v>20.20328045725023</v>
          </cell>
          <cell r="JK158">
            <v>0</v>
          </cell>
          <cell r="JL158">
            <v>-8.0683870967741917</v>
          </cell>
          <cell r="JM158">
            <v>0</v>
          </cell>
          <cell r="JN158">
            <v>0</v>
          </cell>
          <cell r="JO158">
            <v>0</v>
          </cell>
          <cell r="JP158">
            <v>0</v>
          </cell>
          <cell r="JQ158">
            <v>0</v>
          </cell>
          <cell r="JR158" t="e">
            <v>#N/A</v>
          </cell>
          <cell r="JS158">
            <v>461.19546899467576</v>
          </cell>
          <cell r="JT158">
            <v>469.66042123394914</v>
          </cell>
          <cell r="JU158">
            <v>125.23820952082679</v>
          </cell>
          <cell r="JV158">
            <v>344.42221171312246</v>
          </cell>
          <cell r="JW158">
            <v>99.579955214531765</v>
          </cell>
          <cell r="JX158">
            <v>11.186074538051987</v>
          </cell>
          <cell r="JY158">
            <v>0</v>
          </cell>
          <cell r="JZ158">
            <v>0</v>
          </cell>
          <cell r="KA158">
            <v>0.45531553398058244</v>
          </cell>
          <cell r="KB158">
            <v>0</v>
          </cell>
          <cell r="KC158">
            <v>0</v>
          </cell>
          <cell r="KD158">
            <v>0.45531553398058244</v>
          </cell>
          <cell r="KE158">
            <v>0</v>
          </cell>
          <cell r="KF158">
            <v>0</v>
          </cell>
          <cell r="KG158">
            <v>0</v>
          </cell>
          <cell r="KH158">
            <v>0</v>
          </cell>
          <cell r="KI158">
            <v>3.552440338239899</v>
          </cell>
          <cell r="KJ158">
            <v>1.5255518321327903</v>
          </cell>
          <cell r="KK158">
            <v>5.3531398371437513</v>
          </cell>
          <cell r="KL158">
            <v>4.4405504227998733</v>
          </cell>
          <cell r="KM158">
            <v>9.5391052301910406</v>
          </cell>
          <cell r="KN158">
            <v>43.764145787660496</v>
          </cell>
          <cell r="KO158">
            <v>-2.7172056060131533</v>
          </cell>
          <cell r="KP158">
            <v>0</v>
          </cell>
          <cell r="KQ158">
            <v>0</v>
          </cell>
          <cell r="KR158">
            <v>-2.7172056060131533</v>
          </cell>
          <cell r="KS158">
            <v>0</v>
          </cell>
          <cell r="KT158">
            <v>6.3783341684935788</v>
          </cell>
          <cell r="KU158">
            <v>0</v>
          </cell>
          <cell r="KV158">
            <v>6.3783341684935788</v>
          </cell>
          <cell r="KW158">
            <v>7.9596988725336653</v>
          </cell>
          <cell r="KX158">
            <v>0</v>
          </cell>
          <cell r="KY158">
            <v>0</v>
          </cell>
          <cell r="KZ158">
            <v>7.9596988725336653</v>
          </cell>
          <cell r="LA158">
            <v>-2.7172056060131533</v>
          </cell>
          <cell r="LB158">
            <v>0</v>
          </cell>
          <cell r="LC158">
            <v>0</v>
          </cell>
          <cell r="LD158">
            <v>-2.7172056060131533</v>
          </cell>
          <cell r="LE158">
            <v>0</v>
          </cell>
          <cell r="LF158">
            <v>6.3783341684935788</v>
          </cell>
          <cell r="LG158">
            <v>0</v>
          </cell>
          <cell r="LH158">
            <v>6.3783341684935788</v>
          </cell>
          <cell r="LI158">
            <v>7.9596988725336653</v>
          </cell>
          <cell r="LJ158">
            <v>0</v>
          </cell>
          <cell r="LK158">
            <v>0</v>
          </cell>
          <cell r="LL158">
            <v>7.9596988725336653</v>
          </cell>
          <cell r="LM158" t="str">
            <v/>
          </cell>
          <cell r="LN158">
            <v>133.65909896648918</v>
          </cell>
          <cell r="LO158">
            <v>119.0273139680551</v>
          </cell>
          <cell r="LP158">
            <v>252.68641293454428</v>
          </cell>
          <cell r="LQ158" t="e">
            <v>#VALUE!</v>
          </cell>
          <cell r="LR158" t="e">
            <v>#VALUE!</v>
          </cell>
          <cell r="LS158">
            <v>2307.6990000000001</v>
          </cell>
          <cell r="LT158">
            <v>70022</v>
          </cell>
          <cell r="LU158">
            <v>30788</v>
          </cell>
          <cell r="LV158">
            <v>21572</v>
          </cell>
          <cell r="LW158">
            <v>1729</v>
          </cell>
          <cell r="LX158">
            <v>1518</v>
          </cell>
          <cell r="LY158">
            <v>5618</v>
          </cell>
          <cell r="LZ158">
            <v>277676</v>
          </cell>
          <cell r="MA158">
            <v>349697</v>
          </cell>
          <cell r="MB158">
            <v>349697</v>
          </cell>
          <cell r="MC158">
            <v>0</v>
          </cell>
          <cell r="MD158">
            <v>123072</v>
          </cell>
          <cell r="ME158">
            <v>610</v>
          </cell>
          <cell r="MF158">
            <v>610</v>
          </cell>
          <cell r="MG158">
            <v>151.01535999999999</v>
          </cell>
          <cell r="MH158">
            <v>2307699</v>
          </cell>
          <cell r="MI158">
            <v>52360</v>
          </cell>
          <cell r="MJ158">
            <v>349697</v>
          </cell>
          <cell r="MK158">
            <v>151.01535999999999</v>
          </cell>
          <cell r="ML158">
            <v>44.073701298701302</v>
          </cell>
          <cell r="MM158">
            <v>1.337318563789152</v>
          </cell>
          <cell r="MN158">
            <v>2.5350517733923938</v>
          </cell>
          <cell r="MO158">
            <v>35.193896430338263</v>
          </cell>
          <cell r="MP158">
            <v>79.404741819346455</v>
          </cell>
          <cell r="MQ158" t="str">
            <v/>
          </cell>
          <cell r="MR158">
            <v>2.6433256676888968E-4</v>
          </cell>
          <cell r="MS158" t="e">
            <v>#N/A</v>
          </cell>
          <cell r="MT158" t="e">
            <v>#N/A</v>
          </cell>
        </row>
        <row r="159">
          <cell r="A159" t="str">
            <v>YKY20</v>
          </cell>
          <cell r="B159" t="str">
            <v>YKY</v>
          </cell>
          <cell r="C159" t="str">
            <v>2019-20</v>
          </cell>
          <cell r="D159" t="str">
            <v>YKY</v>
          </cell>
          <cell r="E159" t="str">
            <v>YKY20</v>
          </cell>
          <cell r="F159">
            <v>0.96281468935252923</v>
          </cell>
          <cell r="G159">
            <v>4.3682902455924246</v>
          </cell>
          <cell r="H159">
            <v>0</v>
          </cell>
          <cell r="I159">
            <v>1.9400715990453465</v>
          </cell>
          <cell r="J159">
            <v>0</v>
          </cell>
          <cell r="K159">
            <v>0</v>
          </cell>
          <cell r="L159">
            <v>0</v>
          </cell>
          <cell r="M159">
            <v>67.029233043344377</v>
          </cell>
          <cell r="N159">
            <v>0.21759611979367161</v>
          </cell>
          <cell r="O159">
            <v>73.555191007775818</v>
          </cell>
          <cell r="P159">
            <v>0</v>
          </cell>
          <cell r="Q159">
            <v>73.555191007775818</v>
          </cell>
          <cell r="R159">
            <v>29.453464161983224</v>
          </cell>
          <cell r="S159">
            <v>23.465719608899843</v>
          </cell>
          <cell r="T159">
            <v>42.769191315728698</v>
          </cell>
          <cell r="U159">
            <v>27.187961197936719</v>
          </cell>
          <cell r="V159">
            <v>2.6641082454384484</v>
          </cell>
          <cell r="W159">
            <v>125.54044452998694</v>
          </cell>
          <cell r="X159">
            <v>0</v>
          </cell>
          <cell r="Y159">
            <v>125.54044452998694</v>
          </cell>
          <cell r="Z159">
            <v>9.295013011009317</v>
          </cell>
          <cell r="AA159">
            <v>0</v>
          </cell>
          <cell r="AB159">
            <v>9.295013011009317</v>
          </cell>
          <cell r="AC159">
            <v>9.295013011009317</v>
          </cell>
          <cell r="AD159">
            <v>189.80062252675344</v>
          </cell>
          <cell r="AE159">
            <v>0</v>
          </cell>
          <cell r="AF159">
            <v>0</v>
          </cell>
          <cell r="AG159">
            <v>189.80062252675344</v>
          </cell>
          <cell r="AH159">
            <v>193.61433151127883</v>
          </cell>
          <cell r="AI159">
            <v>27.637595657864349</v>
          </cell>
          <cell r="AJ159">
            <v>0</v>
          </cell>
          <cell r="AK159">
            <v>4.0909996150588963</v>
          </cell>
          <cell r="AL159">
            <v>0</v>
          </cell>
          <cell r="AM159">
            <v>0</v>
          </cell>
          <cell r="AN159">
            <v>0</v>
          </cell>
          <cell r="AO159">
            <v>45.263844175841108</v>
          </cell>
          <cell r="AP159">
            <v>19.072396181384253</v>
          </cell>
          <cell r="AQ159">
            <v>96.064835630148607</v>
          </cell>
          <cell r="AR159">
            <v>0</v>
          </cell>
          <cell r="AS159">
            <v>96.064835630148607</v>
          </cell>
          <cell r="AT159">
            <v>3.4333971822311189</v>
          </cell>
          <cell r="AU159">
            <v>54.936280545076613</v>
          </cell>
          <cell r="AV159">
            <v>0</v>
          </cell>
          <cell r="AW159">
            <v>30.447088921395032</v>
          </cell>
          <cell r="AX159">
            <v>0</v>
          </cell>
          <cell r="AY159">
            <v>88.816766648702767</v>
          </cell>
          <cell r="AZ159">
            <v>0</v>
          </cell>
          <cell r="BA159">
            <v>88.816766648702767</v>
          </cell>
          <cell r="BB159">
            <v>0.90119454923396736</v>
          </cell>
          <cell r="BC159">
            <v>0</v>
          </cell>
          <cell r="BD159">
            <v>0.90119454923396736</v>
          </cell>
          <cell r="BE159">
            <v>0.90119454923396736</v>
          </cell>
          <cell r="BF159">
            <v>183.98040772961741</v>
          </cell>
          <cell r="BG159">
            <v>0</v>
          </cell>
          <cell r="BH159">
            <v>0</v>
          </cell>
          <cell r="BI159">
            <v>183.98040772961741</v>
          </cell>
          <cell r="BJ159">
            <v>191.26602648394797</v>
          </cell>
          <cell r="BK159">
            <v>0</v>
          </cell>
          <cell r="BL159">
            <v>0</v>
          </cell>
          <cell r="BM159">
            <v>0</v>
          </cell>
          <cell r="BN159">
            <v>0</v>
          </cell>
          <cell r="BO159">
            <v>0</v>
          </cell>
          <cell r="BP159">
            <v>0</v>
          </cell>
          <cell r="BQ159">
            <v>4.6128451766879675</v>
          </cell>
          <cell r="BR159">
            <v>9.6281468935252926E-4</v>
          </cell>
          <cell r="BS159">
            <v>4.6138079913773202</v>
          </cell>
          <cell r="BT159">
            <v>0</v>
          </cell>
          <cell r="BU159">
            <v>4.6138079913773202</v>
          </cell>
          <cell r="BV159">
            <v>0</v>
          </cell>
          <cell r="BW159">
            <v>0.52665963507583358</v>
          </cell>
          <cell r="BX159">
            <v>0</v>
          </cell>
          <cell r="BY159">
            <v>2.599599661251829E-2</v>
          </cell>
          <cell r="BZ159">
            <v>0</v>
          </cell>
          <cell r="CA159">
            <v>0.55265563168835175</v>
          </cell>
          <cell r="CB159">
            <v>0</v>
          </cell>
          <cell r="CC159">
            <v>0.55265563168835175</v>
          </cell>
          <cell r="CD159">
            <v>0</v>
          </cell>
          <cell r="CE159">
            <v>0</v>
          </cell>
          <cell r="CF159">
            <v>0</v>
          </cell>
          <cell r="CG159">
            <v>0</v>
          </cell>
          <cell r="CH159">
            <v>5.1664636230656713</v>
          </cell>
          <cell r="CI159">
            <v>0</v>
          </cell>
          <cell r="CJ159">
            <v>0</v>
          </cell>
          <cell r="CK159">
            <v>5.1664636230656713</v>
          </cell>
          <cell r="CL159">
            <v>5.2213440603587662</v>
          </cell>
          <cell r="CM159">
            <v>-2.9568039110016175</v>
          </cell>
          <cell r="CN159">
            <v>-2.177886827315421</v>
          </cell>
          <cell r="CO159">
            <v>0</v>
          </cell>
          <cell r="CP159">
            <v>0</v>
          </cell>
          <cell r="CQ159">
            <v>0</v>
          </cell>
          <cell r="CR159">
            <v>0</v>
          </cell>
          <cell r="CS159">
            <v>17.196833166525526</v>
          </cell>
          <cell r="CT159">
            <v>1.3594943413657712</v>
          </cell>
          <cell r="CU159">
            <v>13.421636769574256</v>
          </cell>
          <cell r="CV159">
            <v>0</v>
          </cell>
          <cell r="CW159">
            <v>13.421636769574256</v>
          </cell>
          <cell r="CX159">
            <v>0</v>
          </cell>
          <cell r="CY159">
            <v>75.987260913080306</v>
          </cell>
          <cell r="CZ159">
            <v>0</v>
          </cell>
          <cell r="DA159">
            <v>2.2077340826853495</v>
          </cell>
          <cell r="DB159">
            <v>0</v>
          </cell>
          <cell r="DC159">
            <v>78.194994995765668</v>
          </cell>
          <cell r="DD159">
            <v>0</v>
          </cell>
          <cell r="DE159">
            <v>78.194994995765668</v>
          </cell>
          <cell r="DF159">
            <v>0</v>
          </cell>
          <cell r="DG159">
            <v>0</v>
          </cell>
          <cell r="DH159">
            <v>0</v>
          </cell>
          <cell r="DI159">
            <v>0</v>
          </cell>
          <cell r="DJ159">
            <v>91.616631765339918</v>
          </cell>
          <cell r="DK159">
            <v>0</v>
          </cell>
          <cell r="DL159">
            <v>0</v>
          </cell>
          <cell r="DM159">
            <v>91.616631765339918</v>
          </cell>
          <cell r="DN159">
            <v>94.246078681961677</v>
          </cell>
          <cell r="DO159">
            <v>0</v>
          </cell>
          <cell r="DP159">
            <v>0</v>
          </cell>
          <cell r="DQ159">
            <v>0</v>
          </cell>
          <cell r="DR159">
            <v>0</v>
          </cell>
          <cell r="DS159">
            <v>0</v>
          </cell>
          <cell r="DT159">
            <v>0</v>
          </cell>
          <cell r="DU159">
            <v>8.7202126414658583</v>
          </cell>
          <cell r="DV159">
            <v>0</v>
          </cell>
          <cell r="DW159">
            <v>8.7202126414658583</v>
          </cell>
          <cell r="DX159">
            <v>0</v>
          </cell>
          <cell r="DY159">
            <v>8.7202126414658583</v>
          </cell>
          <cell r="DZ159">
            <v>0</v>
          </cell>
          <cell r="EA159">
            <v>9.4355839556547874E-2</v>
          </cell>
          <cell r="EB159">
            <v>0</v>
          </cell>
          <cell r="EC159">
            <v>4.8140734467626463E-3</v>
          </cell>
          <cell r="ED159">
            <v>0</v>
          </cell>
          <cell r="EE159">
            <v>9.9169913003310503E-2</v>
          </cell>
          <cell r="EF159">
            <v>0</v>
          </cell>
          <cell r="EG159">
            <v>9.9169913003310503E-2</v>
          </cell>
          <cell r="EH159">
            <v>0</v>
          </cell>
          <cell r="EI159">
            <v>0</v>
          </cell>
          <cell r="EJ159">
            <v>0</v>
          </cell>
          <cell r="EK159">
            <v>0</v>
          </cell>
          <cell r="EL159">
            <v>8.8193825544691684</v>
          </cell>
          <cell r="EM159">
            <v>0</v>
          </cell>
          <cell r="EN159">
            <v>0</v>
          </cell>
          <cell r="EO159">
            <v>8.8193825544691684</v>
          </cell>
          <cell r="EP159">
            <v>10.592887212256528</v>
          </cell>
          <cell r="EQ159">
            <v>32.005885903456772</v>
          </cell>
          <cell r="ER159">
            <v>0</v>
          </cell>
          <cell r="ES159">
            <v>6.0310712141042426</v>
          </cell>
          <cell r="ET159">
            <v>0</v>
          </cell>
          <cell r="EU159">
            <v>0</v>
          </cell>
          <cell r="EV159">
            <v>0</v>
          </cell>
          <cell r="EW159">
            <v>112.29307721918548</v>
          </cell>
          <cell r="EX159">
            <v>19.289992301177922</v>
          </cell>
          <cell r="EY159">
            <v>169.62002663792441</v>
          </cell>
          <cell r="EZ159">
            <v>0</v>
          </cell>
          <cell r="FA159">
            <v>169.62002663792441</v>
          </cell>
          <cell r="FB159">
            <v>32.886861344214346</v>
          </cell>
          <cell r="FC159">
            <v>78.402000153976459</v>
          </cell>
          <cell r="FD159">
            <v>42.769191315728698</v>
          </cell>
          <cell r="FE159">
            <v>57.635050119331758</v>
          </cell>
          <cell r="FF159">
            <v>2.6641082454384484</v>
          </cell>
          <cell r="FG159">
            <v>214.35721117868971</v>
          </cell>
          <cell r="FH159">
            <v>0</v>
          </cell>
          <cell r="FI159">
            <v>214.35721117868971</v>
          </cell>
          <cell r="FJ159">
            <v>10.196207560243284</v>
          </cell>
          <cell r="FK159" t="e">
            <v>#VALUE!</v>
          </cell>
          <cell r="FL159">
            <v>10.196207560243284</v>
          </cell>
          <cell r="FM159">
            <v>10.196207560243284</v>
          </cell>
          <cell r="FN159">
            <v>373.7810302563708</v>
          </cell>
          <cell r="FO159">
            <v>0</v>
          </cell>
          <cell r="FP159">
            <v>0</v>
          </cell>
          <cell r="FQ159">
            <v>373.7810302563708</v>
          </cell>
          <cell r="FR159">
            <v>384.8803579952268</v>
          </cell>
          <cell r="FS159">
            <v>-2.9568039110016175</v>
          </cell>
          <cell r="FT159">
            <v>-2.177886827315421</v>
          </cell>
          <cell r="FU159">
            <v>0</v>
          </cell>
          <cell r="FV159">
            <v>0</v>
          </cell>
          <cell r="FW159">
            <v>0</v>
          </cell>
          <cell r="FX159">
            <v>0</v>
          </cell>
          <cell r="FY159">
            <v>30.529890984679351</v>
          </cell>
          <cell r="FZ159">
            <v>1.3604571560551235</v>
          </cell>
          <cell r="GA159">
            <v>26.755657402417437</v>
          </cell>
          <cell r="GB159">
            <v>0</v>
          </cell>
          <cell r="GC159">
            <v>26.755657402417437</v>
          </cell>
          <cell r="GD159">
            <v>0</v>
          </cell>
          <cell r="GE159">
            <v>76.608276387712692</v>
          </cell>
          <cell r="GF159">
            <v>0</v>
          </cell>
          <cell r="GG159">
            <v>2.2385441527446308</v>
          </cell>
          <cell r="GH159">
            <v>0</v>
          </cell>
          <cell r="GI159">
            <v>78.846820540457315</v>
          </cell>
          <cell r="GJ159">
            <v>0</v>
          </cell>
          <cell r="GK159">
            <v>78.846820540457315</v>
          </cell>
          <cell r="GL159">
            <v>0</v>
          </cell>
          <cell r="GM159" t="e">
            <v>#VALUE!</v>
          </cell>
          <cell r="GN159">
            <v>0</v>
          </cell>
          <cell r="GO159">
            <v>0</v>
          </cell>
          <cell r="GP159">
            <v>105.60247794287476</v>
          </cell>
          <cell r="GQ159">
            <v>0</v>
          </cell>
          <cell r="GR159">
            <v>0</v>
          </cell>
          <cell r="GS159">
            <v>105.60247794287476</v>
          </cell>
          <cell r="GT159">
            <v>110.06030995457697</v>
          </cell>
          <cell r="GU159">
            <v>29.049081992455157</v>
          </cell>
          <cell r="GV159">
            <v>-2.177886827315421</v>
          </cell>
          <cell r="GW159">
            <v>6.0310712141042435</v>
          </cell>
          <cell r="GX159">
            <v>0</v>
          </cell>
          <cell r="GY159">
            <v>0</v>
          </cell>
          <cell r="GZ159">
            <v>0</v>
          </cell>
          <cell r="HA159">
            <v>142.82296820386483</v>
          </cell>
          <cell r="HB159">
            <v>20.650449457233048</v>
          </cell>
          <cell r="HC159">
            <v>196.37568404034187</v>
          </cell>
          <cell r="HD159">
            <v>0</v>
          </cell>
          <cell r="HE159">
            <v>196.37568404034187</v>
          </cell>
          <cell r="HF159">
            <v>32.886861344214338</v>
          </cell>
          <cell r="HG159">
            <v>155.01027654168917</v>
          </cell>
          <cell r="HH159">
            <v>42.769191315728698</v>
          </cell>
          <cell r="HI159">
            <v>59.873594272076382</v>
          </cell>
          <cell r="HJ159">
            <v>2.6641082454384484</v>
          </cell>
          <cell r="HK159">
            <v>293.20403171914705</v>
          </cell>
          <cell r="HL159">
            <v>0</v>
          </cell>
          <cell r="HM159">
            <v>293.20403171914705</v>
          </cell>
          <cell r="HN159">
            <v>10.196207560243284</v>
          </cell>
          <cell r="HO159">
            <v>0</v>
          </cell>
          <cell r="HP159">
            <v>10.196207560243284</v>
          </cell>
          <cell r="HQ159">
            <v>10.196207560243284</v>
          </cell>
          <cell r="HR159">
            <v>479.38350819924563</v>
          </cell>
          <cell r="HS159">
            <v>0</v>
          </cell>
          <cell r="HT159">
            <v>0</v>
          </cell>
          <cell r="HU159">
            <v>479.38350819924563</v>
          </cell>
          <cell r="HV159">
            <v>494.94066794980381</v>
          </cell>
          <cell r="HW159">
            <v>0.66819339441065528</v>
          </cell>
          <cell r="HX159">
            <v>0.91852521364231288</v>
          </cell>
          <cell r="HY159">
            <v>2.5033181923165757E-2</v>
          </cell>
          <cell r="HZ159">
            <v>9.6281468935252926E-3</v>
          </cell>
          <cell r="IA159">
            <v>0</v>
          </cell>
          <cell r="IB159">
            <v>0</v>
          </cell>
          <cell r="IC159">
            <v>0</v>
          </cell>
          <cell r="ID159">
            <v>1.4952512125644779</v>
          </cell>
          <cell r="IE159">
            <v>0.29365848025252139</v>
          </cell>
          <cell r="IF159">
            <v>0</v>
          </cell>
          <cell r="IG159">
            <v>0</v>
          </cell>
          <cell r="IH159">
            <v>0</v>
          </cell>
          <cell r="II159">
            <v>0</v>
          </cell>
          <cell r="IJ159">
            <v>0</v>
          </cell>
          <cell r="IK159">
            <v>0</v>
          </cell>
          <cell r="IL159">
            <v>0</v>
          </cell>
          <cell r="IM159">
            <v>0</v>
          </cell>
          <cell r="IN159">
            <v>0.24744337516360002</v>
          </cell>
          <cell r="IO159">
            <v>0</v>
          </cell>
          <cell r="IP159">
            <v>2.6005624759411816</v>
          </cell>
          <cell r="IQ159">
            <v>14.819643698514129</v>
          </cell>
          <cell r="IR159">
            <v>11.247601201016247</v>
          </cell>
          <cell r="IS159">
            <v>0</v>
          </cell>
          <cell r="IT159">
            <v>0</v>
          </cell>
          <cell r="IU159">
            <v>0</v>
          </cell>
          <cell r="IV159">
            <v>0</v>
          </cell>
          <cell r="IW159">
            <v>3.1618834398337059</v>
          </cell>
          <cell r="IX159">
            <v>0.86364477634921877</v>
          </cell>
          <cell r="IY159">
            <v>0</v>
          </cell>
          <cell r="IZ159">
            <v>1.6069377165293712</v>
          </cell>
          <cell r="JA159">
            <v>0</v>
          </cell>
          <cell r="JB159">
            <v>5.2694847948263925</v>
          </cell>
          <cell r="JC159">
            <v>7.3125775656324592</v>
          </cell>
          <cell r="JD159">
            <v>0</v>
          </cell>
          <cell r="JE159">
            <v>0</v>
          </cell>
          <cell r="JF159">
            <v>0</v>
          </cell>
          <cell r="JG159">
            <v>1.1553776272230351E-2</v>
          </cell>
          <cell r="JH159">
            <v>0</v>
          </cell>
          <cell r="JI159">
            <v>25.641680806836561</v>
          </cell>
          <cell r="JJ159">
            <v>24.59510123951036</v>
          </cell>
          <cell r="JK159">
            <v>2.6641082454384484</v>
          </cell>
          <cell r="JL159">
            <v>3.8926597890522756</v>
          </cell>
          <cell r="JM159">
            <v>0</v>
          </cell>
          <cell r="JN159">
            <v>0</v>
          </cell>
          <cell r="JO159">
            <v>0</v>
          </cell>
          <cell r="JP159">
            <v>0</v>
          </cell>
          <cell r="JQ159">
            <v>0</v>
          </cell>
          <cell r="JR159" t="e">
            <v>#N/A</v>
          </cell>
          <cell r="JS159">
            <v>479.38350819924563</v>
          </cell>
          <cell r="JT159">
            <v>494.94066794980381</v>
          </cell>
          <cell r="JU159">
            <v>110.06030995457697</v>
          </cell>
          <cell r="JV159">
            <v>384.8803579952268</v>
          </cell>
          <cell r="JW159">
            <v>109.19955362229581</v>
          </cell>
          <cell r="JX159">
            <v>7.3125775656324592</v>
          </cell>
          <cell r="JY159">
            <v>0</v>
          </cell>
          <cell r="JZ159">
            <v>0</v>
          </cell>
          <cell r="KA159">
            <v>0.28691877742705368</v>
          </cell>
          <cell r="KB159">
            <v>0</v>
          </cell>
          <cell r="KC159">
            <v>0</v>
          </cell>
          <cell r="KD159">
            <v>0.28691877742705368</v>
          </cell>
          <cell r="KE159">
            <v>0</v>
          </cell>
          <cell r="KF159">
            <v>0</v>
          </cell>
          <cell r="KG159">
            <v>0</v>
          </cell>
          <cell r="KH159">
            <v>0</v>
          </cell>
          <cell r="KI159">
            <v>3.0919657627223041</v>
          </cell>
          <cell r="KJ159">
            <v>1.2750429765185929</v>
          </cell>
          <cell r="KK159">
            <v>3.1710195884209722</v>
          </cell>
          <cell r="KL159">
            <v>5.0835460220186324</v>
          </cell>
          <cell r="KM159">
            <v>8.4211787668026812</v>
          </cell>
          <cell r="KN159">
            <v>48.768489645084308</v>
          </cell>
          <cell r="KO159">
            <v>3.1618834398337059</v>
          </cell>
          <cell r="KP159">
            <v>0</v>
          </cell>
          <cell r="KQ159">
            <v>0</v>
          </cell>
          <cell r="KR159">
            <v>3.1618834398337059</v>
          </cell>
          <cell r="KS159">
            <v>0</v>
          </cell>
          <cell r="KT159">
            <v>0.86364477634921877</v>
          </cell>
          <cell r="KU159">
            <v>0</v>
          </cell>
          <cell r="KV159">
            <v>0.86364477634921877</v>
          </cell>
          <cell r="KW159">
            <v>5.2694847948263925</v>
          </cell>
          <cell r="KX159">
            <v>0</v>
          </cell>
          <cell r="KY159">
            <v>0</v>
          </cell>
          <cell r="KZ159">
            <v>5.2694847948263925</v>
          </cell>
          <cell r="LA159">
            <v>5.2091258132830855</v>
          </cell>
          <cell r="LB159">
            <v>0</v>
          </cell>
          <cell r="LC159">
            <v>0</v>
          </cell>
          <cell r="LD159">
            <v>5.2091258132830855</v>
          </cell>
          <cell r="LE159">
            <v>5.9308789062244589E-3</v>
          </cell>
          <cell r="LF159">
            <v>1.1282526785866167</v>
          </cell>
          <cell r="LG159">
            <v>-2.2431655521764324E-2</v>
          </cell>
          <cell r="LH159">
            <v>1.1117519019710755</v>
          </cell>
          <cell r="LI159">
            <v>15.43785325441946</v>
          </cell>
          <cell r="LJ159">
            <v>-1.3017792468865815E-5</v>
          </cell>
          <cell r="LK159">
            <v>0</v>
          </cell>
          <cell r="LL159">
            <v>15.437840236626991</v>
          </cell>
          <cell r="LM159">
            <v>152.34862878562643</v>
          </cell>
          <cell r="LN159">
            <v>136.49035683686623</v>
          </cell>
          <cell r="LO159">
            <v>101.98104497855324</v>
          </cell>
          <cell r="LP159">
            <v>238.47140181541948</v>
          </cell>
          <cell r="LQ159">
            <v>288.83898562249266</v>
          </cell>
          <cell r="LR159">
            <v>390.82003060104591</v>
          </cell>
          <cell r="LS159">
            <v>2312.9789999999998</v>
          </cell>
          <cell r="LT159">
            <v>70018</v>
          </cell>
          <cell r="LU159">
            <v>30755</v>
          </cell>
          <cell r="LV159">
            <v>21560</v>
          </cell>
          <cell r="LW159">
            <v>1705</v>
          </cell>
          <cell r="LX159">
            <v>1426</v>
          </cell>
          <cell r="LY159">
            <v>5678</v>
          </cell>
          <cell r="LZ159">
            <v>285862</v>
          </cell>
          <cell r="MA159">
            <v>361196</v>
          </cell>
          <cell r="MB159">
            <v>361199</v>
          </cell>
          <cell r="MC159">
            <v>5222</v>
          </cell>
          <cell r="MD159">
            <v>150411</v>
          </cell>
          <cell r="ME159">
            <v>608</v>
          </cell>
          <cell r="MF159">
            <v>608</v>
          </cell>
          <cell r="MG159">
            <v>148.69999999999999</v>
          </cell>
          <cell r="MH159">
            <v>2312979</v>
          </cell>
          <cell r="MI159">
            <v>52315</v>
          </cell>
          <cell r="MJ159">
            <v>361199</v>
          </cell>
          <cell r="MK159">
            <v>148.69999999999999</v>
          </cell>
          <cell r="ML159">
            <v>44.212539424639203</v>
          </cell>
          <cell r="MM159">
            <v>1.3383924304692727</v>
          </cell>
          <cell r="MN159">
            <v>2.4388218129064589</v>
          </cell>
          <cell r="MO159">
            <v>43.087882303107151</v>
          </cell>
          <cell r="MP159">
            <v>79.14252254297493</v>
          </cell>
          <cell r="MQ159">
            <v>1094.9288011675751</v>
          </cell>
          <cell r="MR159">
            <v>2.6286447045130977E-4</v>
          </cell>
          <cell r="MS159" t="str">
            <v>N/A</v>
          </cell>
          <cell r="MT159" t="str">
            <v>PR14 (£m)</v>
          </cell>
        </row>
        <row r="160">
          <cell r="A160" t="str">
            <v>YKY21</v>
          </cell>
          <cell r="B160" t="str">
            <v>YKY</v>
          </cell>
          <cell r="C160" t="str">
            <v>2020-21</v>
          </cell>
          <cell r="D160" t="str">
            <v>YKY</v>
          </cell>
          <cell r="E160" t="str">
            <v>YKY21</v>
          </cell>
          <cell r="F160">
            <v>1</v>
          </cell>
          <cell r="G160">
            <v>3.0539999999999998</v>
          </cell>
          <cell r="H160">
            <v>0</v>
          </cell>
          <cell r="I160">
            <v>1.542</v>
          </cell>
          <cell r="J160">
            <v>0</v>
          </cell>
          <cell r="K160">
            <v>0</v>
          </cell>
          <cell r="L160">
            <v>0</v>
          </cell>
          <cell r="M160">
            <v>47.183</v>
          </cell>
          <cell r="N160">
            <v>0.152</v>
          </cell>
          <cell r="O160">
            <v>51.930999999999997</v>
          </cell>
          <cell r="P160">
            <v>0</v>
          </cell>
          <cell r="Q160">
            <v>51.930999999999997</v>
          </cell>
          <cell r="R160">
            <v>86.093999999999994</v>
          </cell>
          <cell r="S160">
            <v>29.01</v>
          </cell>
          <cell r="T160">
            <v>33.374000000000002</v>
          </cell>
          <cell r="U160">
            <v>23.745999999999999</v>
          </cell>
          <cell r="V160">
            <v>6.0069999999999997</v>
          </cell>
          <cell r="W160">
            <v>178.23099999999999</v>
          </cell>
          <cell r="X160">
            <v>0</v>
          </cell>
          <cell r="Y160">
            <v>178.23099999999999</v>
          </cell>
          <cell r="Z160">
            <v>10.773999999999999</v>
          </cell>
          <cell r="AA160">
            <v>0</v>
          </cell>
          <cell r="AB160">
            <v>10.773999999999999</v>
          </cell>
          <cell r="AC160">
            <v>10.773999999999999</v>
          </cell>
          <cell r="AD160">
            <v>219.38800000000001</v>
          </cell>
          <cell r="AE160">
            <v>2.0939999999999999</v>
          </cell>
          <cell r="AF160">
            <v>0</v>
          </cell>
          <cell r="AG160">
            <v>221.482</v>
          </cell>
          <cell r="AH160">
            <v>221.482</v>
          </cell>
          <cell r="AI160">
            <v>18.536999999999999</v>
          </cell>
          <cell r="AJ160">
            <v>-0.13700000000000001</v>
          </cell>
          <cell r="AK160">
            <v>2.9830000000000001</v>
          </cell>
          <cell r="AL160">
            <v>0</v>
          </cell>
          <cell r="AM160">
            <v>0</v>
          </cell>
          <cell r="AN160">
            <v>0</v>
          </cell>
          <cell r="AO160">
            <v>46.33</v>
          </cell>
          <cell r="AP160">
            <v>16.827999999999999</v>
          </cell>
          <cell r="AQ160">
            <v>84.540999999999997</v>
          </cell>
          <cell r="AR160">
            <v>0</v>
          </cell>
          <cell r="AS160">
            <v>84.540999999999997</v>
          </cell>
          <cell r="AT160">
            <v>0.02</v>
          </cell>
          <cell r="AU160">
            <v>123.67</v>
          </cell>
          <cell r="AV160">
            <v>9.3520000000000003</v>
          </cell>
          <cell r="AW160">
            <v>179.124</v>
          </cell>
          <cell r="AX160">
            <v>0</v>
          </cell>
          <cell r="AY160">
            <v>312.166</v>
          </cell>
          <cell r="AZ160">
            <v>0</v>
          </cell>
          <cell r="BA160">
            <v>312.166</v>
          </cell>
          <cell r="BB160">
            <v>0</v>
          </cell>
          <cell r="BC160">
            <v>0</v>
          </cell>
          <cell r="BD160">
            <v>0</v>
          </cell>
          <cell r="BE160">
            <v>0</v>
          </cell>
          <cell r="BF160">
            <v>396.70699999999999</v>
          </cell>
          <cell r="BG160">
            <v>2.6819999999999999</v>
          </cell>
          <cell r="BH160">
            <v>0</v>
          </cell>
          <cell r="BI160">
            <v>399.38900000000001</v>
          </cell>
          <cell r="BJ160">
            <v>399.38900000000001</v>
          </cell>
          <cell r="BK160">
            <v>0</v>
          </cell>
          <cell r="BL160">
            <v>0</v>
          </cell>
          <cell r="BM160">
            <v>0</v>
          </cell>
          <cell r="BN160">
            <v>0</v>
          </cell>
          <cell r="BO160">
            <v>0</v>
          </cell>
          <cell r="BP160">
            <v>0</v>
          </cell>
          <cell r="BQ160">
            <v>6.44</v>
          </cell>
          <cell r="BR160">
            <v>1.6E-2</v>
          </cell>
          <cell r="BS160">
            <v>6.4560000000000004</v>
          </cell>
          <cell r="BT160">
            <v>0</v>
          </cell>
          <cell r="BU160">
            <v>6.4560000000000004</v>
          </cell>
          <cell r="BV160">
            <v>0</v>
          </cell>
          <cell r="BW160">
            <v>0.70499999999999996</v>
          </cell>
          <cell r="BX160">
            <v>0</v>
          </cell>
          <cell r="BY160">
            <v>1.6E-2</v>
          </cell>
          <cell r="BZ160">
            <v>0</v>
          </cell>
          <cell r="CA160">
            <v>0.72099999999999997</v>
          </cell>
          <cell r="CB160">
            <v>0</v>
          </cell>
          <cell r="CC160">
            <v>0.72099999999999997</v>
          </cell>
          <cell r="CD160">
            <v>0</v>
          </cell>
          <cell r="CE160">
            <v>0</v>
          </cell>
          <cell r="CF160">
            <v>0</v>
          </cell>
          <cell r="CG160">
            <v>0</v>
          </cell>
          <cell r="CH160">
            <v>7.1769999999999996</v>
          </cell>
          <cell r="CI160">
            <v>0.27500000000000002</v>
          </cell>
          <cell r="CJ160">
            <v>0</v>
          </cell>
          <cell r="CK160">
            <v>7.452</v>
          </cell>
          <cell r="CL160">
            <v>7.452</v>
          </cell>
          <cell r="CM160">
            <v>0.54400000000000004</v>
          </cell>
          <cell r="CN160">
            <v>-2.0059999999999998</v>
          </cell>
          <cell r="CO160">
            <v>0</v>
          </cell>
          <cell r="CP160">
            <v>0</v>
          </cell>
          <cell r="CQ160">
            <v>0</v>
          </cell>
          <cell r="CR160">
            <v>0</v>
          </cell>
          <cell r="CS160">
            <v>24.302</v>
          </cell>
          <cell r="CT160">
            <v>1.153</v>
          </cell>
          <cell r="CU160">
            <v>23.992999999999999</v>
          </cell>
          <cell r="CV160">
            <v>0</v>
          </cell>
          <cell r="CW160">
            <v>23.992999999999999</v>
          </cell>
          <cell r="CX160">
            <v>0</v>
          </cell>
          <cell r="CY160">
            <v>29.599</v>
          </cell>
          <cell r="CZ160">
            <v>0</v>
          </cell>
          <cell r="DA160">
            <v>0</v>
          </cell>
          <cell r="DB160">
            <v>0</v>
          </cell>
          <cell r="DC160">
            <v>29.599</v>
          </cell>
          <cell r="DD160">
            <v>0</v>
          </cell>
          <cell r="DE160">
            <v>29.599</v>
          </cell>
          <cell r="DF160">
            <v>0</v>
          </cell>
          <cell r="DG160">
            <v>0</v>
          </cell>
          <cell r="DH160">
            <v>0</v>
          </cell>
          <cell r="DI160">
            <v>0</v>
          </cell>
          <cell r="DJ160">
            <v>53.591999999999999</v>
          </cell>
          <cell r="DK160">
            <v>0.97399999999999998</v>
          </cell>
          <cell r="DL160">
            <v>0</v>
          </cell>
          <cell r="DM160">
            <v>54.566000000000003</v>
          </cell>
          <cell r="DN160">
            <v>54.566000000000003</v>
          </cell>
          <cell r="DO160">
            <v>0</v>
          </cell>
          <cell r="DP160">
            <v>0</v>
          </cell>
          <cell r="DQ160">
            <v>0.30599999999999999</v>
          </cell>
          <cell r="DR160">
            <v>0</v>
          </cell>
          <cell r="DS160">
            <v>0</v>
          </cell>
          <cell r="DT160">
            <v>0</v>
          </cell>
          <cell r="DU160">
            <v>9.4450000000000003</v>
          </cell>
          <cell r="DV160">
            <v>2E-3</v>
          </cell>
          <cell r="DW160">
            <v>9.7530000000000001</v>
          </cell>
          <cell r="DX160">
            <v>0</v>
          </cell>
          <cell r="DY160">
            <v>9.7530000000000001</v>
          </cell>
          <cell r="DZ160">
            <v>0</v>
          </cell>
          <cell r="EA160">
            <v>0.14000000000000001</v>
          </cell>
          <cell r="EB160">
            <v>0</v>
          </cell>
          <cell r="EC160">
            <v>0</v>
          </cell>
          <cell r="ED160">
            <v>0</v>
          </cell>
          <cell r="EE160">
            <v>0.14000000000000001</v>
          </cell>
          <cell r="EF160">
            <v>0</v>
          </cell>
          <cell r="EG160">
            <v>0.14000000000000001</v>
          </cell>
          <cell r="EH160">
            <v>0</v>
          </cell>
          <cell r="EI160">
            <v>0</v>
          </cell>
          <cell r="EJ160">
            <v>0</v>
          </cell>
          <cell r="EK160">
            <v>0</v>
          </cell>
          <cell r="EL160">
            <v>9.8930000000000007</v>
          </cell>
          <cell r="EM160">
            <v>3.5000000000000003E-2</v>
          </cell>
          <cell r="EN160">
            <v>0</v>
          </cell>
          <cell r="EO160">
            <v>9.9280000000000008</v>
          </cell>
          <cell r="EP160">
            <v>9.9280000000000008</v>
          </cell>
          <cell r="EQ160">
            <v>21.590999999999998</v>
          </cell>
          <cell r="ER160">
            <v>-0.13700000000000001</v>
          </cell>
          <cell r="ES160">
            <v>4.5250000000000004</v>
          </cell>
          <cell r="ET160">
            <v>0</v>
          </cell>
          <cell r="EU160">
            <v>0</v>
          </cell>
          <cell r="EV160">
            <v>0</v>
          </cell>
          <cell r="EW160">
            <v>93.513000000000005</v>
          </cell>
          <cell r="EX160">
            <v>16.98</v>
          </cell>
          <cell r="EY160">
            <v>136.47199999999998</v>
          </cell>
          <cell r="EZ160">
            <v>0</v>
          </cell>
          <cell r="FA160">
            <v>136.47199999999998</v>
          </cell>
          <cell r="FB160">
            <v>86.11399999999999</v>
          </cell>
          <cell r="FC160">
            <v>152.68</v>
          </cell>
          <cell r="FD160">
            <v>42.725999999999999</v>
          </cell>
          <cell r="FE160">
            <v>202.87</v>
          </cell>
          <cell r="FF160">
            <v>6.0069999999999997</v>
          </cell>
          <cell r="FG160">
            <v>490.39699999999999</v>
          </cell>
          <cell r="FH160">
            <v>0</v>
          </cell>
          <cell r="FI160">
            <v>490.39699999999999</v>
          </cell>
          <cell r="FJ160">
            <v>10.773999999999999</v>
          </cell>
          <cell r="FK160">
            <v>0</v>
          </cell>
          <cell r="FL160">
            <v>10.773999999999999</v>
          </cell>
          <cell r="FM160">
            <v>10.773999999999999</v>
          </cell>
          <cell r="FN160">
            <v>616.09500000000003</v>
          </cell>
          <cell r="FO160">
            <v>4.7759999999999998</v>
          </cell>
          <cell r="FP160">
            <v>0</v>
          </cell>
          <cell r="FQ160">
            <v>620.87099999999998</v>
          </cell>
          <cell r="FR160">
            <v>620.87099999999998</v>
          </cell>
          <cell r="FS160">
            <v>0.54400000000000004</v>
          </cell>
          <cell r="FT160">
            <v>-2.0059999999999998</v>
          </cell>
          <cell r="FU160">
            <v>0.30599999999999999</v>
          </cell>
          <cell r="FV160">
            <v>0</v>
          </cell>
          <cell r="FW160">
            <v>0</v>
          </cell>
          <cell r="FX160">
            <v>0</v>
          </cell>
          <cell r="FY160">
            <v>40.186999999999998</v>
          </cell>
          <cell r="FZ160">
            <v>1.171</v>
          </cell>
          <cell r="GA160">
            <v>40.201999999999998</v>
          </cell>
          <cell r="GB160">
            <v>0</v>
          </cell>
          <cell r="GC160">
            <v>40.201999999999998</v>
          </cell>
          <cell r="GD160">
            <v>0</v>
          </cell>
          <cell r="GE160">
            <v>30.443999999999999</v>
          </cell>
          <cell r="GF160">
            <v>0</v>
          </cell>
          <cell r="GG160">
            <v>1.6E-2</v>
          </cell>
          <cell r="GH160">
            <v>0</v>
          </cell>
          <cell r="GI160">
            <v>30.46</v>
          </cell>
          <cell r="GJ160">
            <v>0</v>
          </cell>
          <cell r="GK160">
            <v>30.46</v>
          </cell>
          <cell r="GL160">
            <v>0</v>
          </cell>
          <cell r="GM160">
            <v>0</v>
          </cell>
          <cell r="GN160">
            <v>0</v>
          </cell>
          <cell r="GO160">
            <v>0</v>
          </cell>
          <cell r="GP160">
            <v>70.662000000000006</v>
          </cell>
          <cell r="GQ160">
            <v>1.284</v>
          </cell>
          <cell r="GR160">
            <v>0</v>
          </cell>
          <cell r="GS160">
            <v>71.945999999999998</v>
          </cell>
          <cell r="GT160">
            <v>71.945999999999998</v>
          </cell>
          <cell r="GU160">
            <v>22.135000000000002</v>
          </cell>
          <cell r="GV160">
            <v>-2.1429999999999998</v>
          </cell>
          <cell r="GW160">
            <v>4.8310000000000004</v>
          </cell>
          <cell r="GX160">
            <v>0</v>
          </cell>
          <cell r="GY160">
            <v>0</v>
          </cell>
          <cell r="GZ160">
            <v>0</v>
          </cell>
          <cell r="HA160">
            <v>133.69999999999999</v>
          </cell>
          <cell r="HB160">
            <v>18.151</v>
          </cell>
          <cell r="HC160">
            <v>176.67400000000001</v>
          </cell>
          <cell r="HD160">
            <v>0</v>
          </cell>
          <cell r="HE160">
            <v>176.67400000000001</v>
          </cell>
          <cell r="HF160">
            <v>86.114000000000004</v>
          </cell>
          <cell r="HG160">
            <v>183.124</v>
          </cell>
          <cell r="HH160">
            <v>42.725999999999999</v>
          </cell>
          <cell r="HI160">
            <v>202.886</v>
          </cell>
          <cell r="HJ160">
            <v>6.0069999999999997</v>
          </cell>
          <cell r="HK160">
            <v>520.85699999999997</v>
          </cell>
          <cell r="HL160">
            <v>0</v>
          </cell>
          <cell r="HM160">
            <v>520.85699999999997</v>
          </cell>
          <cell r="HN160">
            <v>10.773999999999999</v>
          </cell>
          <cell r="HO160">
            <v>0</v>
          </cell>
          <cell r="HP160">
            <v>10.773999999999999</v>
          </cell>
          <cell r="HQ160">
            <v>10.773999999999999</v>
          </cell>
          <cell r="HR160">
            <v>686.75699999999995</v>
          </cell>
          <cell r="HS160">
            <v>6.06</v>
          </cell>
          <cell r="HT160">
            <v>0</v>
          </cell>
          <cell r="HU160">
            <v>692.81700000000001</v>
          </cell>
          <cell r="HV160">
            <v>692.81700000000001</v>
          </cell>
          <cell r="HW160">
            <v>0.50104874694180501</v>
          </cell>
          <cell r="HX160">
            <v>2.2791896</v>
          </cell>
          <cell r="HY160">
            <v>0.19600000000000001</v>
          </cell>
          <cell r="HZ160">
            <v>0</v>
          </cell>
          <cell r="IA160">
            <v>0</v>
          </cell>
          <cell r="IB160">
            <v>0</v>
          </cell>
          <cell r="IC160">
            <v>0</v>
          </cell>
          <cell r="ID160">
            <v>1.2250000000000001</v>
          </cell>
          <cell r="IE160">
            <v>4.0789999999999997</v>
          </cell>
          <cell r="IF160">
            <v>0</v>
          </cell>
          <cell r="IG160">
            <v>0.61199999999999999</v>
          </cell>
          <cell r="IH160">
            <v>11.901</v>
          </cell>
          <cell r="II160">
            <v>20.693999999999999</v>
          </cell>
          <cell r="IJ160">
            <v>0</v>
          </cell>
          <cell r="IK160">
            <v>1.617</v>
          </cell>
          <cell r="IL160">
            <v>0</v>
          </cell>
          <cell r="IM160">
            <v>0.182</v>
          </cell>
          <cell r="IN160">
            <v>5.7610000000000001</v>
          </cell>
          <cell r="IO160">
            <v>0</v>
          </cell>
          <cell r="IP160">
            <v>87.828999999999994</v>
          </cell>
          <cell r="IQ160">
            <v>60.610999999999997</v>
          </cell>
          <cell r="IR160">
            <v>1.7370000000000001</v>
          </cell>
          <cell r="IS160">
            <v>0</v>
          </cell>
          <cell r="IT160">
            <v>0</v>
          </cell>
          <cell r="IU160">
            <v>0</v>
          </cell>
          <cell r="IV160">
            <v>0</v>
          </cell>
          <cell r="IW160">
            <v>8.1579999999999995</v>
          </cell>
          <cell r="IX160">
            <v>7.8170000000000002</v>
          </cell>
          <cell r="IY160">
            <v>5.6529999999999996</v>
          </cell>
          <cell r="IZ160">
            <v>2.7E-2</v>
          </cell>
          <cell r="JA160">
            <v>0</v>
          </cell>
          <cell r="JB160">
            <v>7.78</v>
          </cell>
          <cell r="JC160">
            <v>0</v>
          </cell>
          <cell r="JD160">
            <v>0</v>
          </cell>
          <cell r="JE160">
            <v>0</v>
          </cell>
          <cell r="JF160">
            <v>0</v>
          </cell>
          <cell r="JG160">
            <v>0</v>
          </cell>
          <cell r="JH160">
            <v>0</v>
          </cell>
          <cell r="JI160">
            <v>5.81</v>
          </cell>
          <cell r="JJ160">
            <v>10.577999999999999</v>
          </cell>
          <cell r="JK160">
            <v>0</v>
          </cell>
          <cell r="JL160">
            <v>0</v>
          </cell>
          <cell r="JM160">
            <v>0</v>
          </cell>
          <cell r="JN160">
            <v>9.3520000000000003</v>
          </cell>
          <cell r="JO160">
            <v>0</v>
          </cell>
          <cell r="JP160">
            <v>0</v>
          </cell>
          <cell r="JQ160">
            <v>0</v>
          </cell>
          <cell r="JR160" t="e">
            <v>#N/A</v>
          </cell>
          <cell r="JS160">
            <v>686.75699999999995</v>
          </cell>
          <cell r="JT160">
            <v>692.81700000000001</v>
          </cell>
          <cell r="JU160">
            <v>71.945999999999998</v>
          </cell>
          <cell r="JV160">
            <v>620.87099999999998</v>
          </cell>
          <cell r="JW160">
            <v>251.619</v>
          </cell>
          <cell r="JX160">
            <v>0</v>
          </cell>
          <cell r="JY160">
            <v>0</v>
          </cell>
          <cell r="JZ160">
            <v>0</v>
          </cell>
          <cell r="KA160">
            <v>0.79600000000000004</v>
          </cell>
          <cell r="KB160">
            <v>0</v>
          </cell>
          <cell r="KC160">
            <v>0</v>
          </cell>
          <cell r="KD160">
            <v>0.79600000000000004</v>
          </cell>
          <cell r="KE160">
            <v>0</v>
          </cell>
          <cell r="KF160">
            <v>0</v>
          </cell>
          <cell r="KG160">
            <v>0</v>
          </cell>
          <cell r="KH160">
            <v>0</v>
          </cell>
          <cell r="KI160">
            <v>3.25</v>
          </cell>
          <cell r="KJ160">
            <v>1.395</v>
          </cell>
          <cell r="KK160">
            <v>4.8959999999999999</v>
          </cell>
          <cell r="KL160">
            <v>4.0620000000000003</v>
          </cell>
          <cell r="KM160">
            <v>8.7249999999999996</v>
          </cell>
          <cell r="KN160">
            <v>40.033000000000001</v>
          </cell>
          <cell r="KO160">
            <v>8.1579999999999995</v>
          </cell>
          <cell r="KP160">
            <v>0</v>
          </cell>
          <cell r="KQ160">
            <v>0</v>
          </cell>
          <cell r="KR160">
            <v>8.1579999999999995</v>
          </cell>
          <cell r="KS160">
            <v>0</v>
          </cell>
          <cell r="KT160">
            <v>7.8170000000000002</v>
          </cell>
          <cell r="KU160">
            <v>0</v>
          </cell>
          <cell r="KV160">
            <v>7.8170000000000002</v>
          </cell>
          <cell r="KW160">
            <v>7.78</v>
          </cell>
          <cell r="KX160">
            <v>0</v>
          </cell>
          <cell r="KY160">
            <v>0</v>
          </cell>
          <cell r="KZ160">
            <v>7.78</v>
          </cell>
          <cell r="LA160">
            <v>8.1579999999999995</v>
          </cell>
          <cell r="LB160">
            <v>0</v>
          </cell>
          <cell r="LC160">
            <v>0</v>
          </cell>
          <cell r="LD160">
            <v>8.1579999999999995</v>
          </cell>
          <cell r="LE160">
            <v>0</v>
          </cell>
          <cell r="LF160">
            <v>7.8170000000000002</v>
          </cell>
          <cell r="LG160">
            <v>0</v>
          </cell>
          <cell r="LH160">
            <v>7.8170000000000002</v>
          </cell>
          <cell r="LI160">
            <v>7.78</v>
          </cell>
          <cell r="LJ160">
            <v>0</v>
          </cell>
          <cell r="LK160">
            <v>0</v>
          </cell>
          <cell r="LL160">
            <v>7.78</v>
          </cell>
          <cell r="LM160">
            <v>179.24476165305819</v>
          </cell>
          <cell r="LN160">
            <v>199.22</v>
          </cell>
          <cell r="LO160">
            <v>69.474999999999994</v>
          </cell>
          <cell r="LP160">
            <v>268.69499999999999</v>
          </cell>
          <cell r="LQ160">
            <v>378.46476165305819</v>
          </cell>
          <cell r="LR160">
            <v>447.93976165305821</v>
          </cell>
          <cell r="LS160">
            <v>2328.8710000000001</v>
          </cell>
          <cell r="LT160">
            <v>70022</v>
          </cell>
          <cell r="LU160">
            <v>30833</v>
          </cell>
          <cell r="LV160">
            <v>21573</v>
          </cell>
          <cell r="LW160">
            <v>1736</v>
          </cell>
          <cell r="LX160">
            <v>1467</v>
          </cell>
          <cell r="LY160">
            <v>5713</v>
          </cell>
          <cell r="LZ160">
            <v>279655</v>
          </cell>
          <cell r="MA160">
            <v>352236</v>
          </cell>
          <cell r="MB160">
            <v>352236</v>
          </cell>
          <cell r="MC160">
            <v>0</v>
          </cell>
          <cell r="MD160">
            <v>124106</v>
          </cell>
          <cell r="ME160">
            <v>609</v>
          </cell>
          <cell r="MF160">
            <v>609</v>
          </cell>
          <cell r="MG160">
            <v>152.80000000000001</v>
          </cell>
          <cell r="MH160">
            <v>2328871</v>
          </cell>
          <cell r="MI160">
            <v>52406</v>
          </cell>
          <cell r="MJ160">
            <v>352236</v>
          </cell>
          <cell r="MK160">
            <v>152.80000000000001</v>
          </cell>
          <cell r="ML160">
            <v>44.439014616646951</v>
          </cell>
          <cell r="MM160">
            <v>1.336144716253864</v>
          </cell>
          <cell r="MN160">
            <v>2.531257452389875</v>
          </cell>
          <cell r="MO160">
            <v>35.2337637265924</v>
          </cell>
          <cell r="MP160">
            <v>79.394212970849082</v>
          </cell>
          <cell r="MQ160" t="str">
            <v/>
          </cell>
          <cell r="MR160">
            <v>2.6150010026317473E-4</v>
          </cell>
          <cell r="MS160" t="str">
            <v>Business plans (£m)</v>
          </cell>
          <cell r="MT160" t="str">
            <v>PR19 (£m)</v>
          </cell>
        </row>
        <row r="161">
          <cell r="A161" t="str">
            <v>YKY22</v>
          </cell>
          <cell r="B161" t="str">
            <v>YKY</v>
          </cell>
          <cell r="C161" t="str">
            <v>2021-22</v>
          </cell>
          <cell r="D161" t="str">
            <v>YKY</v>
          </cell>
          <cell r="E161" t="str">
            <v>YKY22</v>
          </cell>
          <cell r="F161">
            <v>1</v>
          </cell>
          <cell r="G161">
            <v>3.0129999999999999</v>
          </cell>
          <cell r="H161">
            <v>0</v>
          </cell>
          <cell r="I161">
            <v>1.548</v>
          </cell>
          <cell r="J161">
            <v>0</v>
          </cell>
          <cell r="K161">
            <v>0</v>
          </cell>
          <cell r="L161">
            <v>0</v>
          </cell>
          <cell r="M161">
            <v>47.045999999999999</v>
          </cell>
          <cell r="N161">
            <v>0.19500000000000001</v>
          </cell>
          <cell r="O161">
            <v>51.802</v>
          </cell>
          <cell r="P161">
            <v>0</v>
          </cell>
          <cell r="Q161">
            <v>51.802</v>
          </cell>
          <cell r="R161">
            <v>48.097999999999999</v>
          </cell>
          <cell r="S161">
            <v>27.800999999999998</v>
          </cell>
          <cell r="T161">
            <v>34.752000000000002</v>
          </cell>
          <cell r="U161">
            <v>19.556999999999999</v>
          </cell>
          <cell r="V161">
            <v>9.0020000000000007</v>
          </cell>
          <cell r="W161">
            <v>139.21</v>
          </cell>
          <cell r="X161">
            <v>0</v>
          </cell>
          <cell r="Y161">
            <v>139.21</v>
          </cell>
          <cell r="Z161">
            <v>10.853</v>
          </cell>
          <cell r="AA161">
            <v>0</v>
          </cell>
          <cell r="AB161">
            <v>10.853</v>
          </cell>
          <cell r="AC161">
            <v>10.853</v>
          </cell>
          <cell r="AD161">
            <v>180.15899999999999</v>
          </cell>
          <cell r="AE161">
            <v>2.0939999999999999</v>
          </cell>
          <cell r="AF161">
            <v>0</v>
          </cell>
          <cell r="AG161">
            <v>182.25299999999999</v>
          </cell>
          <cell r="AH161">
            <v>182.25299999999999</v>
          </cell>
          <cell r="AI161">
            <v>18.285</v>
          </cell>
          <cell r="AJ161">
            <v>-0.13700000000000001</v>
          </cell>
          <cell r="AK161">
            <v>2.9950000000000001</v>
          </cell>
          <cell r="AL161">
            <v>0</v>
          </cell>
          <cell r="AM161">
            <v>0</v>
          </cell>
          <cell r="AN161">
            <v>0</v>
          </cell>
          <cell r="AO161">
            <v>45.911999999999999</v>
          </cell>
          <cell r="AP161">
            <v>21.542999999999999</v>
          </cell>
          <cell r="AQ161">
            <v>88.597999999999999</v>
          </cell>
          <cell r="AR161">
            <v>0</v>
          </cell>
          <cell r="AS161">
            <v>88.597999999999999</v>
          </cell>
          <cell r="AT161">
            <v>0</v>
          </cell>
          <cell r="AU161">
            <v>131.03800000000001</v>
          </cell>
          <cell r="AV161">
            <v>9.3800000000000008</v>
          </cell>
          <cell r="AW161">
            <v>209.81</v>
          </cell>
          <cell r="AX161">
            <v>0</v>
          </cell>
          <cell r="AY161">
            <v>350.22800000000001</v>
          </cell>
          <cell r="AZ161">
            <v>0</v>
          </cell>
          <cell r="BA161">
            <v>350.22800000000001</v>
          </cell>
          <cell r="BB161">
            <v>0</v>
          </cell>
          <cell r="BC161">
            <v>0</v>
          </cell>
          <cell r="BD161">
            <v>0</v>
          </cell>
          <cell r="BE161">
            <v>0</v>
          </cell>
          <cell r="BF161">
            <v>438.82600000000002</v>
          </cell>
          <cell r="BG161">
            <v>2.6819999999999999</v>
          </cell>
          <cell r="BH161">
            <v>0</v>
          </cell>
          <cell r="BI161">
            <v>441.50799999999998</v>
          </cell>
          <cell r="BJ161">
            <v>441.50799999999998</v>
          </cell>
          <cell r="BK161">
            <v>0</v>
          </cell>
          <cell r="BL161">
            <v>0</v>
          </cell>
          <cell r="BM161">
            <v>0</v>
          </cell>
          <cell r="BN161">
            <v>0</v>
          </cell>
          <cell r="BO161">
            <v>0</v>
          </cell>
          <cell r="BP161">
            <v>0</v>
          </cell>
          <cell r="BQ161">
            <v>6.4829999999999997</v>
          </cell>
          <cell r="BR161">
            <v>0.02</v>
          </cell>
          <cell r="BS161">
            <v>6.5030000000000001</v>
          </cell>
          <cell r="BT161">
            <v>0</v>
          </cell>
          <cell r="BU161">
            <v>6.5030000000000001</v>
          </cell>
          <cell r="BV161">
            <v>0</v>
          </cell>
          <cell r="BW161">
            <v>1.048</v>
          </cell>
          <cell r="BX161">
            <v>0</v>
          </cell>
          <cell r="BY161">
            <v>3.6999999999999998E-2</v>
          </cell>
          <cell r="BZ161">
            <v>0</v>
          </cell>
          <cell r="CA161">
            <v>1.085</v>
          </cell>
          <cell r="CB161">
            <v>0</v>
          </cell>
          <cell r="CC161">
            <v>1.085</v>
          </cell>
          <cell r="CD161">
            <v>0</v>
          </cell>
          <cell r="CE161">
            <v>0</v>
          </cell>
          <cell r="CF161">
            <v>0</v>
          </cell>
          <cell r="CG161">
            <v>0</v>
          </cell>
          <cell r="CH161">
            <v>7.5880000000000001</v>
          </cell>
          <cell r="CI161">
            <v>0.27500000000000002</v>
          </cell>
          <cell r="CJ161">
            <v>0</v>
          </cell>
          <cell r="CK161">
            <v>7.8630000000000004</v>
          </cell>
          <cell r="CL161">
            <v>7.8630000000000004</v>
          </cell>
          <cell r="CM161">
            <v>0.54700000000000004</v>
          </cell>
          <cell r="CN161">
            <v>-2.0190000000000001</v>
          </cell>
          <cell r="CO161">
            <v>0</v>
          </cell>
          <cell r="CP161">
            <v>0</v>
          </cell>
          <cell r="CQ161">
            <v>0</v>
          </cell>
          <cell r="CR161">
            <v>0</v>
          </cell>
          <cell r="CS161">
            <v>24.465</v>
          </cell>
          <cell r="CT161">
            <v>1.476</v>
          </cell>
          <cell r="CU161">
            <v>24.469000000000001</v>
          </cell>
          <cell r="CV161">
            <v>0</v>
          </cell>
          <cell r="CW161">
            <v>24.469000000000001</v>
          </cell>
          <cell r="CX161">
            <v>0</v>
          </cell>
          <cell r="CY161">
            <v>29.611999999999998</v>
          </cell>
          <cell r="CZ161">
            <v>0</v>
          </cell>
          <cell r="DA161">
            <v>0</v>
          </cell>
          <cell r="DB161">
            <v>0</v>
          </cell>
          <cell r="DC161">
            <v>29.611999999999998</v>
          </cell>
          <cell r="DD161">
            <v>0</v>
          </cell>
          <cell r="DE161">
            <v>29.611999999999998</v>
          </cell>
          <cell r="DF161">
            <v>0</v>
          </cell>
          <cell r="DG161">
            <v>0</v>
          </cell>
          <cell r="DH161">
            <v>0</v>
          </cell>
          <cell r="DI161">
            <v>0</v>
          </cell>
          <cell r="DJ161">
            <v>54.081000000000003</v>
          </cell>
          <cell r="DK161">
            <v>0.97399999999999998</v>
          </cell>
          <cell r="DL161">
            <v>0</v>
          </cell>
          <cell r="DM161">
            <v>55.055</v>
          </cell>
          <cell r="DN161">
            <v>55.055</v>
          </cell>
          <cell r="DO161">
            <v>0</v>
          </cell>
          <cell r="DP161">
            <v>0</v>
          </cell>
          <cell r="DQ161">
            <v>0.308</v>
          </cell>
          <cell r="DR161">
            <v>0</v>
          </cell>
          <cell r="DS161">
            <v>0</v>
          </cell>
          <cell r="DT161">
            <v>0</v>
          </cell>
          <cell r="DU161">
            <v>9.5060000000000002</v>
          </cell>
          <cell r="DV161">
            <v>3.0000000000000001E-3</v>
          </cell>
          <cell r="DW161">
            <v>9.8170000000000002</v>
          </cell>
          <cell r="DX161">
            <v>0</v>
          </cell>
          <cell r="DY161">
            <v>9.8170000000000002</v>
          </cell>
          <cell r="DZ161">
            <v>0</v>
          </cell>
          <cell r="EA161">
            <v>0.154</v>
          </cell>
          <cell r="EB161">
            <v>0</v>
          </cell>
          <cell r="EC161">
            <v>0</v>
          </cell>
          <cell r="ED161">
            <v>0</v>
          </cell>
          <cell r="EE161">
            <v>0.154</v>
          </cell>
          <cell r="EF161">
            <v>0</v>
          </cell>
          <cell r="EG161">
            <v>0.154</v>
          </cell>
          <cell r="EH161">
            <v>0</v>
          </cell>
          <cell r="EI161">
            <v>0</v>
          </cell>
          <cell r="EJ161">
            <v>0</v>
          </cell>
          <cell r="EK161">
            <v>0</v>
          </cell>
          <cell r="EL161">
            <v>9.9710000000000001</v>
          </cell>
          <cell r="EM161">
            <v>3.5000000000000003E-2</v>
          </cell>
          <cell r="EN161">
            <v>0</v>
          </cell>
          <cell r="EO161">
            <v>10.006</v>
          </cell>
          <cell r="EP161">
            <v>10.006</v>
          </cell>
          <cell r="EQ161">
            <v>21.298000000000002</v>
          </cell>
          <cell r="ER161">
            <v>-0.13700000000000001</v>
          </cell>
          <cell r="ES161">
            <v>4.5430000000000001</v>
          </cell>
          <cell r="ET161">
            <v>0</v>
          </cell>
          <cell r="EU161">
            <v>0</v>
          </cell>
          <cell r="EV161">
            <v>0</v>
          </cell>
          <cell r="EW161">
            <v>92.957999999999998</v>
          </cell>
          <cell r="EX161">
            <v>21.738</v>
          </cell>
          <cell r="EY161">
            <v>140.4</v>
          </cell>
          <cell r="EZ161">
            <v>0</v>
          </cell>
          <cell r="FA161">
            <v>140.4</v>
          </cell>
          <cell r="FB161">
            <v>48.097999999999999</v>
          </cell>
          <cell r="FC161">
            <v>158.839</v>
          </cell>
          <cell r="FD161">
            <v>44.132000000000005</v>
          </cell>
          <cell r="FE161">
            <v>229.36699999999999</v>
          </cell>
          <cell r="FF161">
            <v>9.0020000000000007</v>
          </cell>
          <cell r="FG161">
            <v>489.43799999999999</v>
          </cell>
          <cell r="FH161">
            <v>0</v>
          </cell>
          <cell r="FI161">
            <v>489.43799999999999</v>
          </cell>
          <cell r="FJ161">
            <v>10.853</v>
          </cell>
          <cell r="FK161">
            <v>0</v>
          </cell>
          <cell r="FL161">
            <v>10.853</v>
          </cell>
          <cell r="FM161">
            <v>10.853</v>
          </cell>
          <cell r="FN161">
            <v>618.98500000000001</v>
          </cell>
          <cell r="FO161">
            <v>4.7759999999999998</v>
          </cell>
          <cell r="FP161">
            <v>0</v>
          </cell>
          <cell r="FQ161">
            <v>623.76099999999997</v>
          </cell>
          <cell r="FR161">
            <v>623.76099999999997</v>
          </cell>
          <cell r="FS161">
            <v>0.54700000000000004</v>
          </cell>
          <cell r="FT161">
            <v>-2.0190000000000001</v>
          </cell>
          <cell r="FU161">
            <v>0.308</v>
          </cell>
          <cell r="FV161">
            <v>0</v>
          </cell>
          <cell r="FW161">
            <v>0</v>
          </cell>
          <cell r="FX161">
            <v>0</v>
          </cell>
          <cell r="FY161">
            <v>40.454000000000001</v>
          </cell>
          <cell r="FZ161">
            <v>1.4989999999999999</v>
          </cell>
          <cell r="GA161">
            <v>40.789000000000001</v>
          </cell>
          <cell r="GB161">
            <v>0</v>
          </cell>
          <cell r="GC161">
            <v>40.789000000000001</v>
          </cell>
          <cell r="GD161">
            <v>0</v>
          </cell>
          <cell r="GE161">
            <v>30.813999999999997</v>
          </cell>
          <cell r="GF161">
            <v>0</v>
          </cell>
          <cell r="GG161">
            <v>3.6999999999999998E-2</v>
          </cell>
          <cell r="GH161">
            <v>0</v>
          </cell>
          <cell r="GI161">
            <v>30.850999999999999</v>
          </cell>
          <cell r="GJ161">
            <v>0</v>
          </cell>
          <cell r="GK161">
            <v>30.850999999999999</v>
          </cell>
          <cell r="GL161">
            <v>0</v>
          </cell>
          <cell r="GM161">
            <v>0</v>
          </cell>
          <cell r="GN161">
            <v>0</v>
          </cell>
          <cell r="GO161">
            <v>0</v>
          </cell>
          <cell r="GP161">
            <v>71.64</v>
          </cell>
          <cell r="GQ161">
            <v>1.284</v>
          </cell>
          <cell r="GR161">
            <v>0</v>
          </cell>
          <cell r="GS161">
            <v>72.924000000000007</v>
          </cell>
          <cell r="GT161">
            <v>72.924000000000007</v>
          </cell>
          <cell r="GU161">
            <v>21.844999999999999</v>
          </cell>
          <cell r="GV161">
            <v>-2.1560000000000001</v>
          </cell>
          <cell r="GW161">
            <v>4.851</v>
          </cell>
          <cell r="GX161">
            <v>0</v>
          </cell>
          <cell r="GY161">
            <v>0</v>
          </cell>
          <cell r="GZ161">
            <v>0</v>
          </cell>
          <cell r="HA161">
            <v>133.41200000000001</v>
          </cell>
          <cell r="HB161">
            <v>23.236999999999998</v>
          </cell>
          <cell r="HC161">
            <v>181.18899999999999</v>
          </cell>
          <cell r="HD161">
            <v>0</v>
          </cell>
          <cell r="HE161">
            <v>181.18899999999999</v>
          </cell>
          <cell r="HF161">
            <v>48.097999999999999</v>
          </cell>
          <cell r="HG161">
            <v>189.65299999999999</v>
          </cell>
          <cell r="HH161">
            <v>44.131999999999998</v>
          </cell>
          <cell r="HI161">
            <v>229.404</v>
          </cell>
          <cell r="HJ161">
            <v>9.0020000000000007</v>
          </cell>
          <cell r="HK161">
            <v>520.28899999999999</v>
          </cell>
          <cell r="HL161">
            <v>0</v>
          </cell>
          <cell r="HM161">
            <v>520.28899999999999</v>
          </cell>
          <cell r="HN161">
            <v>10.853</v>
          </cell>
          <cell r="HO161">
            <v>0</v>
          </cell>
          <cell r="HP161">
            <v>10.853</v>
          </cell>
          <cell r="HQ161">
            <v>10.853</v>
          </cell>
          <cell r="HR161">
            <v>690.625</v>
          </cell>
          <cell r="HS161">
            <v>6.06</v>
          </cell>
          <cell r="HT161">
            <v>0</v>
          </cell>
          <cell r="HU161">
            <v>696.68499999999995</v>
          </cell>
          <cell r="HV161">
            <v>696.68499999999995</v>
          </cell>
          <cell r="HW161">
            <v>0.50461892327384195</v>
          </cell>
          <cell r="HX161">
            <v>2.2791896</v>
          </cell>
          <cell r="HY161">
            <v>0.19700000000000001</v>
          </cell>
          <cell r="HZ161">
            <v>0</v>
          </cell>
          <cell r="IA161">
            <v>0</v>
          </cell>
          <cell r="IB161">
            <v>0</v>
          </cell>
          <cell r="IC161">
            <v>0</v>
          </cell>
          <cell r="ID161">
            <v>1.1990000000000001</v>
          </cell>
          <cell r="IE161">
            <v>4.4279999999999999</v>
          </cell>
          <cell r="IF161">
            <v>0</v>
          </cell>
          <cell r="IG161">
            <v>12.933</v>
          </cell>
          <cell r="IH161">
            <v>12.919</v>
          </cell>
          <cell r="II161">
            <v>14.428000000000001</v>
          </cell>
          <cell r="IJ161">
            <v>4.2279999999999998</v>
          </cell>
          <cell r="IK161">
            <v>0.64100000000000001</v>
          </cell>
          <cell r="IL161">
            <v>0</v>
          </cell>
          <cell r="IM161">
            <v>8.2000000000000003E-2</v>
          </cell>
          <cell r="IN161">
            <v>2.0150000000000001</v>
          </cell>
          <cell r="IO161">
            <v>0</v>
          </cell>
          <cell r="IP161">
            <v>106.364</v>
          </cell>
          <cell r="IQ161">
            <v>45.018000000000001</v>
          </cell>
          <cell r="IR161">
            <v>1.6220000000000001</v>
          </cell>
          <cell r="IS161">
            <v>0</v>
          </cell>
          <cell r="IT161">
            <v>2.214</v>
          </cell>
          <cell r="IU161">
            <v>0</v>
          </cell>
          <cell r="IV161">
            <v>0</v>
          </cell>
          <cell r="IW161">
            <v>11.196</v>
          </cell>
          <cell r="IX161">
            <v>17.053999999999998</v>
          </cell>
          <cell r="IY161">
            <v>5.6630000000000003</v>
          </cell>
          <cell r="IZ161">
            <v>6.4000000000000001E-2</v>
          </cell>
          <cell r="JA161">
            <v>0</v>
          </cell>
          <cell r="JB161">
            <v>14.250999999999999</v>
          </cell>
          <cell r="JC161">
            <v>0</v>
          </cell>
          <cell r="JD161">
            <v>0</v>
          </cell>
          <cell r="JE161">
            <v>0</v>
          </cell>
          <cell r="JF161">
            <v>0</v>
          </cell>
          <cell r="JG161">
            <v>0</v>
          </cell>
          <cell r="JH161">
            <v>0</v>
          </cell>
          <cell r="JI161">
            <v>4.4880000000000004</v>
          </cell>
          <cell r="JJ161">
            <v>11.204000000000001</v>
          </cell>
          <cell r="JK161">
            <v>0</v>
          </cell>
          <cell r="JL161">
            <v>0</v>
          </cell>
          <cell r="JM161">
            <v>0.95</v>
          </cell>
          <cell r="JN161">
            <v>9.3800000000000008</v>
          </cell>
          <cell r="JO161">
            <v>0</v>
          </cell>
          <cell r="JP161">
            <v>0</v>
          </cell>
          <cell r="JQ161">
            <v>0</v>
          </cell>
          <cell r="JR161" t="e">
            <v>#N/A</v>
          </cell>
          <cell r="JS161">
            <v>690.625</v>
          </cell>
          <cell r="JT161">
            <v>696.68499999999995</v>
          </cell>
          <cell r="JU161">
            <v>72.924000000000007</v>
          </cell>
          <cell r="JV161">
            <v>623.76099999999997</v>
          </cell>
          <cell r="JW161">
            <v>282.53800000000001</v>
          </cell>
          <cell r="JX161">
            <v>0</v>
          </cell>
          <cell r="JY161">
            <v>0</v>
          </cell>
          <cell r="JZ161">
            <v>0</v>
          </cell>
          <cell r="KA161">
            <v>1.127</v>
          </cell>
          <cell r="KB161">
            <v>0</v>
          </cell>
          <cell r="KC161">
            <v>0</v>
          </cell>
          <cell r="KD161">
            <v>1.127</v>
          </cell>
          <cell r="KE161">
            <v>0</v>
          </cell>
          <cell r="KF161">
            <v>0</v>
          </cell>
          <cell r="KG161">
            <v>0</v>
          </cell>
          <cell r="KH161">
            <v>0</v>
          </cell>
          <cell r="KI161">
            <v>3.22</v>
          </cell>
          <cell r="KJ161">
            <v>1.3820000000000001</v>
          </cell>
          <cell r="KK161">
            <v>4.851</v>
          </cell>
          <cell r="KL161">
            <v>4.024</v>
          </cell>
          <cell r="KM161">
            <v>8.6449999999999996</v>
          </cell>
          <cell r="KN161">
            <v>39.663000000000004</v>
          </cell>
          <cell r="KO161">
            <v>11.196</v>
          </cell>
          <cell r="KP161">
            <v>0</v>
          </cell>
          <cell r="KQ161">
            <v>0</v>
          </cell>
          <cell r="KR161">
            <v>11.196</v>
          </cell>
          <cell r="KS161">
            <v>0</v>
          </cell>
          <cell r="KT161">
            <v>17.053999999999998</v>
          </cell>
          <cell r="KU161">
            <v>0</v>
          </cell>
          <cell r="KV161">
            <v>17.053999999999998</v>
          </cell>
          <cell r="KW161">
            <v>14.250999999999999</v>
          </cell>
          <cell r="KX161">
            <v>0</v>
          </cell>
          <cell r="KY161">
            <v>0</v>
          </cell>
          <cell r="KZ161">
            <v>14.250999999999999</v>
          </cell>
          <cell r="LA161">
            <v>11.196</v>
          </cell>
          <cell r="LB161">
            <v>0</v>
          </cell>
          <cell r="LC161">
            <v>0</v>
          </cell>
          <cell r="LD161">
            <v>11.196</v>
          </cell>
          <cell r="LE161">
            <v>0</v>
          </cell>
          <cell r="LF161">
            <v>17.053999999999998</v>
          </cell>
          <cell r="LG161">
            <v>0</v>
          </cell>
          <cell r="LH161">
            <v>17.053999999999998</v>
          </cell>
          <cell r="LI161">
            <v>14.250999999999999</v>
          </cell>
          <cell r="LJ161">
            <v>0</v>
          </cell>
          <cell r="LK161">
            <v>0</v>
          </cell>
          <cell r="LL161">
            <v>14.250999999999999</v>
          </cell>
          <cell r="LM161">
            <v>149.04219147672617</v>
          </cell>
          <cell r="LN161">
            <v>215.14700000000002</v>
          </cell>
          <cell r="LO161">
            <v>70.103999999999999</v>
          </cell>
          <cell r="LP161">
            <v>285.25100000000003</v>
          </cell>
          <cell r="LQ161">
            <v>364.18919147672619</v>
          </cell>
          <cell r="LR161">
            <v>434.29319147672618</v>
          </cell>
          <cell r="LS161">
            <v>2348.5210000000002</v>
          </cell>
          <cell r="LT161">
            <v>70022</v>
          </cell>
          <cell r="LU161">
            <v>30876</v>
          </cell>
          <cell r="LV161">
            <v>21575</v>
          </cell>
          <cell r="LW161">
            <v>1742</v>
          </cell>
          <cell r="LX161">
            <v>1448</v>
          </cell>
          <cell r="LY161">
            <v>5641</v>
          </cell>
          <cell r="LZ161">
            <v>283043</v>
          </cell>
          <cell r="MA161">
            <v>354659</v>
          </cell>
          <cell r="MB161">
            <v>354659</v>
          </cell>
          <cell r="MC161">
            <v>0</v>
          </cell>
          <cell r="MD161">
            <v>125148</v>
          </cell>
          <cell r="ME161">
            <v>609</v>
          </cell>
          <cell r="MF161">
            <v>609</v>
          </cell>
          <cell r="MG161">
            <v>153.69999999999999</v>
          </cell>
          <cell r="MH161">
            <v>2348521</v>
          </cell>
          <cell r="MI161">
            <v>52451</v>
          </cell>
          <cell r="MJ161">
            <v>354659</v>
          </cell>
          <cell r="MK161">
            <v>153.69999999999999</v>
          </cell>
          <cell r="ML161">
            <v>44.775523822234085</v>
          </cell>
          <cell r="MM161">
            <v>1.3349983794398581</v>
          </cell>
          <cell r="MN161">
            <v>2.4899974341550615</v>
          </cell>
          <cell r="MO161">
            <v>35.286853005281124</v>
          </cell>
          <cell r="MP161">
            <v>79.807082295951886</v>
          </cell>
          <cell r="MQ161" t="str">
            <v/>
          </cell>
          <cell r="MR161">
            <v>2.593121372983252E-4</v>
          </cell>
          <cell r="MS161" t="str">
            <v>Business plans (£m)</v>
          </cell>
          <cell r="MT161" t="str">
            <v>PR19 (£m)</v>
          </cell>
        </row>
        <row r="162">
          <cell r="A162" t="str">
            <v>YKY23</v>
          </cell>
          <cell r="B162" t="str">
            <v>YKY</v>
          </cell>
          <cell r="C162" t="str">
            <v>2022-23</v>
          </cell>
          <cell r="D162" t="str">
            <v>YKY</v>
          </cell>
          <cell r="E162" t="str">
            <v>YKY23</v>
          </cell>
          <cell r="F162">
            <v>1</v>
          </cell>
          <cell r="G162">
            <v>2.9729999999999999</v>
          </cell>
          <cell r="H162">
            <v>0</v>
          </cell>
          <cell r="I162">
            <v>1.554</v>
          </cell>
          <cell r="J162">
            <v>0</v>
          </cell>
          <cell r="K162">
            <v>0</v>
          </cell>
          <cell r="L162">
            <v>0</v>
          </cell>
          <cell r="M162">
            <v>46.817</v>
          </cell>
          <cell r="N162">
            <v>0.19500000000000001</v>
          </cell>
          <cell r="O162">
            <v>51.539000000000001</v>
          </cell>
          <cell r="P162">
            <v>0</v>
          </cell>
          <cell r="Q162">
            <v>51.539000000000001</v>
          </cell>
          <cell r="R162">
            <v>33.182000000000002</v>
          </cell>
          <cell r="S162">
            <v>30.311</v>
          </cell>
          <cell r="T162">
            <v>29.934999999999999</v>
          </cell>
          <cell r="U162">
            <v>16.172999999999998</v>
          </cell>
          <cell r="V162">
            <v>6.8140000000000001</v>
          </cell>
          <cell r="W162">
            <v>116.41500000000001</v>
          </cell>
          <cell r="X162">
            <v>0</v>
          </cell>
          <cell r="Y162">
            <v>116.41500000000001</v>
          </cell>
          <cell r="Z162">
            <v>10.952999999999999</v>
          </cell>
          <cell r="AA162">
            <v>0</v>
          </cell>
          <cell r="AB162">
            <v>10.952999999999999</v>
          </cell>
          <cell r="AC162">
            <v>10.952999999999999</v>
          </cell>
          <cell r="AD162">
            <v>157.001</v>
          </cell>
          <cell r="AE162">
            <v>0</v>
          </cell>
          <cell r="AF162">
            <v>0</v>
          </cell>
          <cell r="AG162">
            <v>157.001</v>
          </cell>
          <cell r="AH162">
            <v>157.001</v>
          </cell>
          <cell r="AI162">
            <v>18.041</v>
          </cell>
          <cell r="AJ162">
            <v>-0.13800000000000001</v>
          </cell>
          <cell r="AK162">
            <v>3.0070000000000001</v>
          </cell>
          <cell r="AL162">
            <v>0</v>
          </cell>
          <cell r="AM162">
            <v>0</v>
          </cell>
          <cell r="AN162">
            <v>0</v>
          </cell>
          <cell r="AO162">
            <v>49.213000000000001</v>
          </cell>
          <cell r="AP162">
            <v>21.542999999999999</v>
          </cell>
          <cell r="AQ162">
            <v>91.665999999999997</v>
          </cell>
          <cell r="AR162">
            <v>0</v>
          </cell>
          <cell r="AS162">
            <v>91.665999999999997</v>
          </cell>
          <cell r="AT162">
            <v>1.1679999999999999</v>
          </cell>
          <cell r="AU162">
            <v>103.253</v>
          </cell>
          <cell r="AV162">
            <v>8.3089999999999993</v>
          </cell>
          <cell r="AW162">
            <v>163.11699999999999</v>
          </cell>
          <cell r="AX162">
            <v>0</v>
          </cell>
          <cell r="AY162">
            <v>275.84699999999998</v>
          </cell>
          <cell r="AZ162">
            <v>0</v>
          </cell>
          <cell r="BA162">
            <v>275.84699999999998</v>
          </cell>
          <cell r="BB162">
            <v>0</v>
          </cell>
          <cell r="BC162">
            <v>0</v>
          </cell>
          <cell r="BD162">
            <v>0</v>
          </cell>
          <cell r="BE162">
            <v>0</v>
          </cell>
          <cell r="BF162">
            <v>367.51299999999998</v>
          </cell>
          <cell r="BG162">
            <v>0</v>
          </cell>
          <cell r="BH162">
            <v>0</v>
          </cell>
          <cell r="BI162">
            <v>367.51299999999998</v>
          </cell>
          <cell r="BJ162">
            <v>367.51299999999998</v>
          </cell>
          <cell r="BK162">
            <v>0</v>
          </cell>
          <cell r="BL162">
            <v>0</v>
          </cell>
          <cell r="BM162">
            <v>0</v>
          </cell>
          <cell r="BN162">
            <v>0</v>
          </cell>
          <cell r="BO162">
            <v>0</v>
          </cell>
          <cell r="BP162">
            <v>0</v>
          </cell>
          <cell r="BQ162">
            <v>6.5250000000000004</v>
          </cell>
          <cell r="BR162">
            <v>0.02</v>
          </cell>
          <cell r="BS162">
            <v>6.5449999999999999</v>
          </cell>
          <cell r="BT162">
            <v>0</v>
          </cell>
          <cell r="BU162">
            <v>6.5449999999999999</v>
          </cell>
          <cell r="BV162">
            <v>0</v>
          </cell>
          <cell r="BW162">
            <v>1.462</v>
          </cell>
          <cell r="BX162">
            <v>0</v>
          </cell>
          <cell r="BY162">
            <v>3.6999999999999998E-2</v>
          </cell>
          <cell r="BZ162">
            <v>0</v>
          </cell>
          <cell r="CA162">
            <v>1.4990000000000001</v>
          </cell>
          <cell r="CB162">
            <v>0</v>
          </cell>
          <cell r="CC162">
            <v>1.4990000000000001</v>
          </cell>
          <cell r="CD162">
            <v>0</v>
          </cell>
          <cell r="CE162">
            <v>0</v>
          </cell>
          <cell r="CF162">
            <v>0</v>
          </cell>
          <cell r="CG162">
            <v>0</v>
          </cell>
          <cell r="CH162">
            <v>8.0440000000000005</v>
          </cell>
          <cell r="CI162">
            <v>0</v>
          </cell>
          <cell r="CJ162">
            <v>0</v>
          </cell>
          <cell r="CK162">
            <v>8.0440000000000005</v>
          </cell>
          <cell r="CL162">
            <v>8.0440000000000005</v>
          </cell>
          <cell r="CM162">
            <v>0.55100000000000005</v>
          </cell>
          <cell r="CN162">
            <v>-2.0339999999999998</v>
          </cell>
          <cell r="CO162">
            <v>0</v>
          </cell>
          <cell r="CP162">
            <v>0</v>
          </cell>
          <cell r="CQ162">
            <v>0</v>
          </cell>
          <cell r="CR162">
            <v>0</v>
          </cell>
          <cell r="CS162">
            <v>24.65</v>
          </cell>
          <cell r="CT162">
            <v>1.476</v>
          </cell>
          <cell r="CU162">
            <v>24.643000000000001</v>
          </cell>
          <cell r="CV162">
            <v>0</v>
          </cell>
          <cell r="CW162">
            <v>24.643000000000001</v>
          </cell>
          <cell r="CX162">
            <v>0</v>
          </cell>
          <cell r="CY162">
            <v>17.905000000000001</v>
          </cell>
          <cell r="CZ162">
            <v>0</v>
          </cell>
          <cell r="DA162">
            <v>8.0459999999999994</v>
          </cell>
          <cell r="DB162">
            <v>0</v>
          </cell>
          <cell r="DC162">
            <v>25.951000000000001</v>
          </cell>
          <cell r="DD162">
            <v>0</v>
          </cell>
          <cell r="DE162">
            <v>25.951000000000001</v>
          </cell>
          <cell r="DF162">
            <v>0</v>
          </cell>
          <cell r="DG162">
            <v>0</v>
          </cell>
          <cell r="DH162">
            <v>0</v>
          </cell>
          <cell r="DI162">
            <v>0</v>
          </cell>
          <cell r="DJ162">
            <v>50.594000000000001</v>
          </cell>
          <cell r="DK162">
            <v>0</v>
          </cell>
          <cell r="DL162">
            <v>0</v>
          </cell>
          <cell r="DM162">
            <v>50.594000000000001</v>
          </cell>
          <cell r="DN162">
            <v>50.594000000000001</v>
          </cell>
          <cell r="DO162">
            <v>0</v>
          </cell>
          <cell r="DP162">
            <v>0</v>
          </cell>
          <cell r="DQ162">
            <v>0.311</v>
          </cell>
          <cell r="DR162">
            <v>0</v>
          </cell>
          <cell r="DS162">
            <v>0</v>
          </cell>
          <cell r="DT162">
            <v>0</v>
          </cell>
          <cell r="DU162">
            <v>9.5760000000000005</v>
          </cell>
          <cell r="DV162">
            <v>3.0000000000000001E-3</v>
          </cell>
          <cell r="DW162">
            <v>9.89</v>
          </cell>
          <cell r="DX162">
            <v>0</v>
          </cell>
          <cell r="DY162">
            <v>9.89</v>
          </cell>
          <cell r="DZ162">
            <v>0</v>
          </cell>
          <cell r="EA162">
            <v>0.18</v>
          </cell>
          <cell r="EB162">
            <v>0</v>
          </cell>
          <cell r="EC162">
            <v>0</v>
          </cell>
          <cell r="ED162">
            <v>0</v>
          </cell>
          <cell r="EE162">
            <v>0.18</v>
          </cell>
          <cell r="EF162">
            <v>0</v>
          </cell>
          <cell r="EG162">
            <v>0.18</v>
          </cell>
          <cell r="EH162">
            <v>0</v>
          </cell>
          <cell r="EI162">
            <v>0</v>
          </cell>
          <cell r="EJ162">
            <v>0</v>
          </cell>
          <cell r="EK162">
            <v>0</v>
          </cell>
          <cell r="EL162">
            <v>10.07</v>
          </cell>
          <cell r="EM162">
            <v>0</v>
          </cell>
          <cell r="EN162">
            <v>0</v>
          </cell>
          <cell r="EO162">
            <v>10.07</v>
          </cell>
          <cell r="EP162">
            <v>10.07</v>
          </cell>
          <cell r="EQ162">
            <v>21.013999999999999</v>
          </cell>
          <cell r="ER162">
            <v>-0.13800000000000001</v>
          </cell>
          <cell r="ES162">
            <v>4.5609999999999999</v>
          </cell>
          <cell r="ET162">
            <v>0</v>
          </cell>
          <cell r="EU162">
            <v>0</v>
          </cell>
          <cell r="EV162">
            <v>0</v>
          </cell>
          <cell r="EW162">
            <v>96.03</v>
          </cell>
          <cell r="EX162">
            <v>21.738</v>
          </cell>
          <cell r="EY162">
            <v>143.20499999999998</v>
          </cell>
          <cell r="EZ162">
            <v>0</v>
          </cell>
          <cell r="FA162">
            <v>143.20499999999998</v>
          </cell>
          <cell r="FB162">
            <v>34.35</v>
          </cell>
          <cell r="FC162">
            <v>133.56399999999999</v>
          </cell>
          <cell r="FD162">
            <v>38.244</v>
          </cell>
          <cell r="FE162">
            <v>179.29</v>
          </cell>
          <cell r="FF162">
            <v>6.8140000000000001</v>
          </cell>
          <cell r="FG162">
            <v>392.262</v>
          </cell>
          <cell r="FH162">
            <v>0</v>
          </cell>
          <cell r="FI162">
            <v>392.262</v>
          </cell>
          <cell r="FJ162">
            <v>10.952999999999999</v>
          </cell>
          <cell r="FK162">
            <v>0</v>
          </cell>
          <cell r="FL162">
            <v>10.952999999999999</v>
          </cell>
          <cell r="FM162">
            <v>10.952999999999999</v>
          </cell>
          <cell r="FN162">
            <v>524.51400000000001</v>
          </cell>
          <cell r="FO162">
            <v>0</v>
          </cell>
          <cell r="FP162">
            <v>0</v>
          </cell>
          <cell r="FQ162">
            <v>524.51400000000001</v>
          </cell>
          <cell r="FR162">
            <v>524.51400000000001</v>
          </cell>
          <cell r="FS162">
            <v>0.55100000000000005</v>
          </cell>
          <cell r="FT162">
            <v>-2.0339999999999998</v>
          </cell>
          <cell r="FU162">
            <v>0.311</v>
          </cell>
          <cell r="FV162">
            <v>0</v>
          </cell>
          <cell r="FW162">
            <v>0</v>
          </cell>
          <cell r="FX162">
            <v>0</v>
          </cell>
          <cell r="FY162">
            <v>40.750999999999998</v>
          </cell>
          <cell r="FZ162">
            <v>1.4989999999999999</v>
          </cell>
          <cell r="GA162">
            <v>41.078000000000003</v>
          </cell>
          <cell r="GB162">
            <v>0</v>
          </cell>
          <cell r="GC162">
            <v>41.078000000000003</v>
          </cell>
          <cell r="GD162">
            <v>0</v>
          </cell>
          <cell r="GE162">
            <v>19.547000000000001</v>
          </cell>
          <cell r="GF162">
            <v>0</v>
          </cell>
          <cell r="GG162">
            <v>8.0830000000000002</v>
          </cell>
          <cell r="GH162">
            <v>0</v>
          </cell>
          <cell r="GI162">
            <v>27.63</v>
          </cell>
          <cell r="GJ162">
            <v>0</v>
          </cell>
          <cell r="GK162">
            <v>27.63</v>
          </cell>
          <cell r="GL162">
            <v>0</v>
          </cell>
          <cell r="GM162">
            <v>0</v>
          </cell>
          <cell r="GN162">
            <v>0</v>
          </cell>
          <cell r="GO162">
            <v>0</v>
          </cell>
          <cell r="GP162">
            <v>68.707999999999998</v>
          </cell>
          <cell r="GQ162">
            <v>0</v>
          </cell>
          <cell r="GR162">
            <v>0</v>
          </cell>
          <cell r="GS162">
            <v>68.707999999999998</v>
          </cell>
          <cell r="GT162">
            <v>68.707999999999998</v>
          </cell>
          <cell r="GU162">
            <v>21.565000000000001</v>
          </cell>
          <cell r="GV162">
            <v>-2.1720000000000002</v>
          </cell>
          <cell r="GW162">
            <v>4.8719999999999999</v>
          </cell>
          <cell r="GX162">
            <v>0</v>
          </cell>
          <cell r="GY162">
            <v>0</v>
          </cell>
          <cell r="GZ162">
            <v>0</v>
          </cell>
          <cell r="HA162">
            <v>136.78100000000001</v>
          </cell>
          <cell r="HB162">
            <v>23.236999999999998</v>
          </cell>
          <cell r="HC162">
            <v>184.28299999999999</v>
          </cell>
          <cell r="HD162">
            <v>0</v>
          </cell>
          <cell r="HE162">
            <v>184.28299999999999</v>
          </cell>
          <cell r="HF162">
            <v>34.35</v>
          </cell>
          <cell r="HG162">
            <v>153.11099999999999</v>
          </cell>
          <cell r="HH162">
            <v>38.244</v>
          </cell>
          <cell r="HI162">
            <v>187.37299999999999</v>
          </cell>
          <cell r="HJ162">
            <v>6.8140000000000001</v>
          </cell>
          <cell r="HK162">
            <v>419.892</v>
          </cell>
          <cell r="HL162">
            <v>0</v>
          </cell>
          <cell r="HM162">
            <v>419.892</v>
          </cell>
          <cell r="HN162">
            <v>10.952999999999999</v>
          </cell>
          <cell r="HO162">
            <v>0</v>
          </cell>
          <cell r="HP162">
            <v>10.952999999999999</v>
          </cell>
          <cell r="HQ162">
            <v>10.952999999999999</v>
          </cell>
          <cell r="HR162">
            <v>593.22199999999998</v>
          </cell>
          <cell r="HS162">
            <v>0</v>
          </cell>
          <cell r="HT162">
            <v>0</v>
          </cell>
          <cell r="HU162">
            <v>593.22199999999998</v>
          </cell>
          <cell r="HV162">
            <v>593.22199999999998</v>
          </cell>
          <cell r="HW162">
            <v>0.50920914998646005</v>
          </cell>
          <cell r="HX162">
            <v>2.2791896</v>
          </cell>
          <cell r="HY162">
            <v>0.19900000000000001</v>
          </cell>
          <cell r="HZ162">
            <v>8.0459999999999994</v>
          </cell>
          <cell r="IA162">
            <v>0</v>
          </cell>
          <cell r="IB162">
            <v>0</v>
          </cell>
          <cell r="IC162">
            <v>0</v>
          </cell>
          <cell r="ID162">
            <v>1.018</v>
          </cell>
          <cell r="IE162">
            <v>3.8980000000000001</v>
          </cell>
          <cell r="IF162">
            <v>0</v>
          </cell>
          <cell r="IG162">
            <v>14.791</v>
          </cell>
          <cell r="IH162">
            <v>11.374000000000001</v>
          </cell>
          <cell r="II162">
            <v>10.68</v>
          </cell>
          <cell r="IJ162">
            <v>4.0940000000000003</v>
          </cell>
          <cell r="IK162">
            <v>0</v>
          </cell>
          <cell r="IL162">
            <v>0</v>
          </cell>
          <cell r="IM162">
            <v>0</v>
          </cell>
          <cell r="IN162">
            <v>0.13600000000000001</v>
          </cell>
          <cell r="IO162">
            <v>0</v>
          </cell>
          <cell r="IP162">
            <v>83.677999999999997</v>
          </cell>
          <cell r="IQ162">
            <v>18.469000000000001</v>
          </cell>
          <cell r="IR162">
            <v>0.58599999999999997</v>
          </cell>
          <cell r="IS162">
            <v>0</v>
          </cell>
          <cell r="IT162">
            <v>2.048</v>
          </cell>
          <cell r="IU162">
            <v>0</v>
          </cell>
          <cell r="IV162">
            <v>0</v>
          </cell>
          <cell r="IW162">
            <v>9.0090000000000003</v>
          </cell>
          <cell r="IX162">
            <v>21.222999999999999</v>
          </cell>
          <cell r="IY162">
            <v>5.7130000000000001</v>
          </cell>
          <cell r="IZ162">
            <v>6.4000000000000001E-2</v>
          </cell>
          <cell r="JA162">
            <v>0</v>
          </cell>
          <cell r="JB162">
            <v>11.509</v>
          </cell>
          <cell r="JC162">
            <v>0</v>
          </cell>
          <cell r="JD162">
            <v>0</v>
          </cell>
          <cell r="JE162">
            <v>0</v>
          </cell>
          <cell r="JF162">
            <v>0</v>
          </cell>
          <cell r="JG162">
            <v>0</v>
          </cell>
          <cell r="JH162">
            <v>0</v>
          </cell>
          <cell r="JI162">
            <v>4.51</v>
          </cell>
          <cell r="JJ162">
            <v>11.302</v>
          </cell>
          <cell r="JK162">
            <v>0</v>
          </cell>
          <cell r="JL162">
            <v>0</v>
          </cell>
          <cell r="JM162">
            <v>1.7749999999999999</v>
          </cell>
          <cell r="JN162">
            <v>8.3089999999999993</v>
          </cell>
          <cell r="JO162">
            <v>0</v>
          </cell>
          <cell r="JP162">
            <v>0</v>
          </cell>
          <cell r="JQ162">
            <v>0</v>
          </cell>
          <cell r="JR162" t="e">
            <v>#N/A</v>
          </cell>
          <cell r="JS162">
            <v>593.22199999999998</v>
          </cell>
          <cell r="JT162">
            <v>593.22199999999998</v>
          </cell>
          <cell r="JU162">
            <v>68.707999999999998</v>
          </cell>
          <cell r="JV162">
            <v>524.51400000000001</v>
          </cell>
          <cell r="JW162">
            <v>232.43100000000001</v>
          </cell>
          <cell r="JX162">
            <v>0</v>
          </cell>
          <cell r="JY162">
            <v>0</v>
          </cell>
          <cell r="JZ162">
            <v>0</v>
          </cell>
          <cell r="KA162">
            <v>1.458</v>
          </cell>
          <cell r="KB162">
            <v>0</v>
          </cell>
          <cell r="KC162">
            <v>0</v>
          </cell>
          <cell r="KD162">
            <v>1.458</v>
          </cell>
          <cell r="KE162">
            <v>0</v>
          </cell>
          <cell r="KF162">
            <v>0</v>
          </cell>
          <cell r="KG162">
            <v>0</v>
          </cell>
          <cell r="KH162">
            <v>0</v>
          </cell>
          <cell r="KI162">
            <v>3.2370000000000001</v>
          </cell>
          <cell r="KJ162">
            <v>1.3900000000000001</v>
          </cell>
          <cell r="KK162">
            <v>4.8780000000000001</v>
          </cell>
          <cell r="KL162">
            <v>4.0460000000000003</v>
          </cell>
          <cell r="KM162">
            <v>8.6920000000000002</v>
          </cell>
          <cell r="KN162">
            <v>39.880000000000003</v>
          </cell>
          <cell r="KO162">
            <v>9.0090000000000003</v>
          </cell>
          <cell r="KP162">
            <v>0</v>
          </cell>
          <cell r="KQ162">
            <v>0</v>
          </cell>
          <cell r="KR162">
            <v>9.0090000000000003</v>
          </cell>
          <cell r="KS162">
            <v>0</v>
          </cell>
          <cell r="KT162">
            <v>21.222999999999999</v>
          </cell>
          <cell r="KU162">
            <v>0</v>
          </cell>
          <cell r="KV162">
            <v>21.222999999999999</v>
          </cell>
          <cell r="KW162">
            <v>11.509</v>
          </cell>
          <cell r="KX162">
            <v>0</v>
          </cell>
          <cell r="KY162">
            <v>0</v>
          </cell>
          <cell r="KZ162">
            <v>11.509</v>
          </cell>
          <cell r="LA162">
            <v>9.0090000000000003</v>
          </cell>
          <cell r="LB162">
            <v>0</v>
          </cell>
          <cell r="LC162">
            <v>0</v>
          </cell>
          <cell r="LD162">
            <v>9.0090000000000003</v>
          </cell>
          <cell r="LE162">
            <v>0</v>
          </cell>
          <cell r="LF162">
            <v>21.222999999999999</v>
          </cell>
          <cell r="LG162">
            <v>0</v>
          </cell>
          <cell r="LH162">
            <v>21.222999999999999</v>
          </cell>
          <cell r="LI162">
            <v>11.509</v>
          </cell>
          <cell r="LJ162">
            <v>0</v>
          </cell>
          <cell r="LK162">
            <v>0</v>
          </cell>
          <cell r="LL162">
            <v>11.509</v>
          </cell>
          <cell r="LM162">
            <v>131.10860125001358</v>
          </cell>
          <cell r="LN162">
            <v>195.767</v>
          </cell>
          <cell r="LO162">
            <v>59.126000000000005</v>
          </cell>
          <cell r="LP162">
            <v>254.893</v>
          </cell>
          <cell r="LQ162">
            <v>326.87560125001357</v>
          </cell>
          <cell r="LR162">
            <v>386.00160125001355</v>
          </cell>
          <cell r="LS162">
            <v>2368.268</v>
          </cell>
          <cell r="LT162">
            <v>70022</v>
          </cell>
          <cell r="LU162">
            <v>30918</v>
          </cell>
          <cell r="LV162">
            <v>21576</v>
          </cell>
          <cell r="LW162">
            <v>1737</v>
          </cell>
          <cell r="LX162">
            <v>1441</v>
          </cell>
          <cell r="LY162">
            <v>5594</v>
          </cell>
          <cell r="LZ162">
            <v>286517</v>
          </cell>
          <cell r="MA162">
            <v>357144</v>
          </cell>
          <cell r="MB162">
            <v>357144</v>
          </cell>
          <cell r="MC162">
            <v>0</v>
          </cell>
          <cell r="MD162">
            <v>126962</v>
          </cell>
          <cell r="ME162">
            <v>609</v>
          </cell>
          <cell r="MF162">
            <v>609</v>
          </cell>
          <cell r="MG162">
            <v>154.6</v>
          </cell>
          <cell r="MH162">
            <v>2368268</v>
          </cell>
          <cell r="MI162">
            <v>52494</v>
          </cell>
          <cell r="MJ162">
            <v>357144</v>
          </cell>
          <cell r="MK162">
            <v>154.6</v>
          </cell>
          <cell r="ML162">
            <v>45.115022669257442</v>
          </cell>
          <cell r="MM162">
            <v>1.3339048272183487</v>
          </cell>
          <cell r="MN162">
            <v>2.4561521403131512</v>
          </cell>
          <cell r="MO162">
            <v>35.549246242412025</v>
          </cell>
          <cell r="MP162">
            <v>80.224503281589506</v>
          </cell>
          <cell r="MQ162" t="str">
            <v/>
          </cell>
          <cell r="MR162">
            <v>2.5714995093460707E-4</v>
          </cell>
          <cell r="MS162" t="str">
            <v>Business plans (£m)</v>
          </cell>
          <cell r="MT162" t="str">
            <v>PR19 (£m)</v>
          </cell>
        </row>
        <row r="163">
          <cell r="A163" t="str">
            <v>YKY24</v>
          </cell>
          <cell r="B163" t="str">
            <v>YKY</v>
          </cell>
          <cell r="C163" t="str">
            <v>2023-24</v>
          </cell>
          <cell r="D163" t="str">
            <v>YKY</v>
          </cell>
          <cell r="E163" t="str">
            <v>YKY24</v>
          </cell>
          <cell r="F163">
            <v>1</v>
          </cell>
          <cell r="G163">
            <v>2.9329999999999998</v>
          </cell>
          <cell r="H163">
            <v>0</v>
          </cell>
          <cell r="I163">
            <v>1.56</v>
          </cell>
          <cell r="J163">
            <v>0</v>
          </cell>
          <cell r="K163">
            <v>0</v>
          </cell>
          <cell r="L163">
            <v>0</v>
          </cell>
          <cell r="M163">
            <v>47.084000000000003</v>
          </cell>
          <cell r="N163">
            <v>0.19500000000000001</v>
          </cell>
          <cell r="O163">
            <v>51.771999999999998</v>
          </cell>
          <cell r="P163">
            <v>0</v>
          </cell>
          <cell r="Q163">
            <v>51.771999999999998</v>
          </cell>
          <cell r="R163">
            <v>34.475999999999999</v>
          </cell>
          <cell r="S163">
            <v>22.431999999999999</v>
          </cell>
          <cell r="T163">
            <v>23.652000000000001</v>
          </cell>
          <cell r="U163">
            <v>14.321</v>
          </cell>
          <cell r="V163">
            <v>4.266</v>
          </cell>
          <cell r="W163">
            <v>99.147000000000006</v>
          </cell>
          <cell r="X163">
            <v>0</v>
          </cell>
          <cell r="Y163">
            <v>99.147000000000006</v>
          </cell>
          <cell r="Z163">
            <v>11.047000000000001</v>
          </cell>
          <cell r="AA163">
            <v>0</v>
          </cell>
          <cell r="AB163">
            <v>11.047000000000001</v>
          </cell>
          <cell r="AC163">
            <v>11.047000000000001</v>
          </cell>
          <cell r="AD163">
            <v>139.87200000000001</v>
          </cell>
          <cell r="AE163">
            <v>0</v>
          </cell>
          <cell r="AF163">
            <v>0</v>
          </cell>
          <cell r="AG163">
            <v>139.87200000000001</v>
          </cell>
          <cell r="AH163">
            <v>139.87200000000001</v>
          </cell>
          <cell r="AI163">
            <v>17.798999999999999</v>
          </cell>
          <cell r="AJ163">
            <v>-0.13800000000000001</v>
          </cell>
          <cell r="AK163">
            <v>3.0179999999999998</v>
          </cell>
          <cell r="AL163">
            <v>0</v>
          </cell>
          <cell r="AM163">
            <v>0</v>
          </cell>
          <cell r="AN163">
            <v>0</v>
          </cell>
          <cell r="AO163">
            <v>59.045000000000002</v>
          </cell>
          <cell r="AP163">
            <v>21.542999999999999</v>
          </cell>
          <cell r="AQ163">
            <v>101.267</v>
          </cell>
          <cell r="AR163">
            <v>0</v>
          </cell>
          <cell r="AS163">
            <v>101.267</v>
          </cell>
          <cell r="AT163">
            <v>1.08</v>
          </cell>
          <cell r="AU163">
            <v>74.295000000000002</v>
          </cell>
          <cell r="AV163">
            <v>6.0919999999999996</v>
          </cell>
          <cell r="AW163">
            <v>98.31</v>
          </cell>
          <cell r="AX163">
            <v>0</v>
          </cell>
          <cell r="AY163">
            <v>179.77699999999999</v>
          </cell>
          <cell r="AZ163">
            <v>0</v>
          </cell>
          <cell r="BA163">
            <v>179.77699999999999</v>
          </cell>
          <cell r="BB163">
            <v>0</v>
          </cell>
          <cell r="BC163">
            <v>0</v>
          </cell>
          <cell r="BD163">
            <v>0</v>
          </cell>
          <cell r="BE163">
            <v>0</v>
          </cell>
          <cell r="BF163">
            <v>281.04399999999998</v>
          </cell>
          <cell r="BG163">
            <v>0</v>
          </cell>
          <cell r="BH163">
            <v>0</v>
          </cell>
          <cell r="BI163">
            <v>281.04399999999998</v>
          </cell>
          <cell r="BJ163">
            <v>281.04399999999998</v>
          </cell>
          <cell r="BK163">
            <v>0</v>
          </cell>
          <cell r="BL163">
            <v>0</v>
          </cell>
          <cell r="BM163">
            <v>0</v>
          </cell>
          <cell r="BN163">
            <v>0</v>
          </cell>
          <cell r="BO163">
            <v>0</v>
          </cell>
          <cell r="BP163">
            <v>0</v>
          </cell>
          <cell r="BQ163">
            <v>6.5750000000000002</v>
          </cell>
          <cell r="BR163">
            <v>0.02</v>
          </cell>
          <cell r="BS163">
            <v>6.5949999999999998</v>
          </cell>
          <cell r="BT163">
            <v>0</v>
          </cell>
          <cell r="BU163">
            <v>6.5949999999999998</v>
          </cell>
          <cell r="BV163">
            <v>0</v>
          </cell>
          <cell r="BW163">
            <v>1.004</v>
          </cell>
          <cell r="BX163">
            <v>0</v>
          </cell>
          <cell r="BY163">
            <v>3.7999999999999999E-2</v>
          </cell>
          <cell r="BZ163">
            <v>0</v>
          </cell>
          <cell r="CA163">
            <v>1.042</v>
          </cell>
          <cell r="CB163">
            <v>0</v>
          </cell>
          <cell r="CC163">
            <v>1.042</v>
          </cell>
          <cell r="CD163">
            <v>0</v>
          </cell>
          <cell r="CE163">
            <v>0</v>
          </cell>
          <cell r="CF163">
            <v>0</v>
          </cell>
          <cell r="CG163">
            <v>0</v>
          </cell>
          <cell r="CH163">
            <v>7.6369999999999996</v>
          </cell>
          <cell r="CI163">
            <v>0</v>
          </cell>
          <cell r="CJ163">
            <v>0</v>
          </cell>
          <cell r="CK163">
            <v>7.6369999999999996</v>
          </cell>
          <cell r="CL163">
            <v>7.6369999999999996</v>
          </cell>
          <cell r="CM163">
            <v>0.55600000000000005</v>
          </cell>
          <cell r="CN163">
            <v>-2.0489999999999999</v>
          </cell>
          <cell r="CO163">
            <v>0</v>
          </cell>
          <cell r="CP163">
            <v>0</v>
          </cell>
          <cell r="CQ163">
            <v>0</v>
          </cell>
          <cell r="CR163">
            <v>0</v>
          </cell>
          <cell r="CS163">
            <v>24.847999999999999</v>
          </cell>
          <cell r="CT163">
            <v>1.476</v>
          </cell>
          <cell r="CU163">
            <v>24.831</v>
          </cell>
          <cell r="CV163">
            <v>0</v>
          </cell>
          <cell r="CW163">
            <v>24.831</v>
          </cell>
          <cell r="CX163">
            <v>0</v>
          </cell>
          <cell r="CY163">
            <v>12.052</v>
          </cell>
          <cell r="CZ163">
            <v>0</v>
          </cell>
          <cell r="DA163">
            <v>40.222000000000001</v>
          </cell>
          <cell r="DB163">
            <v>0</v>
          </cell>
          <cell r="DC163">
            <v>52.274000000000001</v>
          </cell>
          <cell r="DD163">
            <v>0</v>
          </cell>
          <cell r="DE163">
            <v>52.274000000000001</v>
          </cell>
          <cell r="DF163">
            <v>0</v>
          </cell>
          <cell r="DG163">
            <v>0</v>
          </cell>
          <cell r="DH163">
            <v>0</v>
          </cell>
          <cell r="DI163">
            <v>0</v>
          </cell>
          <cell r="DJ163">
            <v>77.105000000000004</v>
          </cell>
          <cell r="DK163">
            <v>0</v>
          </cell>
          <cell r="DL163">
            <v>0</v>
          </cell>
          <cell r="DM163">
            <v>77.105000000000004</v>
          </cell>
          <cell r="DN163">
            <v>77.105000000000004</v>
          </cell>
          <cell r="DO163">
            <v>0</v>
          </cell>
          <cell r="DP163">
            <v>0</v>
          </cell>
          <cell r="DQ163">
            <v>0.313</v>
          </cell>
          <cell r="DR163">
            <v>0</v>
          </cell>
          <cell r="DS163">
            <v>0</v>
          </cell>
          <cell r="DT163">
            <v>0</v>
          </cell>
          <cell r="DU163">
            <v>9.65</v>
          </cell>
          <cell r="DV163">
            <v>3.0000000000000001E-3</v>
          </cell>
          <cell r="DW163">
            <v>9.9659999999999993</v>
          </cell>
          <cell r="DX163">
            <v>0</v>
          </cell>
          <cell r="DY163">
            <v>9.9659999999999993</v>
          </cell>
          <cell r="DZ163">
            <v>0</v>
          </cell>
          <cell r="EA163">
            <v>0.16200000000000001</v>
          </cell>
          <cell r="EB163">
            <v>0</v>
          </cell>
          <cell r="EC163">
            <v>0</v>
          </cell>
          <cell r="ED163">
            <v>0</v>
          </cell>
          <cell r="EE163">
            <v>0.16200000000000001</v>
          </cell>
          <cell r="EF163">
            <v>0</v>
          </cell>
          <cell r="EG163">
            <v>0.16200000000000001</v>
          </cell>
          <cell r="EH163">
            <v>0</v>
          </cell>
          <cell r="EI163">
            <v>0</v>
          </cell>
          <cell r="EJ163">
            <v>0</v>
          </cell>
          <cell r="EK163">
            <v>0</v>
          </cell>
          <cell r="EL163">
            <v>10.128</v>
          </cell>
          <cell r="EM163">
            <v>0</v>
          </cell>
          <cell r="EN163">
            <v>0</v>
          </cell>
          <cell r="EO163">
            <v>10.128</v>
          </cell>
          <cell r="EP163">
            <v>10.128</v>
          </cell>
          <cell r="EQ163">
            <v>20.731999999999999</v>
          </cell>
          <cell r="ER163">
            <v>-0.13800000000000001</v>
          </cell>
          <cell r="ES163">
            <v>4.5779999999999994</v>
          </cell>
          <cell r="ET163">
            <v>0</v>
          </cell>
          <cell r="EU163">
            <v>0</v>
          </cell>
          <cell r="EV163">
            <v>0</v>
          </cell>
          <cell r="EW163">
            <v>106.129</v>
          </cell>
          <cell r="EX163">
            <v>21.738</v>
          </cell>
          <cell r="EY163">
            <v>153.03899999999999</v>
          </cell>
          <cell r="EZ163">
            <v>0</v>
          </cell>
          <cell r="FA163">
            <v>153.03899999999999</v>
          </cell>
          <cell r="FB163">
            <v>35.555999999999997</v>
          </cell>
          <cell r="FC163">
            <v>96.727000000000004</v>
          </cell>
          <cell r="FD163">
            <v>29.744</v>
          </cell>
          <cell r="FE163">
            <v>112.631</v>
          </cell>
          <cell r="FF163">
            <v>4.266</v>
          </cell>
          <cell r="FG163">
            <v>278.92399999999998</v>
          </cell>
          <cell r="FH163">
            <v>0</v>
          </cell>
          <cell r="FI163">
            <v>278.92399999999998</v>
          </cell>
          <cell r="FJ163">
            <v>11.047000000000001</v>
          </cell>
          <cell r="FK163">
            <v>0</v>
          </cell>
          <cell r="FL163">
            <v>11.047000000000001</v>
          </cell>
          <cell r="FM163">
            <v>11.047000000000001</v>
          </cell>
          <cell r="FN163">
            <v>420.916</v>
          </cell>
          <cell r="FO163">
            <v>0</v>
          </cell>
          <cell r="FP163">
            <v>0</v>
          </cell>
          <cell r="FQ163">
            <v>420.916</v>
          </cell>
          <cell r="FR163">
            <v>420.916</v>
          </cell>
          <cell r="FS163">
            <v>0.55600000000000005</v>
          </cell>
          <cell r="FT163">
            <v>-2.0489999999999999</v>
          </cell>
          <cell r="FU163">
            <v>0.313</v>
          </cell>
          <cell r="FV163">
            <v>0</v>
          </cell>
          <cell r="FW163">
            <v>0</v>
          </cell>
          <cell r="FX163">
            <v>0</v>
          </cell>
          <cell r="FY163">
            <v>41.073</v>
          </cell>
          <cell r="FZ163">
            <v>1.4989999999999999</v>
          </cell>
          <cell r="GA163">
            <v>41.391999999999996</v>
          </cell>
          <cell r="GB163">
            <v>0</v>
          </cell>
          <cell r="GC163">
            <v>41.391999999999996</v>
          </cell>
          <cell r="GD163">
            <v>0</v>
          </cell>
          <cell r="GE163">
            <v>13.218</v>
          </cell>
          <cell r="GF163">
            <v>0</v>
          </cell>
          <cell r="GG163">
            <v>40.26</v>
          </cell>
          <cell r="GH163">
            <v>0</v>
          </cell>
          <cell r="GI163">
            <v>53.478000000000002</v>
          </cell>
          <cell r="GJ163">
            <v>0</v>
          </cell>
          <cell r="GK163">
            <v>53.478000000000002</v>
          </cell>
          <cell r="GL163">
            <v>0</v>
          </cell>
          <cell r="GM163">
            <v>0</v>
          </cell>
          <cell r="GN163">
            <v>0</v>
          </cell>
          <cell r="GO163">
            <v>0</v>
          </cell>
          <cell r="GP163">
            <v>94.87</v>
          </cell>
          <cell r="GQ163">
            <v>0</v>
          </cell>
          <cell r="GR163">
            <v>0</v>
          </cell>
          <cell r="GS163">
            <v>94.87</v>
          </cell>
          <cell r="GT163">
            <v>94.87</v>
          </cell>
          <cell r="GU163">
            <v>21.288</v>
          </cell>
          <cell r="GV163">
            <v>-2.1869999999999998</v>
          </cell>
          <cell r="GW163">
            <v>4.891</v>
          </cell>
          <cell r="GX163">
            <v>0</v>
          </cell>
          <cell r="GY163">
            <v>0</v>
          </cell>
          <cell r="GZ163">
            <v>0</v>
          </cell>
          <cell r="HA163">
            <v>147.202</v>
          </cell>
          <cell r="HB163">
            <v>23.236999999999998</v>
          </cell>
          <cell r="HC163">
            <v>194.43100000000001</v>
          </cell>
          <cell r="HD163">
            <v>0</v>
          </cell>
          <cell r="HE163">
            <v>194.43100000000001</v>
          </cell>
          <cell r="HF163">
            <v>35.555999999999997</v>
          </cell>
          <cell r="HG163">
            <v>109.94499999999999</v>
          </cell>
          <cell r="HH163">
            <v>29.744</v>
          </cell>
          <cell r="HI163">
            <v>152.89099999999999</v>
          </cell>
          <cell r="HJ163">
            <v>4.266</v>
          </cell>
          <cell r="HK163">
            <v>332.40199999999999</v>
          </cell>
          <cell r="HL163">
            <v>0</v>
          </cell>
          <cell r="HM163">
            <v>332.40199999999999</v>
          </cell>
          <cell r="HN163">
            <v>11.047000000000001</v>
          </cell>
          <cell r="HO163">
            <v>0</v>
          </cell>
          <cell r="HP163">
            <v>11.047000000000001</v>
          </cell>
          <cell r="HQ163">
            <v>11.047000000000001</v>
          </cell>
          <cell r="HR163">
            <v>515.78599999999994</v>
          </cell>
          <cell r="HS163">
            <v>0</v>
          </cell>
          <cell r="HT163">
            <v>0</v>
          </cell>
          <cell r="HU163">
            <v>515.78599999999994</v>
          </cell>
          <cell r="HV163">
            <v>515.78599999999994</v>
          </cell>
          <cell r="HW163">
            <v>0.51359536662296201</v>
          </cell>
          <cell r="HX163">
            <v>2.2791896</v>
          </cell>
          <cell r="HY163">
            <v>0.20100000000000001</v>
          </cell>
          <cell r="HZ163">
            <v>40.222000000000001</v>
          </cell>
          <cell r="IA163">
            <v>0</v>
          </cell>
          <cell r="IB163">
            <v>0</v>
          </cell>
          <cell r="IC163">
            <v>0</v>
          </cell>
          <cell r="ID163">
            <v>0.67500000000000004</v>
          </cell>
          <cell r="IE163">
            <v>2.6219999999999999</v>
          </cell>
          <cell r="IF163">
            <v>0</v>
          </cell>
          <cell r="IG163">
            <v>10.169</v>
          </cell>
          <cell r="IH163">
            <v>7.6509999999999998</v>
          </cell>
          <cell r="II163">
            <v>9.5289999999999999</v>
          </cell>
          <cell r="IJ163">
            <v>2.96</v>
          </cell>
          <cell r="IK163">
            <v>0</v>
          </cell>
          <cell r="IL163">
            <v>0</v>
          </cell>
          <cell r="IM163">
            <v>0</v>
          </cell>
          <cell r="IN163">
            <v>0.13900000000000001</v>
          </cell>
          <cell r="IO163">
            <v>0</v>
          </cell>
          <cell r="IP163">
            <v>51.616999999999997</v>
          </cell>
          <cell r="IQ163">
            <v>4.1520000000000001</v>
          </cell>
          <cell r="IR163">
            <v>0</v>
          </cell>
          <cell r="IS163">
            <v>0</v>
          </cell>
          <cell r="IT163">
            <v>1.153</v>
          </cell>
          <cell r="IU163">
            <v>0</v>
          </cell>
          <cell r="IV163">
            <v>0</v>
          </cell>
          <cell r="IW163">
            <v>6.4509999999999996</v>
          </cell>
          <cell r="IX163">
            <v>15.749000000000001</v>
          </cell>
          <cell r="IY163">
            <v>5.7439999999999998</v>
          </cell>
          <cell r="IZ163">
            <v>6.5000000000000002E-2</v>
          </cell>
          <cell r="JA163">
            <v>0</v>
          </cell>
          <cell r="JB163">
            <v>4.343</v>
          </cell>
          <cell r="JC163">
            <v>0</v>
          </cell>
          <cell r="JD163">
            <v>0</v>
          </cell>
          <cell r="JE163">
            <v>0</v>
          </cell>
          <cell r="JF163">
            <v>0</v>
          </cell>
          <cell r="JG163">
            <v>0</v>
          </cell>
          <cell r="JH163">
            <v>0</v>
          </cell>
          <cell r="JI163">
            <v>4.5679999999999996</v>
          </cell>
          <cell r="JJ163">
            <v>11.403</v>
          </cell>
          <cell r="JK163">
            <v>0</v>
          </cell>
          <cell r="JL163">
            <v>0</v>
          </cell>
          <cell r="JM163">
            <v>1.3959999999999999</v>
          </cell>
          <cell r="JN163">
            <v>6.0919999999999996</v>
          </cell>
          <cell r="JO163">
            <v>0</v>
          </cell>
          <cell r="JP163">
            <v>0</v>
          </cell>
          <cell r="JQ163">
            <v>0</v>
          </cell>
          <cell r="JR163" t="e">
            <v>#N/A</v>
          </cell>
          <cell r="JS163">
            <v>515.78599999999994</v>
          </cell>
          <cell r="JT163">
            <v>515.78599999999994</v>
          </cell>
          <cell r="JU163">
            <v>94.87</v>
          </cell>
          <cell r="JV163">
            <v>420.916</v>
          </cell>
          <cell r="JW163">
            <v>186.90100000000001</v>
          </cell>
          <cell r="JX163">
            <v>0</v>
          </cell>
          <cell r="JY163">
            <v>0</v>
          </cell>
          <cell r="JZ163">
            <v>0</v>
          </cell>
          <cell r="KA163">
            <v>1.7889999999999999</v>
          </cell>
          <cell r="KB163">
            <v>0</v>
          </cell>
          <cell r="KC163">
            <v>0</v>
          </cell>
          <cell r="KD163">
            <v>1.7889999999999999</v>
          </cell>
          <cell r="KE163">
            <v>0</v>
          </cell>
          <cell r="KF163">
            <v>0</v>
          </cell>
          <cell r="KG163">
            <v>0</v>
          </cell>
          <cell r="KH163">
            <v>0</v>
          </cell>
          <cell r="KI163">
            <v>3.6760000000000002</v>
          </cell>
          <cell r="KJ163">
            <v>1.5780000000000001</v>
          </cell>
          <cell r="KK163">
            <v>5.5389999999999997</v>
          </cell>
          <cell r="KL163">
            <v>4.5949999999999998</v>
          </cell>
          <cell r="KM163">
            <v>9.870000000000001</v>
          </cell>
          <cell r="KN163">
            <v>45.283999999999999</v>
          </cell>
          <cell r="KO163">
            <v>6.4509999999999996</v>
          </cell>
          <cell r="KP163">
            <v>0</v>
          </cell>
          <cell r="KQ163">
            <v>0</v>
          </cell>
          <cell r="KR163">
            <v>6.4509999999999996</v>
          </cell>
          <cell r="KS163">
            <v>0</v>
          </cell>
          <cell r="KT163">
            <v>15.749000000000001</v>
          </cell>
          <cell r="KU163">
            <v>0</v>
          </cell>
          <cell r="KV163">
            <v>15.749000000000001</v>
          </cell>
          <cell r="KW163">
            <v>4.343</v>
          </cell>
          <cell r="KX163">
            <v>0</v>
          </cell>
          <cell r="KY163">
            <v>0</v>
          </cell>
          <cell r="KZ163">
            <v>4.343</v>
          </cell>
          <cell r="LA163">
            <v>6.4509999999999996</v>
          </cell>
          <cell r="LB163">
            <v>0</v>
          </cell>
          <cell r="LC163">
            <v>0</v>
          </cell>
          <cell r="LD163">
            <v>6.4509999999999996</v>
          </cell>
          <cell r="LE163">
            <v>0</v>
          </cell>
          <cell r="LF163">
            <v>15.749000000000001</v>
          </cell>
          <cell r="LG163">
            <v>0</v>
          </cell>
          <cell r="LH163">
            <v>15.749000000000001</v>
          </cell>
          <cell r="LI163">
            <v>4.343</v>
          </cell>
          <cell r="LJ163">
            <v>0</v>
          </cell>
          <cell r="LK163">
            <v>0</v>
          </cell>
          <cell r="LL163">
            <v>4.343</v>
          </cell>
          <cell r="LM163">
            <v>114.69721503337703</v>
          </cell>
          <cell r="LN163">
            <v>170.84799999999998</v>
          </cell>
          <cell r="LO163">
            <v>53.111000000000004</v>
          </cell>
          <cell r="LP163">
            <v>223.959</v>
          </cell>
          <cell r="LQ163">
            <v>285.54521503337702</v>
          </cell>
          <cell r="LR163">
            <v>338.65621503337701</v>
          </cell>
          <cell r="LS163">
            <v>2387.9789999999998</v>
          </cell>
          <cell r="LT163">
            <v>70022</v>
          </cell>
          <cell r="LU163">
            <v>30962</v>
          </cell>
          <cell r="LV163">
            <v>21578</v>
          </cell>
          <cell r="LW163">
            <v>1743</v>
          </cell>
          <cell r="LX163">
            <v>1448</v>
          </cell>
          <cell r="LY163">
            <v>5636</v>
          </cell>
          <cell r="LZ163">
            <v>289958</v>
          </cell>
          <cell r="MA163">
            <v>359583</v>
          </cell>
          <cell r="MB163">
            <v>359583</v>
          </cell>
          <cell r="MC163">
            <v>660</v>
          </cell>
          <cell r="MD163">
            <v>129384</v>
          </cell>
          <cell r="ME163">
            <v>609</v>
          </cell>
          <cell r="MF163">
            <v>609</v>
          </cell>
          <cell r="MG163">
            <v>155.5</v>
          </cell>
          <cell r="MH163">
            <v>2387979</v>
          </cell>
          <cell r="MI163">
            <v>52540</v>
          </cell>
          <cell r="MJ163">
            <v>359583</v>
          </cell>
          <cell r="MK163">
            <v>155.5</v>
          </cell>
          <cell r="ML163">
            <v>45.450685192234488</v>
          </cell>
          <cell r="MM163">
            <v>1.3327369623144272</v>
          </cell>
          <cell r="MN163">
            <v>2.4547879071035061</v>
          </cell>
          <cell r="MO163">
            <v>36.165224718632416</v>
          </cell>
          <cell r="MP163">
            <v>80.637293754154115</v>
          </cell>
          <cell r="MQ163" t="str">
            <v/>
          </cell>
          <cell r="MR163">
            <v>2.5502736833112852E-4</v>
          </cell>
          <cell r="MS163" t="str">
            <v>Business plans (£m)</v>
          </cell>
          <cell r="MT163" t="str">
            <v>PR19 (£m)</v>
          </cell>
        </row>
        <row r="164">
          <cell r="A164" t="str">
            <v>YKY25</v>
          </cell>
          <cell r="B164" t="str">
            <v>YKY</v>
          </cell>
          <cell r="C164" t="str">
            <v>2024-25</v>
          </cell>
          <cell r="D164" t="str">
            <v>YKY</v>
          </cell>
          <cell r="E164" t="str">
            <v>YKY25</v>
          </cell>
          <cell r="F164">
            <v>1</v>
          </cell>
          <cell r="G164">
            <v>2.8959999999999999</v>
          </cell>
          <cell r="H164">
            <v>0</v>
          </cell>
          <cell r="I164">
            <v>1.5669999999999999</v>
          </cell>
          <cell r="J164">
            <v>0</v>
          </cell>
          <cell r="K164">
            <v>0</v>
          </cell>
          <cell r="L164">
            <v>0</v>
          </cell>
          <cell r="M164">
            <v>47.462000000000003</v>
          </cell>
          <cell r="N164">
            <v>0.19500000000000001</v>
          </cell>
          <cell r="O164">
            <v>52.12</v>
          </cell>
          <cell r="P164">
            <v>0</v>
          </cell>
          <cell r="Q164">
            <v>52.12</v>
          </cell>
          <cell r="R164">
            <v>40</v>
          </cell>
          <cell r="S164">
            <v>16.611000000000001</v>
          </cell>
          <cell r="T164">
            <v>22.841000000000001</v>
          </cell>
          <cell r="U164">
            <v>11.609</v>
          </cell>
          <cell r="V164">
            <v>2.2559999999999998</v>
          </cell>
          <cell r="W164">
            <v>93.316999999999993</v>
          </cell>
          <cell r="X164">
            <v>0</v>
          </cell>
          <cell r="Y164">
            <v>93.316999999999993</v>
          </cell>
          <cell r="Z164">
            <v>11.146000000000001</v>
          </cell>
          <cell r="AA164">
            <v>0</v>
          </cell>
          <cell r="AB164">
            <v>11.146000000000001</v>
          </cell>
          <cell r="AC164">
            <v>11.146000000000001</v>
          </cell>
          <cell r="AD164">
            <v>134.291</v>
          </cell>
          <cell r="AE164">
            <v>0</v>
          </cell>
          <cell r="AF164">
            <v>0</v>
          </cell>
          <cell r="AG164">
            <v>134.291</v>
          </cell>
          <cell r="AH164">
            <v>134.291</v>
          </cell>
          <cell r="AI164">
            <v>17.573</v>
          </cell>
          <cell r="AJ164">
            <v>-0.13900000000000001</v>
          </cell>
          <cell r="AK164">
            <v>3.0310000000000001</v>
          </cell>
          <cell r="AL164">
            <v>0</v>
          </cell>
          <cell r="AM164">
            <v>0</v>
          </cell>
          <cell r="AN164">
            <v>0</v>
          </cell>
          <cell r="AO164">
            <v>65.143000000000001</v>
          </cell>
          <cell r="AP164">
            <v>21.542999999999999</v>
          </cell>
          <cell r="AQ164">
            <v>107.151</v>
          </cell>
          <cell r="AR164">
            <v>0</v>
          </cell>
          <cell r="AS164">
            <v>107.151</v>
          </cell>
          <cell r="AT164">
            <v>0.57799999999999996</v>
          </cell>
          <cell r="AU164">
            <v>45.661999999999999</v>
          </cell>
          <cell r="AV164">
            <v>2.7549999999999999</v>
          </cell>
          <cell r="AW164">
            <v>32.429000000000002</v>
          </cell>
          <cell r="AX164">
            <v>0</v>
          </cell>
          <cell r="AY164">
            <v>81.424000000000007</v>
          </cell>
          <cell r="AZ164">
            <v>0</v>
          </cell>
          <cell r="BA164">
            <v>81.424000000000007</v>
          </cell>
          <cell r="BB164">
            <v>0</v>
          </cell>
          <cell r="BC164">
            <v>0</v>
          </cell>
          <cell r="BD164">
            <v>0</v>
          </cell>
          <cell r="BE164">
            <v>0</v>
          </cell>
          <cell r="BF164">
            <v>188.57499999999999</v>
          </cell>
          <cell r="BG164">
            <v>0</v>
          </cell>
          <cell r="BH164">
            <v>0</v>
          </cell>
          <cell r="BI164">
            <v>188.57499999999999</v>
          </cell>
          <cell r="BJ164">
            <v>188.57499999999999</v>
          </cell>
          <cell r="BK164">
            <v>0</v>
          </cell>
          <cell r="BL164">
            <v>0</v>
          </cell>
          <cell r="BM164">
            <v>0</v>
          </cell>
          <cell r="BN164">
            <v>0</v>
          </cell>
          <cell r="BO164">
            <v>0</v>
          </cell>
          <cell r="BP164">
            <v>0</v>
          </cell>
          <cell r="BQ164">
            <v>6.6239999999999997</v>
          </cell>
          <cell r="BR164">
            <v>0.02</v>
          </cell>
          <cell r="BS164">
            <v>6.6440000000000001</v>
          </cell>
          <cell r="BT164">
            <v>0</v>
          </cell>
          <cell r="BU164">
            <v>6.6440000000000001</v>
          </cell>
          <cell r="BV164">
            <v>0</v>
          </cell>
          <cell r="BW164">
            <v>1.044</v>
          </cell>
          <cell r="BX164">
            <v>0</v>
          </cell>
          <cell r="BY164">
            <v>3.7999999999999999E-2</v>
          </cell>
          <cell r="BZ164">
            <v>0</v>
          </cell>
          <cell r="CA164">
            <v>1.0820000000000001</v>
          </cell>
          <cell r="CB164">
            <v>0</v>
          </cell>
          <cell r="CC164">
            <v>1.0820000000000001</v>
          </cell>
          <cell r="CD164">
            <v>0</v>
          </cell>
          <cell r="CE164">
            <v>0</v>
          </cell>
          <cell r="CF164">
            <v>0</v>
          </cell>
          <cell r="CG164">
            <v>0</v>
          </cell>
          <cell r="CH164">
            <v>7.726</v>
          </cell>
          <cell r="CI164">
            <v>0</v>
          </cell>
          <cell r="CJ164">
            <v>0</v>
          </cell>
          <cell r="CK164">
            <v>7.726</v>
          </cell>
          <cell r="CL164">
            <v>7.726</v>
          </cell>
          <cell r="CM164">
            <v>0.56000000000000005</v>
          </cell>
          <cell r="CN164">
            <v>-2.0649999999999999</v>
          </cell>
          <cell r="CO164">
            <v>0</v>
          </cell>
          <cell r="CP164">
            <v>0</v>
          </cell>
          <cell r="CQ164">
            <v>0</v>
          </cell>
          <cell r="CR164">
            <v>0</v>
          </cell>
          <cell r="CS164">
            <v>25.042999999999999</v>
          </cell>
          <cell r="CT164">
            <v>1.476</v>
          </cell>
          <cell r="CU164">
            <v>25.013999999999999</v>
          </cell>
          <cell r="CV164">
            <v>0</v>
          </cell>
          <cell r="CW164">
            <v>25.013999999999999</v>
          </cell>
          <cell r="CX164">
            <v>0</v>
          </cell>
          <cell r="CY164">
            <v>11.128</v>
          </cell>
          <cell r="CZ164">
            <v>0</v>
          </cell>
          <cell r="DA164">
            <v>12.061999999999999</v>
          </cell>
          <cell r="DB164">
            <v>0</v>
          </cell>
          <cell r="DC164">
            <v>23.19</v>
          </cell>
          <cell r="DD164">
            <v>0</v>
          </cell>
          <cell r="DE164">
            <v>23.19</v>
          </cell>
          <cell r="DF164">
            <v>0</v>
          </cell>
          <cell r="DG164">
            <v>0</v>
          </cell>
          <cell r="DH164">
            <v>0</v>
          </cell>
          <cell r="DI164">
            <v>0</v>
          </cell>
          <cell r="DJ164">
            <v>48.204000000000001</v>
          </cell>
          <cell r="DK164">
            <v>0</v>
          </cell>
          <cell r="DL164">
            <v>0</v>
          </cell>
          <cell r="DM164">
            <v>48.204000000000001</v>
          </cell>
          <cell r="DN164">
            <v>48.204000000000001</v>
          </cell>
          <cell r="DO164">
            <v>0</v>
          </cell>
          <cell r="DP164">
            <v>0</v>
          </cell>
          <cell r="DQ164">
            <v>0.315</v>
          </cell>
          <cell r="DR164">
            <v>0</v>
          </cell>
          <cell r="DS164">
            <v>0</v>
          </cell>
          <cell r="DT164">
            <v>0</v>
          </cell>
          <cell r="DU164">
            <v>9.7219999999999995</v>
          </cell>
          <cell r="DV164">
            <v>3.0000000000000001E-3</v>
          </cell>
          <cell r="DW164">
            <v>10.039999999999999</v>
          </cell>
          <cell r="DX164">
            <v>0</v>
          </cell>
          <cell r="DY164">
            <v>10.039999999999999</v>
          </cell>
          <cell r="DZ164">
            <v>0</v>
          </cell>
          <cell r="EA164">
            <v>0.16900000000000001</v>
          </cell>
          <cell r="EB164">
            <v>0</v>
          </cell>
          <cell r="EC164">
            <v>0</v>
          </cell>
          <cell r="ED164">
            <v>0</v>
          </cell>
          <cell r="EE164">
            <v>0.16900000000000001</v>
          </cell>
          <cell r="EF164">
            <v>0</v>
          </cell>
          <cell r="EG164">
            <v>0.16900000000000001</v>
          </cell>
          <cell r="EH164">
            <v>0</v>
          </cell>
          <cell r="EI164">
            <v>0</v>
          </cell>
          <cell r="EJ164">
            <v>0</v>
          </cell>
          <cell r="EK164">
            <v>0</v>
          </cell>
          <cell r="EL164">
            <v>10.209</v>
          </cell>
          <cell r="EM164">
            <v>0</v>
          </cell>
          <cell r="EN164">
            <v>0</v>
          </cell>
          <cell r="EO164">
            <v>10.209</v>
          </cell>
          <cell r="EP164">
            <v>10.209</v>
          </cell>
          <cell r="EQ164">
            <v>20.469000000000001</v>
          </cell>
          <cell r="ER164">
            <v>-0.13900000000000001</v>
          </cell>
          <cell r="ES164">
            <v>4.5979999999999999</v>
          </cell>
          <cell r="ET164">
            <v>0</v>
          </cell>
          <cell r="EU164">
            <v>0</v>
          </cell>
          <cell r="EV164">
            <v>0</v>
          </cell>
          <cell r="EW164">
            <v>112.605</v>
          </cell>
          <cell r="EX164">
            <v>21.738</v>
          </cell>
          <cell r="EY164">
            <v>159.27099999999999</v>
          </cell>
          <cell r="EZ164">
            <v>0</v>
          </cell>
          <cell r="FA164">
            <v>159.27099999999999</v>
          </cell>
          <cell r="FB164">
            <v>40.578000000000003</v>
          </cell>
          <cell r="FC164">
            <v>62.272999999999996</v>
          </cell>
          <cell r="FD164">
            <v>25.596</v>
          </cell>
          <cell r="FE164">
            <v>44.038000000000004</v>
          </cell>
          <cell r="FF164">
            <v>2.2559999999999998</v>
          </cell>
          <cell r="FG164">
            <v>174.74099999999999</v>
          </cell>
          <cell r="FH164">
            <v>0</v>
          </cell>
          <cell r="FI164">
            <v>174.74099999999999</v>
          </cell>
          <cell r="FJ164">
            <v>11.146000000000001</v>
          </cell>
          <cell r="FK164">
            <v>0</v>
          </cell>
          <cell r="FL164">
            <v>11.146000000000001</v>
          </cell>
          <cell r="FM164">
            <v>11.146000000000001</v>
          </cell>
          <cell r="FN164">
            <v>322.86599999999999</v>
          </cell>
          <cell r="FO164">
            <v>0</v>
          </cell>
          <cell r="FP164">
            <v>0</v>
          </cell>
          <cell r="FQ164">
            <v>322.86599999999999</v>
          </cell>
          <cell r="FR164">
            <v>322.86599999999999</v>
          </cell>
          <cell r="FS164">
            <v>0.56000000000000005</v>
          </cell>
          <cell r="FT164">
            <v>-2.0649999999999999</v>
          </cell>
          <cell r="FU164">
            <v>0.315</v>
          </cell>
          <cell r="FV164">
            <v>0</v>
          </cell>
          <cell r="FW164">
            <v>0</v>
          </cell>
          <cell r="FX164">
            <v>0</v>
          </cell>
          <cell r="FY164">
            <v>41.388999999999996</v>
          </cell>
          <cell r="FZ164">
            <v>1.4989999999999999</v>
          </cell>
          <cell r="GA164">
            <v>41.698</v>
          </cell>
          <cell r="GB164">
            <v>0</v>
          </cell>
          <cell r="GC164">
            <v>41.698</v>
          </cell>
          <cell r="GD164">
            <v>0</v>
          </cell>
          <cell r="GE164">
            <v>12.341000000000001</v>
          </cell>
          <cell r="GF164">
            <v>0</v>
          </cell>
          <cell r="GG164">
            <v>12.1</v>
          </cell>
          <cell r="GH164">
            <v>0</v>
          </cell>
          <cell r="GI164">
            <v>24.441000000000003</v>
          </cell>
          <cell r="GJ164">
            <v>0</v>
          </cell>
          <cell r="GK164">
            <v>24.441000000000003</v>
          </cell>
          <cell r="GL164">
            <v>0</v>
          </cell>
          <cell r="GM164">
            <v>0</v>
          </cell>
          <cell r="GN164">
            <v>0</v>
          </cell>
          <cell r="GO164">
            <v>0</v>
          </cell>
          <cell r="GP164">
            <v>66.138999999999996</v>
          </cell>
          <cell r="GQ164">
            <v>0</v>
          </cell>
          <cell r="GR164">
            <v>0</v>
          </cell>
          <cell r="GS164">
            <v>66.138999999999996</v>
          </cell>
          <cell r="GT164">
            <v>66.138999999999996</v>
          </cell>
          <cell r="GU164">
            <v>21.029</v>
          </cell>
          <cell r="GV164">
            <v>-2.2040000000000002</v>
          </cell>
          <cell r="GW164">
            <v>4.9130000000000003</v>
          </cell>
          <cell r="GX164">
            <v>0</v>
          </cell>
          <cell r="GY164">
            <v>0</v>
          </cell>
          <cell r="GZ164">
            <v>0</v>
          </cell>
          <cell r="HA164">
            <v>153.994</v>
          </cell>
          <cell r="HB164">
            <v>23.236999999999998</v>
          </cell>
          <cell r="HC164">
            <v>200.96899999999999</v>
          </cell>
          <cell r="HD164">
            <v>0</v>
          </cell>
          <cell r="HE164">
            <v>200.96899999999999</v>
          </cell>
          <cell r="HF164">
            <v>40.578000000000003</v>
          </cell>
          <cell r="HG164">
            <v>74.614000000000004</v>
          </cell>
          <cell r="HH164">
            <v>25.596</v>
          </cell>
          <cell r="HI164">
            <v>56.137999999999998</v>
          </cell>
          <cell r="HJ164">
            <v>2.2559999999999998</v>
          </cell>
          <cell r="HK164">
            <v>199.18199999999999</v>
          </cell>
          <cell r="HL164">
            <v>0</v>
          </cell>
          <cell r="HM164">
            <v>199.18199999999999</v>
          </cell>
          <cell r="HN164">
            <v>11.146000000000001</v>
          </cell>
          <cell r="HO164">
            <v>0</v>
          </cell>
          <cell r="HP164">
            <v>11.146000000000001</v>
          </cell>
          <cell r="HQ164">
            <v>11.146000000000001</v>
          </cell>
          <cell r="HR164">
            <v>389.005</v>
          </cell>
          <cell r="HS164">
            <v>0</v>
          </cell>
          <cell r="HT164">
            <v>0</v>
          </cell>
          <cell r="HU164">
            <v>389.005</v>
          </cell>
          <cell r="HV164">
            <v>389.005</v>
          </cell>
          <cell r="HW164">
            <v>0.51828759837363803</v>
          </cell>
          <cell r="HX164">
            <v>2.2791896</v>
          </cell>
          <cell r="HY164">
            <v>0.20300000000000001</v>
          </cell>
          <cell r="HZ164">
            <v>12.061999999999999</v>
          </cell>
          <cell r="IA164">
            <v>0</v>
          </cell>
          <cell r="IB164">
            <v>0</v>
          </cell>
          <cell r="IC164">
            <v>0</v>
          </cell>
          <cell r="ID164">
            <v>0.20799999999999999</v>
          </cell>
          <cell r="IE164">
            <v>0.80500000000000005</v>
          </cell>
          <cell r="IF164">
            <v>0</v>
          </cell>
          <cell r="IG164">
            <v>3.137</v>
          </cell>
          <cell r="IH164">
            <v>2.3490000000000002</v>
          </cell>
          <cell r="II164">
            <v>5.7110000000000003</v>
          </cell>
          <cell r="IJ164">
            <v>0.96599999999999997</v>
          </cell>
          <cell r="IK164">
            <v>0</v>
          </cell>
          <cell r="IL164">
            <v>0</v>
          </cell>
          <cell r="IM164">
            <v>0</v>
          </cell>
          <cell r="IN164">
            <v>0.14000000000000001</v>
          </cell>
          <cell r="IO164">
            <v>0</v>
          </cell>
          <cell r="IP164">
            <v>17.893000000000001</v>
          </cell>
          <cell r="IQ164">
            <v>0.67600000000000005</v>
          </cell>
          <cell r="IR164">
            <v>0</v>
          </cell>
          <cell r="IS164">
            <v>0</v>
          </cell>
          <cell r="IT164">
            <v>0.27400000000000002</v>
          </cell>
          <cell r="IU164">
            <v>0</v>
          </cell>
          <cell r="IV164">
            <v>0</v>
          </cell>
          <cell r="IW164">
            <v>4.4489999999999998</v>
          </cell>
          <cell r="IX164">
            <v>5.4820000000000002</v>
          </cell>
          <cell r="IY164">
            <v>5.8159999999999998</v>
          </cell>
          <cell r="IZ164">
            <v>6.5000000000000002E-2</v>
          </cell>
          <cell r="JA164">
            <v>0</v>
          </cell>
          <cell r="JB164">
            <v>4.4119999999999999</v>
          </cell>
          <cell r="JC164">
            <v>0</v>
          </cell>
          <cell r="JD164">
            <v>0</v>
          </cell>
          <cell r="JE164">
            <v>0</v>
          </cell>
          <cell r="JF164">
            <v>0</v>
          </cell>
          <cell r="JG164">
            <v>0</v>
          </cell>
          <cell r="JH164">
            <v>0</v>
          </cell>
          <cell r="JI164">
            <v>4.609</v>
          </cell>
          <cell r="JJ164">
            <v>11.506</v>
          </cell>
          <cell r="JK164">
            <v>0</v>
          </cell>
          <cell r="JL164">
            <v>0</v>
          </cell>
          <cell r="JM164">
            <v>0.47199999999999998</v>
          </cell>
          <cell r="JN164">
            <v>2.7549999999999999</v>
          </cell>
          <cell r="JO164">
            <v>0</v>
          </cell>
          <cell r="JP164">
            <v>0</v>
          </cell>
          <cell r="JQ164">
            <v>0</v>
          </cell>
          <cell r="JR164" t="e">
            <v>#N/A</v>
          </cell>
          <cell r="JS164">
            <v>389.005</v>
          </cell>
          <cell r="JT164">
            <v>389.005</v>
          </cell>
          <cell r="JU164">
            <v>66.138999999999996</v>
          </cell>
          <cell r="JV164">
            <v>322.86599999999999</v>
          </cell>
          <cell r="JW164">
            <v>83.99</v>
          </cell>
          <cell r="JX164">
            <v>0</v>
          </cell>
          <cell r="JY164">
            <v>0</v>
          </cell>
          <cell r="JZ164">
            <v>0</v>
          </cell>
          <cell r="KA164">
            <v>2.12</v>
          </cell>
          <cell r="KB164">
            <v>0</v>
          </cell>
          <cell r="KC164">
            <v>0</v>
          </cell>
          <cell r="KD164">
            <v>2.12</v>
          </cell>
          <cell r="KE164">
            <v>0</v>
          </cell>
          <cell r="KF164">
            <v>0</v>
          </cell>
          <cell r="KG164">
            <v>0</v>
          </cell>
          <cell r="KH164">
            <v>0</v>
          </cell>
          <cell r="KI164">
            <v>3.9450000000000003</v>
          </cell>
          <cell r="KJ164">
            <v>1.694</v>
          </cell>
          <cell r="KK164">
            <v>5.944</v>
          </cell>
          <cell r="KL164">
            <v>4.931</v>
          </cell>
          <cell r="KM164">
            <v>10.592000000000001</v>
          </cell>
          <cell r="KN164">
            <v>48.596000000000004</v>
          </cell>
          <cell r="KO164">
            <v>4.4489999999999998</v>
          </cell>
          <cell r="KP164">
            <v>0</v>
          </cell>
          <cell r="KQ164">
            <v>0</v>
          </cell>
          <cell r="KR164">
            <v>4.4489999999999998</v>
          </cell>
          <cell r="KS164">
            <v>0</v>
          </cell>
          <cell r="KT164">
            <v>5.4820000000000002</v>
          </cell>
          <cell r="KU164">
            <v>0</v>
          </cell>
          <cell r="KV164">
            <v>5.4820000000000002</v>
          </cell>
          <cell r="KW164">
            <v>4.4119999999999999</v>
          </cell>
          <cell r="KX164">
            <v>0</v>
          </cell>
          <cell r="KY164">
            <v>0</v>
          </cell>
          <cell r="KZ164">
            <v>4.4119999999999999</v>
          </cell>
          <cell r="LA164">
            <v>4.4489999999999998</v>
          </cell>
          <cell r="LB164">
            <v>0</v>
          </cell>
          <cell r="LC164">
            <v>0</v>
          </cell>
          <cell r="LD164">
            <v>4.4489999999999998</v>
          </cell>
          <cell r="LE164">
            <v>0</v>
          </cell>
          <cell r="LF164">
            <v>5.4820000000000002</v>
          </cell>
          <cell r="LG164">
            <v>0</v>
          </cell>
          <cell r="LH164">
            <v>5.4820000000000002</v>
          </cell>
          <cell r="LI164">
            <v>4.4119999999999999</v>
          </cell>
          <cell r="LJ164">
            <v>0</v>
          </cell>
          <cell r="LK164">
            <v>0</v>
          </cell>
          <cell r="LL164">
            <v>4.4119999999999999</v>
          </cell>
          <cell r="LM164">
            <v>112.47952280162639</v>
          </cell>
          <cell r="LN164">
            <v>137.33000000000001</v>
          </cell>
          <cell r="LO164">
            <v>52.54</v>
          </cell>
          <cell r="LP164">
            <v>189.87</v>
          </cell>
          <cell r="LQ164">
            <v>249.8095228016264</v>
          </cell>
          <cell r="LR164">
            <v>302.34952280162639</v>
          </cell>
          <cell r="LS164">
            <v>2407.7310000000002</v>
          </cell>
          <cell r="LT164">
            <v>70131</v>
          </cell>
          <cell r="LU164">
            <v>31005</v>
          </cell>
          <cell r="LV164">
            <v>21579</v>
          </cell>
          <cell r="LW164">
            <v>1737</v>
          </cell>
          <cell r="LX164">
            <v>1457</v>
          </cell>
          <cell r="LY164">
            <v>5362</v>
          </cell>
          <cell r="LZ164">
            <v>291876</v>
          </cell>
          <cell r="MA164">
            <v>362091</v>
          </cell>
          <cell r="MB164">
            <v>362091</v>
          </cell>
          <cell r="MC164">
            <v>663</v>
          </cell>
          <cell r="MD164">
            <v>131651</v>
          </cell>
          <cell r="ME164">
            <v>606</v>
          </cell>
          <cell r="MF164">
            <v>606</v>
          </cell>
          <cell r="MG164">
            <v>156.4</v>
          </cell>
          <cell r="MH164">
            <v>2407731</v>
          </cell>
          <cell r="MI164">
            <v>52584</v>
          </cell>
          <cell r="MJ164">
            <v>362091</v>
          </cell>
          <cell r="MK164">
            <v>156.4</v>
          </cell>
          <cell r="ML164">
            <v>45.78828160657234</v>
          </cell>
          <cell r="MM164">
            <v>1.3336946599726152</v>
          </cell>
          <cell r="MN164">
            <v>2.3629419123921886</v>
          </cell>
          <cell r="MO164">
            <v>36.541642846687708</v>
          </cell>
          <cell r="MP164">
            <v>80.608465827651059</v>
          </cell>
          <cell r="MQ164" t="str">
            <v/>
          </cell>
          <cell r="MR164">
            <v>2.5168924601627011E-4</v>
          </cell>
          <cell r="MS164" t="str">
            <v>Business plans (£m)</v>
          </cell>
          <cell r="MT164" t="str">
            <v>PR19 (£m)</v>
          </cell>
        </row>
        <row r="165">
          <cell r="A165" t="str">
            <v>SVE12</v>
          </cell>
          <cell r="B165" t="str">
            <v>SVE</v>
          </cell>
          <cell r="C165" t="str">
            <v>2011-12</v>
          </cell>
          <cell r="D165" t="str">
            <v>SVH</v>
          </cell>
          <cell r="E165" t="str">
            <v>SVH12</v>
          </cell>
          <cell r="F165">
            <v>1.1050631792877967</v>
          </cell>
          <cell r="MS165" t="str">
            <v>N/A</v>
          </cell>
          <cell r="MT165" t="str">
            <v>PR09 (£m)</v>
          </cell>
        </row>
        <row r="166">
          <cell r="A166" t="str">
            <v>SVE13</v>
          </cell>
          <cell r="B166" t="str">
            <v>SVE</v>
          </cell>
          <cell r="C166" t="str">
            <v>2012-13</v>
          </cell>
          <cell r="D166" t="str">
            <v>SVH</v>
          </cell>
          <cell r="E166" t="str">
            <v>SVH13</v>
          </cell>
          <cell r="F166">
            <v>1.0790336496980155</v>
          </cell>
          <cell r="MS166" t="str">
            <v>N/A</v>
          </cell>
          <cell r="MT166" t="str">
            <v>PR09 (£m)</v>
          </cell>
        </row>
        <row r="167">
          <cell r="A167" t="str">
            <v>SVE14</v>
          </cell>
          <cell r="B167" t="str">
            <v>SVE</v>
          </cell>
          <cell r="C167" t="str">
            <v>2013-14</v>
          </cell>
          <cell r="D167" t="str">
            <v>SVH</v>
          </cell>
          <cell r="E167" t="str">
            <v>SVH14</v>
          </cell>
          <cell r="F167">
            <v>1.0569641649763351</v>
          </cell>
          <cell r="MS167" t="str">
            <v>N/A</v>
          </cell>
          <cell r="MT167" t="str">
            <v>PR09 (£m)</v>
          </cell>
        </row>
        <row r="168">
          <cell r="A168" t="str">
            <v>SVE15</v>
          </cell>
          <cell r="B168" t="str">
            <v>SVE</v>
          </cell>
          <cell r="C168" t="str">
            <v>2014-15</v>
          </cell>
          <cell r="D168" t="str">
            <v>SVH</v>
          </cell>
          <cell r="E168" t="str">
            <v>SVH15</v>
          </cell>
          <cell r="F168">
            <v>1.0450405281189941</v>
          </cell>
          <cell r="MS168" t="str">
            <v>Historical (£m)</v>
          </cell>
          <cell r="MT168" t="str">
            <v>PR09 (£m)</v>
          </cell>
        </row>
        <row r="169">
          <cell r="A169" t="str">
            <v>SVE16</v>
          </cell>
          <cell r="B169" t="str">
            <v>SVE</v>
          </cell>
          <cell r="C169" t="str">
            <v>2015-16</v>
          </cell>
          <cell r="D169" t="str">
            <v>SVH</v>
          </cell>
          <cell r="E169" t="str">
            <v>SVH16</v>
          </cell>
          <cell r="F169">
            <v>1.0404326123128118</v>
          </cell>
          <cell r="MS169" t="str">
            <v>Historical (£m)</v>
          </cell>
          <cell r="MT169" t="str">
            <v>PR14 (£m)</v>
          </cell>
        </row>
        <row r="170">
          <cell r="A170" t="str">
            <v>SVE17</v>
          </cell>
          <cell r="B170" t="str">
            <v>SVE</v>
          </cell>
          <cell r="C170" t="str">
            <v>2016-17</v>
          </cell>
          <cell r="D170" t="str">
            <v>SVH</v>
          </cell>
          <cell r="E170" t="str">
            <v>SVH17</v>
          </cell>
          <cell r="F170">
            <v>1.0263438654082888</v>
          </cell>
          <cell r="MS170" t="str">
            <v>Historical (£m)</v>
          </cell>
          <cell r="MT170" t="str">
            <v>PR14 (£m)</v>
          </cell>
        </row>
        <row r="171">
          <cell r="A171" t="str">
            <v>SVE18</v>
          </cell>
          <cell r="B171" t="str">
            <v>SVE</v>
          </cell>
          <cell r="C171" t="str">
            <v>2017-18</v>
          </cell>
          <cell r="D171" t="str">
            <v>SVE</v>
          </cell>
          <cell r="E171" t="str">
            <v>SVE18</v>
          </cell>
          <cell r="F171">
            <v>1</v>
          </cell>
          <cell r="G171">
            <v>7.4927984410992297</v>
          </cell>
          <cell r="H171">
            <v>0</v>
          </cell>
          <cell r="I171">
            <v>4.0945368761854297</v>
          </cell>
          <cell r="J171">
            <v>0</v>
          </cell>
          <cell r="K171">
            <v>49.95</v>
          </cell>
          <cell r="L171">
            <v>1.3766278000000001</v>
          </cell>
          <cell r="M171">
            <v>43.072239037127702</v>
          </cell>
          <cell r="N171">
            <v>0.186</v>
          </cell>
          <cell r="O171">
            <v>106.17220215441201</v>
          </cell>
          <cell r="P171">
            <v>0.38900000000000001</v>
          </cell>
          <cell r="Q171">
            <v>106.561202154412</v>
          </cell>
          <cell r="R171">
            <v>0</v>
          </cell>
          <cell r="S171">
            <v>16.84856735</v>
          </cell>
          <cell r="T171">
            <v>55.738999999999997</v>
          </cell>
          <cell r="U171">
            <v>16.492999999999999</v>
          </cell>
          <cell r="V171">
            <v>3.0219999999999998</v>
          </cell>
          <cell r="W171">
            <v>92.102567350000001</v>
          </cell>
          <cell r="X171">
            <v>0</v>
          </cell>
          <cell r="Y171">
            <v>92.102567350000001</v>
          </cell>
          <cell r="Z171">
            <v>15.2578161976449</v>
          </cell>
          <cell r="AA171">
            <v>2.1030433367434198</v>
          </cell>
          <cell r="AB171">
            <v>13.154772860901501</v>
          </cell>
          <cell r="AC171">
            <v>15.257816197644921</v>
          </cell>
          <cell r="AD171">
            <v>183.405953306767</v>
          </cell>
          <cell r="AE171">
            <v>2.99961979806571</v>
          </cell>
          <cell r="AF171">
            <v>0</v>
          </cell>
          <cell r="AG171">
            <v>186.405573104833</v>
          </cell>
          <cell r="AH171">
            <v>185.73757310483299</v>
          </cell>
          <cell r="AI171">
            <v>33.383844059102003</v>
          </cell>
          <cell r="AJ171">
            <v>0</v>
          </cell>
          <cell r="AK171">
            <v>5.4595974157321798</v>
          </cell>
          <cell r="AL171">
            <v>0</v>
          </cell>
          <cell r="AM171">
            <v>3.5999999999999997E-2</v>
          </cell>
          <cell r="AN171">
            <v>7.4957780000000002E-2</v>
          </cell>
          <cell r="AO171">
            <v>70.772135101686999</v>
          </cell>
          <cell r="AP171">
            <v>22.791926282906001</v>
          </cell>
          <cell r="AQ171">
            <v>132.51846063942699</v>
          </cell>
          <cell r="AR171">
            <v>0</v>
          </cell>
          <cell r="AS171">
            <v>132.51846063942699</v>
          </cell>
          <cell r="AT171">
            <v>0</v>
          </cell>
          <cell r="AU171">
            <v>75.907903700000006</v>
          </cell>
          <cell r="AV171">
            <v>1.78</v>
          </cell>
          <cell r="AW171">
            <v>65.028000000000006</v>
          </cell>
          <cell r="AX171">
            <v>0</v>
          </cell>
          <cell r="AY171">
            <v>142.71590370000001</v>
          </cell>
          <cell r="AZ171">
            <v>0</v>
          </cell>
          <cell r="BA171">
            <v>142.71590370000001</v>
          </cell>
          <cell r="BB171">
            <v>0.16800000000000001</v>
          </cell>
          <cell r="BC171">
            <v>0</v>
          </cell>
          <cell r="BD171">
            <v>0.16800000000000001</v>
          </cell>
          <cell r="BE171">
            <v>0.16800000000000001</v>
          </cell>
          <cell r="BF171">
            <v>275.06636433942703</v>
          </cell>
          <cell r="BG171">
            <v>5.8954465235339804</v>
          </cell>
          <cell r="BH171">
            <v>0</v>
          </cell>
          <cell r="BI171">
            <v>280.96181086296099</v>
          </cell>
          <cell r="BJ171">
            <v>279.648810862961</v>
          </cell>
          <cell r="BK171">
            <v>5.0368289818876798E-3</v>
          </cell>
          <cell r="BL171">
            <v>0</v>
          </cell>
          <cell r="BM171">
            <v>0</v>
          </cell>
          <cell r="BN171">
            <v>0</v>
          </cell>
          <cell r="BO171">
            <v>0</v>
          </cell>
          <cell r="BP171">
            <v>0</v>
          </cell>
          <cell r="BQ171">
            <v>6.4914954934375402</v>
          </cell>
          <cell r="BR171">
            <v>1E-3</v>
          </cell>
          <cell r="BS171">
            <v>6.4975323224194304</v>
          </cell>
          <cell r="BT171">
            <v>0</v>
          </cell>
          <cell r="BU171">
            <v>6.4975323224194304</v>
          </cell>
          <cell r="BV171">
            <v>0</v>
          </cell>
          <cell r="BW171">
            <v>3.09</v>
          </cell>
          <cell r="BX171">
            <v>0</v>
          </cell>
          <cell r="BY171">
            <v>0</v>
          </cell>
          <cell r="BZ171">
            <v>0</v>
          </cell>
          <cell r="CA171">
            <v>3.09</v>
          </cell>
          <cell r="CB171">
            <v>0</v>
          </cell>
          <cell r="CC171">
            <v>3.09</v>
          </cell>
          <cell r="CD171">
            <v>0</v>
          </cell>
          <cell r="CE171">
            <v>0</v>
          </cell>
          <cell r="CF171">
            <v>0</v>
          </cell>
          <cell r="CG171">
            <v>0</v>
          </cell>
          <cell r="CH171">
            <v>9.5875323224194293</v>
          </cell>
          <cell r="CI171">
            <v>1.72988454329049E-2</v>
          </cell>
          <cell r="CJ171">
            <v>0</v>
          </cell>
          <cell r="CK171">
            <v>9.6048311678523408</v>
          </cell>
          <cell r="CL171">
            <v>10.211831167852299</v>
          </cell>
          <cell r="CM171">
            <v>-10.7225474120876</v>
          </cell>
          <cell r="CN171">
            <v>-16.719000000000001</v>
          </cell>
          <cell r="CO171">
            <v>1.4480053881348601E-12</v>
          </cell>
          <cell r="CP171">
            <v>0</v>
          </cell>
          <cell r="CQ171">
            <v>0</v>
          </cell>
          <cell r="CR171">
            <v>3.0000000000000001E-3</v>
          </cell>
          <cell r="CS171">
            <v>25.159761305627701</v>
          </cell>
          <cell r="CT171">
            <v>4.9363226063087202</v>
          </cell>
          <cell r="CU171">
            <v>2.65753649985027</v>
          </cell>
          <cell r="CV171">
            <v>0</v>
          </cell>
          <cell r="CW171">
            <v>2.65753649985027</v>
          </cell>
          <cell r="CX171">
            <v>0</v>
          </cell>
          <cell r="CY171">
            <v>48.6811364</v>
          </cell>
          <cell r="CZ171">
            <v>0</v>
          </cell>
          <cell r="DA171">
            <v>1.778</v>
          </cell>
          <cell r="DB171">
            <v>0</v>
          </cell>
          <cell r="DC171">
            <v>50.459136399999998</v>
          </cell>
          <cell r="DD171">
            <v>0</v>
          </cell>
          <cell r="DE171">
            <v>50.459136399999998</v>
          </cell>
          <cell r="DF171">
            <v>0</v>
          </cell>
          <cell r="DG171">
            <v>0</v>
          </cell>
          <cell r="DH171">
            <v>0</v>
          </cell>
          <cell r="DI171">
            <v>0</v>
          </cell>
          <cell r="DJ171">
            <v>53.1166728998503</v>
          </cell>
          <cell r="DK171">
            <v>1.51537885992247</v>
          </cell>
          <cell r="DL171">
            <v>0</v>
          </cell>
          <cell r="DM171">
            <v>54.6320517597727</v>
          </cell>
          <cell r="DN171">
            <v>57.805051759772702</v>
          </cell>
          <cell r="DO171">
            <v>1.5957377799212399E-2</v>
          </cell>
          <cell r="DP171">
            <v>-2</v>
          </cell>
          <cell r="DQ171">
            <v>0</v>
          </cell>
          <cell r="DR171">
            <v>0</v>
          </cell>
          <cell r="DS171">
            <v>0</v>
          </cell>
          <cell r="DT171">
            <v>0</v>
          </cell>
          <cell r="DU171">
            <v>13.0699137251396</v>
          </cell>
          <cell r="DV171">
            <v>2.2751110785316699E-2</v>
          </cell>
          <cell r="DW171">
            <v>11.1086222137242</v>
          </cell>
          <cell r="DX171">
            <v>0</v>
          </cell>
          <cell r="DY171">
            <v>11.1086222137242</v>
          </cell>
          <cell r="DZ171">
            <v>0</v>
          </cell>
          <cell r="EA171">
            <v>2.5</v>
          </cell>
          <cell r="EB171">
            <v>0</v>
          </cell>
          <cell r="EC171">
            <v>0</v>
          </cell>
          <cell r="ED171">
            <v>0</v>
          </cell>
          <cell r="EE171">
            <v>2.5</v>
          </cell>
          <cell r="EF171">
            <v>0</v>
          </cell>
          <cell r="EG171">
            <v>2.5</v>
          </cell>
          <cell r="EH171">
            <v>0</v>
          </cell>
          <cell r="EI171">
            <v>0</v>
          </cell>
          <cell r="EJ171">
            <v>0</v>
          </cell>
          <cell r="EK171">
            <v>0</v>
          </cell>
          <cell r="EL171">
            <v>13.6086222137242</v>
          </cell>
          <cell r="EM171">
            <v>1.08636749318643</v>
          </cell>
          <cell r="EN171">
            <v>0</v>
          </cell>
          <cell r="EO171">
            <v>14.694989706910601</v>
          </cell>
          <cell r="EP171">
            <v>14.4529897069106</v>
          </cell>
          <cell r="EQ171">
            <v>40.876642500201235</v>
          </cell>
          <cell r="ER171">
            <v>0</v>
          </cell>
          <cell r="ES171">
            <v>9.5541342919176095</v>
          </cell>
          <cell r="ET171">
            <v>0</v>
          </cell>
          <cell r="EU171">
            <v>49.986000000000004</v>
          </cell>
          <cell r="EV171">
            <v>1.4515855800000002</v>
          </cell>
          <cell r="EW171">
            <v>113.8443741388147</v>
          </cell>
          <cell r="EX171">
            <v>22.977926282906001</v>
          </cell>
          <cell r="EY171">
            <v>238.69066279383901</v>
          </cell>
          <cell r="EZ171">
            <v>0.38900000000000001</v>
          </cell>
          <cell r="FA171">
            <v>239.07966279383899</v>
          </cell>
          <cell r="FB171">
            <v>0</v>
          </cell>
          <cell r="FC171">
            <v>92.756471050000002</v>
          </cell>
          <cell r="FD171">
            <v>57.518999999999998</v>
          </cell>
          <cell r="FE171">
            <v>81.521000000000001</v>
          </cell>
          <cell r="FF171">
            <v>3.0219999999999998</v>
          </cell>
          <cell r="FG171">
            <v>234.81847105000003</v>
          </cell>
          <cell r="FH171">
            <v>0</v>
          </cell>
          <cell r="FI171">
            <v>234.81847105000003</v>
          </cell>
          <cell r="FJ171">
            <v>15.425816197644899</v>
          </cell>
          <cell r="FK171">
            <v>2.1030433367434198</v>
          </cell>
          <cell r="FL171">
            <v>13.3227728609015</v>
          </cell>
          <cell r="FM171">
            <v>15.42581619764492</v>
          </cell>
          <cell r="FN171">
            <v>458.47231764619403</v>
          </cell>
          <cell r="FO171">
            <v>8.8950663215996908</v>
          </cell>
          <cell r="FP171">
            <v>0</v>
          </cell>
          <cell r="FQ171">
            <v>467.36738396779401</v>
          </cell>
          <cell r="FR171">
            <v>465.38638396779402</v>
          </cell>
          <cell r="FS171">
            <v>-10.701553205306499</v>
          </cell>
          <cell r="FT171">
            <v>-18.719000000000001</v>
          </cell>
          <cell r="FU171">
            <v>1.4480053881348601E-12</v>
          </cell>
          <cell r="FV171">
            <v>0</v>
          </cell>
          <cell r="FW171">
            <v>0</v>
          </cell>
          <cell r="FX171">
            <v>3.0000000000000001E-3</v>
          </cell>
          <cell r="FY171">
            <v>44.721170524204837</v>
          </cell>
          <cell r="FZ171">
            <v>4.960073717094037</v>
          </cell>
          <cell r="GA171">
            <v>20.263691035993901</v>
          </cell>
          <cell r="GB171">
            <v>0</v>
          </cell>
          <cell r="GC171">
            <v>20.263691035993901</v>
          </cell>
          <cell r="GD171">
            <v>0</v>
          </cell>
          <cell r="GE171">
            <v>54.271136400000003</v>
          </cell>
          <cell r="GF171">
            <v>0</v>
          </cell>
          <cell r="GG171">
            <v>1.778</v>
          </cell>
          <cell r="GH171">
            <v>0</v>
          </cell>
          <cell r="GI171">
            <v>56.049136399999995</v>
          </cell>
          <cell r="GJ171">
            <v>0</v>
          </cell>
          <cell r="GK171">
            <v>56.049136399999995</v>
          </cell>
          <cell r="GL171">
            <v>0</v>
          </cell>
          <cell r="GM171">
            <v>0</v>
          </cell>
          <cell r="GN171">
            <v>0</v>
          </cell>
          <cell r="GO171">
            <v>0</v>
          </cell>
          <cell r="GP171">
            <v>76.312827435993924</v>
          </cell>
          <cell r="GQ171">
            <v>2.6190451985418051</v>
          </cell>
          <cell r="GR171">
            <v>0</v>
          </cell>
          <cell r="GS171">
            <v>78.931872634535651</v>
          </cell>
          <cell r="GT171">
            <v>82.469872634535605</v>
          </cell>
          <cell r="GU171">
            <v>30.1750892948948</v>
          </cell>
          <cell r="GV171">
            <v>-18.719000000000001</v>
          </cell>
          <cell r="GW171">
            <v>9.5541342919190608</v>
          </cell>
          <cell r="GX171">
            <v>0</v>
          </cell>
          <cell r="GY171">
            <v>49.985999999999997</v>
          </cell>
          <cell r="GZ171">
            <v>1.45458558</v>
          </cell>
          <cell r="HA171">
            <v>158.56554466302001</v>
          </cell>
          <cell r="HB171">
            <v>27.937999999999999</v>
          </cell>
          <cell r="HC171">
            <v>258.954353829833</v>
          </cell>
          <cell r="HD171">
            <v>0.38900000000000001</v>
          </cell>
          <cell r="HE171">
            <v>259.34335382983301</v>
          </cell>
          <cell r="HF171">
            <v>0</v>
          </cell>
          <cell r="HG171">
            <v>147.02760745</v>
          </cell>
          <cell r="HH171">
            <v>57.518999999999998</v>
          </cell>
          <cell r="HI171">
            <v>83.299000000000007</v>
          </cell>
          <cell r="HJ171">
            <v>3.0219999999999998</v>
          </cell>
          <cell r="HK171">
            <v>290.86760744999998</v>
          </cell>
          <cell r="HL171">
            <v>0</v>
          </cell>
          <cell r="HM171">
            <v>290.86760744999998</v>
          </cell>
          <cell r="HN171">
            <v>15.425816197644901</v>
          </cell>
          <cell r="HO171">
            <v>2.1030433367434198</v>
          </cell>
          <cell r="HP171">
            <v>13.3227728609015</v>
          </cell>
          <cell r="HQ171">
            <v>15.42581619764492</v>
          </cell>
          <cell r="HR171">
            <v>534.78514508218802</v>
          </cell>
          <cell r="HS171">
            <v>11.514111520141499</v>
          </cell>
          <cell r="HT171">
            <v>0</v>
          </cell>
          <cell r="HU171">
            <v>546.29925660233005</v>
          </cell>
          <cell r="HV171">
            <v>547.85625660232995</v>
          </cell>
          <cell r="HW171">
            <v>0.29278895725168502</v>
          </cell>
          <cell r="HX171">
            <v>4.5253831800000004</v>
          </cell>
          <cell r="HY171">
            <v>1.38</v>
          </cell>
          <cell r="HZ171">
            <v>0.54</v>
          </cell>
          <cell r="IA171">
            <v>1.238</v>
          </cell>
          <cell r="IB171">
            <v>0</v>
          </cell>
          <cell r="IC171">
            <v>0</v>
          </cell>
          <cell r="ID171">
            <v>1.819</v>
          </cell>
          <cell r="IE171">
            <v>0.64100000000000001</v>
          </cell>
          <cell r="IF171">
            <v>0</v>
          </cell>
          <cell r="IG171">
            <v>0</v>
          </cell>
          <cell r="IH171">
            <v>0</v>
          </cell>
          <cell r="II171">
            <v>0</v>
          </cell>
          <cell r="IJ171">
            <v>0</v>
          </cell>
          <cell r="IK171">
            <v>1.43</v>
          </cell>
          <cell r="IL171">
            <v>0</v>
          </cell>
          <cell r="IM171">
            <v>0</v>
          </cell>
          <cell r="IN171">
            <v>0</v>
          </cell>
          <cell r="IO171">
            <v>0</v>
          </cell>
          <cell r="IP171">
            <v>13.823</v>
          </cell>
          <cell r="IQ171">
            <v>27.995000000000001</v>
          </cell>
          <cell r="IR171">
            <v>7.8769999999999998</v>
          </cell>
          <cell r="IS171">
            <v>0</v>
          </cell>
          <cell r="IT171">
            <v>0</v>
          </cell>
          <cell r="IU171">
            <v>6.0000000000000001E-3</v>
          </cell>
          <cell r="IV171">
            <v>0.90100000000000002</v>
          </cell>
          <cell r="IW171">
            <v>5.9219999999999997</v>
          </cell>
          <cell r="IX171">
            <v>10.491</v>
          </cell>
          <cell r="IY171">
            <v>5.6000000000000001E-2</v>
          </cell>
          <cell r="IZ171">
            <v>0</v>
          </cell>
          <cell r="JA171">
            <v>0</v>
          </cell>
          <cell r="JB171">
            <v>43.767000000000003</v>
          </cell>
          <cell r="JC171">
            <v>17.619</v>
          </cell>
          <cell r="JD171">
            <v>0</v>
          </cell>
          <cell r="JE171">
            <v>0</v>
          </cell>
          <cell r="JF171">
            <v>0</v>
          </cell>
          <cell r="JG171">
            <v>3.4359999999999999</v>
          </cell>
          <cell r="JH171">
            <v>1.3180000000000001</v>
          </cell>
          <cell r="JI171">
            <v>2.9550000000000001</v>
          </cell>
          <cell r="JJ171">
            <v>0.626</v>
          </cell>
          <cell r="JK171">
            <v>0</v>
          </cell>
          <cell r="JL171">
            <v>0</v>
          </cell>
          <cell r="JM171">
            <v>0</v>
          </cell>
          <cell r="JN171">
            <v>0</v>
          </cell>
          <cell r="JO171">
            <v>0</v>
          </cell>
          <cell r="JP171">
            <v>0</v>
          </cell>
          <cell r="JQ171">
            <v>0</v>
          </cell>
          <cell r="JR171" t="e">
            <v>#N/A</v>
          </cell>
          <cell r="JS171">
            <v>534.78514508218802</v>
          </cell>
          <cell r="JT171">
            <v>547.85625660232995</v>
          </cell>
          <cell r="JU171">
            <v>82.469872634535605</v>
          </cell>
          <cell r="JV171">
            <v>465.38638396779402</v>
          </cell>
          <cell r="JW171">
            <v>143.84</v>
          </cell>
          <cell r="JX171">
            <v>17.619</v>
          </cell>
          <cell r="JY171">
            <v>0</v>
          </cell>
          <cell r="JZ171">
            <v>0</v>
          </cell>
          <cell r="KA171">
            <v>8.4000000000000005E-2</v>
          </cell>
          <cell r="KB171">
            <v>0</v>
          </cell>
          <cell r="KC171">
            <v>0</v>
          </cell>
          <cell r="KD171">
            <v>8.4000000000000005E-2</v>
          </cell>
          <cell r="KE171">
            <v>0</v>
          </cell>
          <cell r="KF171">
            <v>0</v>
          </cell>
          <cell r="KG171">
            <v>0</v>
          </cell>
          <cell r="KH171">
            <v>0</v>
          </cell>
          <cell r="KI171">
            <v>4.0172275941333098</v>
          </cell>
          <cell r="KJ171">
            <v>2.1094766624049499</v>
          </cell>
          <cell r="KK171">
            <v>6.8880256254351098</v>
          </cell>
          <cell r="KL171">
            <v>12.588914213650099</v>
          </cell>
          <cell r="KM171">
            <v>11.5911782214044</v>
          </cell>
          <cell r="KN171">
            <v>57.4532216651697</v>
          </cell>
          <cell r="KO171">
            <v>5.9219999999999997</v>
          </cell>
          <cell r="KP171">
            <v>0</v>
          </cell>
          <cell r="KQ171">
            <v>0</v>
          </cell>
          <cell r="KR171">
            <v>5.9219999999999997</v>
          </cell>
          <cell r="KS171">
            <v>0</v>
          </cell>
          <cell r="KT171">
            <v>10.491</v>
          </cell>
          <cell r="KU171">
            <v>0</v>
          </cell>
          <cell r="KV171">
            <v>10.491</v>
          </cell>
          <cell r="KW171">
            <v>43.758000000000003</v>
          </cell>
          <cell r="KX171">
            <v>8.9999999999999993E-3</v>
          </cell>
          <cell r="KY171">
            <v>0</v>
          </cell>
          <cell r="KZ171">
            <v>43.767000000000003</v>
          </cell>
          <cell r="LA171">
            <v>8.8922021254728616</v>
          </cell>
          <cell r="LB171">
            <v>0</v>
          </cell>
          <cell r="LC171">
            <v>0</v>
          </cell>
          <cell r="LD171">
            <v>8.8922021254728616</v>
          </cell>
          <cell r="LE171">
            <v>0</v>
          </cell>
          <cell r="LF171">
            <v>11.619846886872908</v>
          </cell>
          <cell r="LG171">
            <v>0</v>
          </cell>
          <cell r="LH171">
            <v>11.619846886872908</v>
          </cell>
          <cell r="LI171">
            <v>40.62717567914698</v>
          </cell>
          <cell r="LJ171">
            <v>8.1840871825575087E-3</v>
          </cell>
          <cell r="LK171">
            <v>0</v>
          </cell>
          <cell r="LL171">
            <v>40.635359766329536</v>
          </cell>
          <cell r="LM171">
            <v>185.0709751717805</v>
          </cell>
          <cell r="LN171">
            <v>197.26246903057665</v>
          </cell>
          <cell r="LO171">
            <v>69.574753718899785</v>
          </cell>
          <cell r="LP171">
            <v>266.83722274947644</v>
          </cell>
          <cell r="LQ171">
            <v>382.33344420235716</v>
          </cell>
          <cell r="LR171">
            <v>451.90819792125694</v>
          </cell>
          <cell r="LS171">
            <v>4103.402</v>
          </cell>
          <cell r="LT171">
            <v>104157</v>
          </cell>
          <cell r="LU171">
            <v>56721.234567999003</v>
          </cell>
          <cell r="LV171">
            <v>36803.9</v>
          </cell>
          <cell r="LW171">
            <v>1917</v>
          </cell>
          <cell r="LX171">
            <v>1777</v>
          </cell>
          <cell r="LY171">
            <v>10553</v>
          </cell>
          <cell r="LZ171">
            <v>512823</v>
          </cell>
          <cell r="MA171">
            <v>613881</v>
          </cell>
          <cell r="MB171">
            <v>613881</v>
          </cell>
          <cell r="MC171">
            <v>0</v>
          </cell>
          <cell r="MD171">
            <v>285855</v>
          </cell>
          <cell r="ME171">
            <v>960</v>
          </cell>
          <cell r="MF171">
            <v>960</v>
          </cell>
          <cell r="MG171">
            <v>233.8</v>
          </cell>
          <cell r="MH171">
            <v>4103402</v>
          </cell>
          <cell r="MI171">
            <v>93525.134567999005</v>
          </cell>
          <cell r="MJ171">
            <v>613881</v>
          </cell>
          <cell r="MK171">
            <v>233.8</v>
          </cell>
          <cell r="ML171">
            <v>43.874858014949481</v>
          </cell>
          <cell r="MM171">
            <v>1.1136792315895672</v>
          </cell>
          <cell r="MN171">
            <v>2.3208081045023383</v>
          </cell>
          <cell r="MO171">
            <v>46.565213779217792</v>
          </cell>
          <cell r="MP171">
            <v>83.537851798638499</v>
          </cell>
          <cell r="MQ171" t="str">
            <v/>
          </cell>
          <cell r="MR171">
            <v>2.3395221818383867E-4</v>
          </cell>
          <cell r="MS171" t="str">
            <v>Historical (£m)</v>
          </cell>
          <cell r="MT171" t="str">
            <v>PR14 (£m)</v>
          </cell>
        </row>
        <row r="172">
          <cell r="A172" t="str">
            <v>SVE19</v>
          </cell>
          <cell r="B172" t="str">
            <v>SVE</v>
          </cell>
          <cell r="C172" t="str">
            <v>2018-19</v>
          </cell>
          <cell r="D172" t="str">
            <v>SVE</v>
          </cell>
          <cell r="E172" t="str">
            <v>SVE19</v>
          </cell>
          <cell r="F172">
            <v>0.97917319135609127</v>
          </cell>
          <cell r="G172">
            <v>8.3415764171625408</v>
          </cell>
          <cell r="H172">
            <v>0</v>
          </cell>
          <cell r="I172">
            <v>5.4461612903225802</v>
          </cell>
          <cell r="J172">
            <v>8.8125587222048201E-3</v>
          </cell>
          <cell r="K172">
            <v>32.033650955214526</v>
          </cell>
          <cell r="L172">
            <v>1.5382810836204193</v>
          </cell>
          <cell r="M172">
            <v>38.715528813028492</v>
          </cell>
          <cell r="N172">
            <v>0.19681381146257435</v>
          </cell>
          <cell r="O172">
            <v>86.280824929533338</v>
          </cell>
          <cell r="P172">
            <v>0.33781475101785147</v>
          </cell>
          <cell r="Q172">
            <v>86.618639680551183</v>
          </cell>
          <cell r="R172">
            <v>0</v>
          </cell>
          <cell r="S172">
            <v>16.944592076417159</v>
          </cell>
          <cell r="T172">
            <v>69.895340745380508</v>
          </cell>
          <cell r="U172">
            <v>9.6468142812402107</v>
          </cell>
          <cell r="V172">
            <v>4.5707804572502342</v>
          </cell>
          <cell r="W172">
            <v>101.05752756028811</v>
          </cell>
          <cell r="X172">
            <v>0</v>
          </cell>
          <cell r="Y172">
            <v>101.05752756028811</v>
          </cell>
          <cell r="Z172">
            <v>9.8367738803632925</v>
          </cell>
          <cell r="AA172">
            <v>8.102898217638117</v>
          </cell>
          <cell r="AB172">
            <v>9.8367738803632925</v>
          </cell>
          <cell r="AC172">
            <v>17.939672098001406</v>
          </cell>
          <cell r="AD172">
            <v>177.83939336047601</v>
          </cell>
          <cell r="AE172">
            <v>2.1081598809896644</v>
          </cell>
          <cell r="AF172">
            <v>0</v>
          </cell>
          <cell r="AG172">
            <v>179.94755324146567</v>
          </cell>
          <cell r="AH172">
            <v>180.51057782649542</v>
          </cell>
          <cell r="AI172">
            <v>35.998323207015339</v>
          </cell>
          <cell r="AJ172">
            <v>0</v>
          </cell>
          <cell r="AK172">
            <v>5.3580357031005317</v>
          </cell>
          <cell r="AL172">
            <v>1.0770905104917003E-2</v>
          </cell>
          <cell r="AM172">
            <v>0</v>
          </cell>
          <cell r="AN172">
            <v>2.6437676166614466E-2</v>
          </cell>
          <cell r="AO172">
            <v>79.018297369245204</v>
          </cell>
          <cell r="AP172">
            <v>19.378816630128401</v>
          </cell>
          <cell r="AQ172">
            <v>139.79068149076102</v>
          </cell>
          <cell r="AR172">
            <v>3.9166927654243648E-3</v>
          </cell>
          <cell r="AS172">
            <v>139.79459818352643</v>
          </cell>
          <cell r="AT172">
            <v>0</v>
          </cell>
          <cell r="AU172">
            <v>83.131803946132152</v>
          </cell>
          <cell r="AV172">
            <v>1.3806341998120886</v>
          </cell>
          <cell r="AW172">
            <v>98.645823989978055</v>
          </cell>
          <cell r="AX172">
            <v>0</v>
          </cell>
          <cell r="AY172">
            <v>183.15826213592229</v>
          </cell>
          <cell r="AZ172">
            <v>0</v>
          </cell>
          <cell r="BA172">
            <v>183.15826213592229</v>
          </cell>
          <cell r="BB172">
            <v>11.97920482305042</v>
          </cell>
          <cell r="BC172">
            <v>0</v>
          </cell>
          <cell r="BD172">
            <v>11.97920482305042</v>
          </cell>
          <cell r="BE172">
            <v>11.97920482305042</v>
          </cell>
          <cell r="BF172">
            <v>310.97365549639835</v>
          </cell>
          <cell r="BG172">
            <v>7.5288626683369859</v>
          </cell>
          <cell r="BH172">
            <v>0</v>
          </cell>
          <cell r="BI172">
            <v>318.50251816473531</v>
          </cell>
          <cell r="BJ172">
            <v>320.51471907297207</v>
          </cell>
          <cell r="BK172">
            <v>3.4271061697463197E-2</v>
          </cell>
          <cell r="BL172">
            <v>0</v>
          </cell>
          <cell r="BM172">
            <v>0</v>
          </cell>
          <cell r="BN172">
            <v>1.9583463827121824E-3</v>
          </cell>
          <cell r="BO172">
            <v>0</v>
          </cell>
          <cell r="BP172">
            <v>0</v>
          </cell>
          <cell r="BQ172">
            <v>11.19782461634826</v>
          </cell>
          <cell r="BR172">
            <v>4.1125274036955838E-2</v>
          </cell>
          <cell r="BS172">
            <v>11.275179298465391</v>
          </cell>
          <cell r="BT172">
            <v>0</v>
          </cell>
          <cell r="BU172">
            <v>11.275179298465391</v>
          </cell>
          <cell r="BV172">
            <v>0</v>
          </cell>
          <cell r="BW172">
            <v>3.3752099906044468</v>
          </cell>
          <cell r="BX172">
            <v>0</v>
          </cell>
          <cell r="BY172">
            <v>5.1896179141872834E-2</v>
          </cell>
          <cell r="BZ172">
            <v>0</v>
          </cell>
          <cell r="CA172">
            <v>3.4271061697463194</v>
          </cell>
          <cell r="CB172">
            <v>0</v>
          </cell>
          <cell r="CC172">
            <v>3.4271061697463194</v>
          </cell>
          <cell r="CD172">
            <v>0</v>
          </cell>
          <cell r="CE172">
            <v>0</v>
          </cell>
          <cell r="CF172">
            <v>0</v>
          </cell>
          <cell r="CG172">
            <v>0</v>
          </cell>
          <cell r="CH172">
            <v>14.702285468211711</v>
          </cell>
          <cell r="CI172">
            <v>1.3698632947071716</v>
          </cell>
          <cell r="CJ172">
            <v>0</v>
          </cell>
          <cell r="CK172">
            <v>16.072148762918882</v>
          </cell>
          <cell r="CL172">
            <v>16.438359536486061</v>
          </cell>
          <cell r="CM172">
            <v>-11.317283745693702</v>
          </cell>
          <cell r="CN172">
            <v>-17.817035389915439</v>
          </cell>
          <cell r="CO172">
            <v>0</v>
          </cell>
          <cell r="CP172">
            <v>1.9583463827121824E-3</v>
          </cell>
          <cell r="CQ172">
            <v>0</v>
          </cell>
          <cell r="CR172">
            <v>0</v>
          </cell>
          <cell r="CS172">
            <v>24.165015189476975</v>
          </cell>
          <cell r="CT172">
            <v>4.2701742875039139</v>
          </cell>
          <cell r="CU172">
            <v>-0.69717131224554085</v>
          </cell>
          <cell r="CV172">
            <v>9.7917319135609119E-4</v>
          </cell>
          <cell r="CW172">
            <v>-0.69619213905418476</v>
          </cell>
          <cell r="CX172">
            <v>0</v>
          </cell>
          <cell r="CY172">
            <v>52.431786877544617</v>
          </cell>
          <cell r="CZ172">
            <v>0</v>
          </cell>
          <cell r="DA172">
            <v>1.2807585342937675</v>
          </cell>
          <cell r="DB172">
            <v>0</v>
          </cell>
          <cell r="DC172">
            <v>53.712545411838384</v>
          </cell>
          <cell r="DD172">
            <v>0</v>
          </cell>
          <cell r="DE172">
            <v>53.712545411838384</v>
          </cell>
          <cell r="DF172">
            <v>0</v>
          </cell>
          <cell r="DG172">
            <v>0</v>
          </cell>
          <cell r="DH172">
            <v>0</v>
          </cell>
          <cell r="DI172">
            <v>0</v>
          </cell>
          <cell r="DJ172">
            <v>53.016353272784201</v>
          </cell>
          <cell r="DK172">
            <v>1.6224899780770432</v>
          </cell>
          <cell r="DL172">
            <v>0</v>
          </cell>
          <cell r="DM172">
            <v>54.63884325086125</v>
          </cell>
          <cell r="DN172">
            <v>55.106888036329465</v>
          </cell>
          <cell r="DO172">
            <v>2.9375195740682738E-3</v>
          </cell>
          <cell r="DP172">
            <v>-2.2080355465079857</v>
          </cell>
          <cell r="DQ172">
            <v>0</v>
          </cell>
          <cell r="DR172">
            <v>2.9375195740682738E-3</v>
          </cell>
          <cell r="DS172">
            <v>0</v>
          </cell>
          <cell r="DT172">
            <v>0</v>
          </cell>
          <cell r="DU172">
            <v>13.103295646727213</v>
          </cell>
          <cell r="DV172">
            <v>6.854212339492639E-3</v>
          </cell>
          <cell r="DW172">
            <v>10.907989351706858</v>
          </cell>
          <cell r="DX172">
            <v>0</v>
          </cell>
          <cell r="DY172">
            <v>10.907989351706858</v>
          </cell>
          <cell r="DZ172">
            <v>0</v>
          </cell>
          <cell r="EA172">
            <v>2.7318932038834949</v>
          </cell>
          <cell r="EB172">
            <v>0</v>
          </cell>
          <cell r="EC172">
            <v>0</v>
          </cell>
          <cell r="ED172">
            <v>0</v>
          </cell>
          <cell r="EE172">
            <v>2.7318932038834949</v>
          </cell>
          <cell r="EF172">
            <v>0</v>
          </cell>
          <cell r="EG172">
            <v>2.7318932038834949</v>
          </cell>
          <cell r="EH172">
            <v>0</v>
          </cell>
          <cell r="EI172">
            <v>0</v>
          </cell>
          <cell r="EJ172">
            <v>0</v>
          </cell>
          <cell r="EK172">
            <v>0</v>
          </cell>
          <cell r="EL172">
            <v>13.639882555590351</v>
          </cell>
          <cell r="EM172">
            <v>0.12729251487629187</v>
          </cell>
          <cell r="EN172">
            <v>0</v>
          </cell>
          <cell r="EO172">
            <v>13.767175070466644</v>
          </cell>
          <cell r="EP172">
            <v>13.767175070466644</v>
          </cell>
          <cell r="EQ172">
            <v>44.339899624177882</v>
          </cell>
          <cell r="ER172">
            <v>0</v>
          </cell>
          <cell r="ES172">
            <v>10.804196993423112</v>
          </cell>
          <cell r="ET172">
            <v>1.9583463827121821E-2</v>
          </cell>
          <cell r="EU172">
            <v>32.033650955214526</v>
          </cell>
          <cell r="EV172">
            <v>1.5647187597870338</v>
          </cell>
          <cell r="EW172">
            <v>117.7338261822737</v>
          </cell>
          <cell r="EX172">
            <v>19.575630441590977</v>
          </cell>
          <cell r="EY172">
            <v>226.07150642029436</v>
          </cell>
          <cell r="EZ172">
            <v>0.34173144378327586</v>
          </cell>
          <cell r="FA172">
            <v>226.41323786407762</v>
          </cell>
          <cell r="FB172">
            <v>0</v>
          </cell>
          <cell r="FC172">
            <v>100.07639602254932</v>
          </cell>
          <cell r="FD172">
            <v>71.275974945192601</v>
          </cell>
          <cell r="FE172">
            <v>108.29263827121828</v>
          </cell>
          <cell r="FF172">
            <v>4.5707804572502342</v>
          </cell>
          <cell r="FG172">
            <v>284.21578969621038</v>
          </cell>
          <cell r="FH172">
            <v>0</v>
          </cell>
          <cell r="FI172">
            <v>284.21578969621038</v>
          </cell>
          <cell r="FJ172">
            <v>21.815978703413716</v>
          </cell>
          <cell r="FK172">
            <v>8.102898217638117</v>
          </cell>
          <cell r="FL172">
            <v>21.815978703413716</v>
          </cell>
          <cell r="FM172">
            <v>29.918876921051829</v>
          </cell>
          <cell r="FN172">
            <v>488.81304885687433</v>
          </cell>
          <cell r="FO172">
            <v>9.6370225493266499</v>
          </cell>
          <cell r="FP172">
            <v>0</v>
          </cell>
          <cell r="FQ172">
            <v>498.450071406201</v>
          </cell>
          <cell r="FR172">
            <v>501.02529689946749</v>
          </cell>
          <cell r="FS172">
            <v>-11.28007516442217</v>
          </cell>
          <cell r="FT172">
            <v>-20.025070936423422</v>
          </cell>
          <cell r="FU172">
            <v>0</v>
          </cell>
          <cell r="FV172">
            <v>6.854212339492639E-3</v>
          </cell>
          <cell r="FW172">
            <v>0</v>
          </cell>
          <cell r="FX172">
            <v>0</v>
          </cell>
          <cell r="FY172">
            <v>48.466135452552443</v>
          </cell>
          <cell r="FZ172">
            <v>4.3181537738803621</v>
          </cell>
          <cell r="GA172">
            <v>21.485997337926708</v>
          </cell>
          <cell r="GB172">
            <v>9.7917319135609119E-4</v>
          </cell>
          <cell r="GC172">
            <v>21.486976511118062</v>
          </cell>
          <cell r="GD172">
            <v>0</v>
          </cell>
          <cell r="GE172">
            <v>58.538890072032558</v>
          </cell>
          <cell r="GF172">
            <v>0</v>
          </cell>
          <cell r="GG172">
            <v>1.3326547134356401</v>
          </cell>
          <cell r="GH172">
            <v>0</v>
          </cell>
          <cell r="GI172">
            <v>59.871544785468195</v>
          </cell>
          <cell r="GJ172">
            <v>0</v>
          </cell>
          <cell r="GK172">
            <v>59.871544785468195</v>
          </cell>
          <cell r="GL172">
            <v>0</v>
          </cell>
          <cell r="GM172">
            <v>0</v>
          </cell>
          <cell r="GN172">
            <v>0</v>
          </cell>
          <cell r="GO172">
            <v>0</v>
          </cell>
          <cell r="GP172">
            <v>81.358521296586261</v>
          </cell>
          <cell r="GQ172">
            <v>3.1196457876605068</v>
          </cell>
          <cell r="GR172">
            <v>0</v>
          </cell>
          <cell r="GS172">
            <v>84.478167084246778</v>
          </cell>
          <cell r="GT172">
            <v>85.312422643282176</v>
          </cell>
          <cell r="GU172">
            <v>33.05982445975571</v>
          </cell>
          <cell r="GV172">
            <v>-20.025070936423422</v>
          </cell>
          <cell r="GW172">
            <v>10.804196993423112</v>
          </cell>
          <cell r="GX172">
            <v>2.6437676166614466E-2</v>
          </cell>
          <cell r="GY172">
            <v>32.033650955214526</v>
          </cell>
          <cell r="GZ172">
            <v>1.564718759787034</v>
          </cell>
          <cell r="HA172">
            <v>166.19996163482617</v>
          </cell>
          <cell r="HB172">
            <v>23.893784215471339</v>
          </cell>
          <cell r="HC172">
            <v>247.55750375822106</v>
          </cell>
          <cell r="HD172">
            <v>0.3427106169746319</v>
          </cell>
          <cell r="HE172">
            <v>247.9002143751957</v>
          </cell>
          <cell r="HF172">
            <v>0</v>
          </cell>
          <cell r="HG172">
            <v>158.61528609458188</v>
          </cell>
          <cell r="HH172">
            <v>71.275974945192601</v>
          </cell>
          <cell r="HI172">
            <v>109.62529298465391</v>
          </cell>
          <cell r="HJ172">
            <v>4.5707804572502342</v>
          </cell>
          <cell r="HK172">
            <v>344.08733448167862</v>
          </cell>
          <cell r="HL172">
            <v>0</v>
          </cell>
          <cell r="HM172">
            <v>344.08733448167862</v>
          </cell>
          <cell r="HN172">
            <v>21.815978703413716</v>
          </cell>
          <cell r="HO172">
            <v>8.102898217638117</v>
          </cell>
          <cell r="HP172">
            <v>21.815978703413716</v>
          </cell>
          <cell r="HQ172">
            <v>29.918876921051829</v>
          </cell>
          <cell r="HR172">
            <v>570.17157015346061</v>
          </cell>
          <cell r="HS172">
            <v>12.756668336987158</v>
          </cell>
          <cell r="HT172">
            <v>0</v>
          </cell>
          <cell r="HU172">
            <v>582.92823849044771</v>
          </cell>
          <cell r="HV172">
            <v>586.3377195427496</v>
          </cell>
          <cell r="HW172">
            <v>0.27917383358266457</v>
          </cell>
          <cell r="HX172">
            <v>20.125878458606511</v>
          </cell>
          <cell r="HY172">
            <v>4.3299038521766349</v>
          </cell>
          <cell r="HZ172">
            <v>0.24185577826495455</v>
          </cell>
          <cell r="IA172">
            <v>0.37110663952395861</v>
          </cell>
          <cell r="IB172">
            <v>0</v>
          </cell>
          <cell r="IC172">
            <v>0</v>
          </cell>
          <cell r="ID172">
            <v>0.89888098966489183</v>
          </cell>
          <cell r="IE172">
            <v>0.1801678672095208</v>
          </cell>
          <cell r="IF172">
            <v>0</v>
          </cell>
          <cell r="IG172">
            <v>0</v>
          </cell>
          <cell r="IH172">
            <v>0</v>
          </cell>
          <cell r="II172">
            <v>0</v>
          </cell>
          <cell r="IJ172">
            <v>0</v>
          </cell>
          <cell r="IK172">
            <v>1.5245726589414341</v>
          </cell>
          <cell r="IL172">
            <v>0</v>
          </cell>
          <cell r="IM172">
            <v>0</v>
          </cell>
          <cell r="IN172">
            <v>0</v>
          </cell>
          <cell r="IO172">
            <v>0</v>
          </cell>
          <cell r="IP172">
            <v>20.100467272157839</v>
          </cell>
          <cell r="IQ172">
            <v>42.415824303163163</v>
          </cell>
          <cell r="IR172">
            <v>19.621651581584715</v>
          </cell>
          <cell r="IS172">
            <v>0</v>
          </cell>
          <cell r="IT172">
            <v>0</v>
          </cell>
          <cell r="IU172">
            <v>0</v>
          </cell>
          <cell r="IV172">
            <v>0.32410632633886621</v>
          </cell>
          <cell r="IW172">
            <v>10.326360476041337</v>
          </cell>
          <cell r="IX172">
            <v>13.583090510491697</v>
          </cell>
          <cell r="IY172">
            <v>3.9166927654243648E-3</v>
          </cell>
          <cell r="IZ172">
            <v>0</v>
          </cell>
          <cell r="JA172">
            <v>0</v>
          </cell>
          <cell r="JB172">
            <v>42.585221265267762</v>
          </cell>
          <cell r="JC172">
            <v>19.831194644534918</v>
          </cell>
          <cell r="JD172">
            <v>4.6236558095834637</v>
          </cell>
          <cell r="JE172">
            <v>0.7196922956467271</v>
          </cell>
          <cell r="JF172">
            <v>0</v>
          </cell>
          <cell r="JG172">
            <v>3.4878149076103968</v>
          </cell>
          <cell r="JH172">
            <v>0</v>
          </cell>
          <cell r="JI172">
            <v>0</v>
          </cell>
          <cell r="JJ172">
            <v>0</v>
          </cell>
          <cell r="JK172">
            <v>0</v>
          </cell>
          <cell r="JL172">
            <v>0</v>
          </cell>
          <cell r="JM172">
            <v>0</v>
          </cell>
          <cell r="JN172">
            <v>0</v>
          </cell>
          <cell r="JO172">
            <v>0</v>
          </cell>
          <cell r="JP172">
            <v>0</v>
          </cell>
          <cell r="JQ172">
            <v>0</v>
          </cell>
          <cell r="JR172" t="e">
            <v>#N/A</v>
          </cell>
          <cell r="JS172">
            <v>570.17157015346061</v>
          </cell>
          <cell r="JT172">
            <v>586.3377195427496</v>
          </cell>
          <cell r="JU172">
            <v>85.312422643282176</v>
          </cell>
          <cell r="JV172">
            <v>501.02529689946749</v>
          </cell>
          <cell r="JW172">
            <v>185.47204838709675</v>
          </cell>
          <cell r="JX172">
            <v>19.831194644534918</v>
          </cell>
          <cell r="JY172">
            <v>0</v>
          </cell>
          <cell r="JZ172">
            <v>0</v>
          </cell>
          <cell r="KA172" t="e">
            <v>#REF!</v>
          </cell>
          <cell r="KB172" t="e">
            <v>#REF!</v>
          </cell>
          <cell r="KC172" t="e">
            <v>#REF!</v>
          </cell>
          <cell r="KD172" t="e">
            <v>#REF!</v>
          </cell>
          <cell r="KE172">
            <v>0</v>
          </cell>
          <cell r="KF172">
            <v>0</v>
          </cell>
          <cell r="KG172">
            <v>0.13610507359849669</v>
          </cell>
          <cell r="KH172">
            <v>0.13610507359849669</v>
          </cell>
          <cell r="KI172">
            <v>5.7215351461008446</v>
          </cell>
          <cell r="KJ172">
            <v>2.8100429746320068</v>
          </cell>
          <cell r="KK172">
            <v>8.509660308017537</v>
          </cell>
          <cell r="KL172">
            <v>15.267722735984965</v>
          </cell>
          <cell r="KM172">
            <v>12.99713075180081</v>
          </cell>
          <cell r="KN172">
            <v>56.489778251174428</v>
          </cell>
          <cell r="KO172">
            <v>10.326360476041337</v>
          </cell>
          <cell r="KP172">
            <v>0</v>
          </cell>
          <cell r="KQ172">
            <v>0</v>
          </cell>
          <cell r="KR172">
            <v>10.326360476041337</v>
          </cell>
          <cell r="KS172">
            <v>0</v>
          </cell>
          <cell r="KT172">
            <v>13.583090510491697</v>
          </cell>
          <cell r="KU172">
            <v>0</v>
          </cell>
          <cell r="KV172">
            <v>13.583090510491697</v>
          </cell>
          <cell r="KW172">
            <v>42.576408706545557</v>
          </cell>
          <cell r="KX172">
            <v>8.8125587222048201E-3</v>
          </cell>
          <cell r="KY172">
            <v>0</v>
          </cell>
          <cell r="KZ172">
            <v>42.585221265267762</v>
          </cell>
          <cell r="LA172">
            <v>8.8922021254728616</v>
          </cell>
          <cell r="LB172">
            <v>0</v>
          </cell>
          <cell r="LC172">
            <v>0</v>
          </cell>
          <cell r="LD172">
            <v>8.8922021254728616</v>
          </cell>
          <cell r="LE172">
            <v>0</v>
          </cell>
          <cell r="LF172">
            <v>11.619846886872908</v>
          </cell>
          <cell r="LG172">
            <v>0</v>
          </cell>
          <cell r="LH172">
            <v>11.619846886872908</v>
          </cell>
          <cell r="LI172">
            <v>40.62717567914698</v>
          </cell>
          <cell r="LJ172">
            <v>8.1840871825575087E-3</v>
          </cell>
          <cell r="LK172">
            <v>0</v>
          </cell>
          <cell r="LL172">
            <v>40.635359766329536</v>
          </cell>
          <cell r="LM172" t="str">
            <v/>
          </cell>
          <cell r="LN172" t="str">
            <v/>
          </cell>
          <cell r="LO172" t="str">
            <v/>
          </cell>
          <cell r="LP172" t="e">
            <v>#VALUE!</v>
          </cell>
          <cell r="LQ172" t="e">
            <v>#VALUE!</v>
          </cell>
          <cell r="LR172" t="e">
            <v>#VALUE!</v>
          </cell>
          <cell r="LS172">
            <v>4149.9849999999997</v>
          </cell>
          <cell r="LT172">
            <v>102784</v>
          </cell>
          <cell r="LU172">
            <v>55419.191559999002</v>
          </cell>
          <cell r="LV172">
            <v>36803.9</v>
          </cell>
          <cell r="LW172">
            <v>1971.33785684133</v>
          </cell>
          <cell r="LX172">
            <v>1875.1906099012101</v>
          </cell>
          <cell r="LY172">
            <v>10394.5170835963</v>
          </cell>
          <cell r="LZ172">
            <v>524365.07581447996</v>
          </cell>
          <cell r="MA172">
            <v>627004.07147228403</v>
          </cell>
          <cell r="MB172">
            <v>627004.07147228403</v>
          </cell>
          <cell r="MC172">
            <v>0</v>
          </cell>
          <cell r="MD172">
            <v>295266.65463958</v>
          </cell>
          <cell r="ME172">
            <v>961</v>
          </cell>
          <cell r="MF172">
            <v>961</v>
          </cell>
          <cell r="MG172">
            <v>238.9</v>
          </cell>
          <cell r="MH172">
            <v>4149984.9999999995</v>
          </cell>
          <cell r="MI172">
            <v>92223.091559999011</v>
          </cell>
          <cell r="MJ172">
            <v>627004.07147228403</v>
          </cell>
          <cell r="MK172">
            <v>238.9</v>
          </cell>
          <cell r="ML172">
            <v>44.999413159990191</v>
          </cell>
          <cell r="MM172">
            <v>1.1145147951706891</v>
          </cell>
          <cell r="MN172">
            <v>2.2712843820773099</v>
          </cell>
          <cell r="MO172">
            <v>47.091664643621364</v>
          </cell>
          <cell r="MP172">
            <v>83.630250531420813</v>
          </cell>
          <cell r="MQ172" t="str">
            <v/>
          </cell>
          <cell r="MR172">
            <v>2.3156710204976646E-4</v>
          </cell>
          <cell r="MS172" t="str">
            <v>Historical (£m)</v>
          </cell>
          <cell r="MT172" t="str">
            <v>PR14 (£m)</v>
          </cell>
        </row>
        <row r="173">
          <cell r="A173" t="str">
            <v>SVE19BP</v>
          </cell>
          <cell r="B173" t="str">
            <v>SVE</v>
          </cell>
          <cell r="C173" t="str">
            <v>BP2018-19</v>
          </cell>
          <cell r="D173" t="str">
            <v>SVE</v>
          </cell>
          <cell r="E173" t="str">
            <v>SVE19BP</v>
          </cell>
          <cell r="F173">
            <v>0.97917319135609127</v>
          </cell>
          <cell r="G173">
            <v>8.5564154405923745</v>
          </cell>
          <cell r="H173">
            <v>0</v>
          </cell>
          <cell r="I173">
            <v>4.8661753553172744</v>
          </cell>
          <cell r="J173">
            <v>0</v>
          </cell>
          <cell r="K173">
            <v>53.383091128893533</v>
          </cell>
          <cell r="L173">
            <v>1.4695205707128347</v>
          </cell>
          <cell r="M173">
            <v>43.910288242758426</v>
          </cell>
          <cell r="N173">
            <v>0.22639745022769889</v>
          </cell>
          <cell r="O173">
            <v>112.4118881885022</v>
          </cell>
          <cell r="P173">
            <v>0.68367738282674506</v>
          </cell>
          <cell r="Q173">
            <v>113.09556557132849</v>
          </cell>
          <cell r="R173">
            <v>0</v>
          </cell>
          <cell r="S173">
            <v>34.68542438681483</v>
          </cell>
          <cell r="T173">
            <v>62.17260178515501</v>
          </cell>
          <cell r="U173">
            <v>10.372381616035074</v>
          </cell>
          <cell r="V173">
            <v>9.8191487629188838</v>
          </cell>
          <cell r="W173">
            <v>117.04955655092341</v>
          </cell>
          <cell r="X173">
            <v>0</v>
          </cell>
          <cell r="Y173">
            <v>117.04955655092341</v>
          </cell>
          <cell r="Z173">
            <v>17.84221307883023</v>
          </cell>
          <cell r="AA173">
            <v>8.102898217638117</v>
          </cell>
          <cell r="AB173">
            <v>9.7393148611921134</v>
          </cell>
          <cell r="AC173">
            <v>17.84221307883023</v>
          </cell>
          <cell r="AD173">
            <v>212.30290904342198</v>
          </cell>
          <cell r="AE173">
            <v>2.9789063701378251</v>
          </cell>
          <cell r="AF173">
            <v>0</v>
          </cell>
          <cell r="AG173">
            <v>215.28181541356037</v>
          </cell>
          <cell r="AH173">
            <v>215.28181541356037</v>
          </cell>
          <cell r="AI173">
            <v>36.269484225259077</v>
          </cell>
          <cell r="AJ173">
            <v>0</v>
          </cell>
          <cell r="AK173">
            <v>6.586419875781738</v>
          </cell>
          <cell r="AL173">
            <v>0</v>
          </cell>
          <cell r="AM173">
            <v>0</v>
          </cell>
          <cell r="AN173">
            <v>8.1105381019343087E-2</v>
          </cell>
          <cell r="AO173">
            <v>73.359896456950878</v>
          </cell>
          <cell r="AP173">
            <v>23.800494269509166</v>
          </cell>
          <cell r="AQ173">
            <v>140.09740020852067</v>
          </cell>
          <cell r="AR173">
            <v>0</v>
          </cell>
          <cell r="AS173">
            <v>140.09740020852067</v>
          </cell>
          <cell r="AT173">
            <v>0</v>
          </cell>
          <cell r="AU173">
            <v>103.30968994152104</v>
          </cell>
          <cell r="AV173">
            <v>0</v>
          </cell>
          <cell r="AW173">
            <v>82.329861102411513</v>
          </cell>
          <cell r="AX173">
            <v>0</v>
          </cell>
          <cell r="AY173">
            <v>185.63955104393256</v>
          </cell>
          <cell r="AZ173">
            <v>0</v>
          </cell>
          <cell r="BA173">
            <v>185.63955104393256</v>
          </cell>
          <cell r="BB173">
            <v>15.555245918136546</v>
          </cell>
          <cell r="BC173">
            <v>0</v>
          </cell>
          <cell r="BD173">
            <v>15.555245918136546</v>
          </cell>
          <cell r="BE173">
            <v>15.555245918136546</v>
          </cell>
          <cell r="BF173">
            <v>310.18170533431669</v>
          </cell>
          <cell r="BG173">
            <v>5.854736395288187</v>
          </cell>
          <cell r="BH173">
            <v>0</v>
          </cell>
          <cell r="BI173">
            <v>316.03644172960486</v>
          </cell>
          <cell r="BJ173">
            <v>316.03644172960486</v>
          </cell>
          <cell r="BK173">
            <v>-3.7967667284932818E-3</v>
          </cell>
          <cell r="BL173">
            <v>-0.19774249753969128</v>
          </cell>
          <cell r="BM173">
            <v>0</v>
          </cell>
          <cell r="BN173">
            <v>0</v>
          </cell>
          <cell r="BO173">
            <v>0</v>
          </cell>
          <cell r="BP173">
            <v>0</v>
          </cell>
          <cell r="BQ173">
            <v>10.456234639551344</v>
          </cell>
          <cell r="BR173">
            <v>0</v>
          </cell>
          <cell r="BS173">
            <v>10.254695375283166</v>
          </cell>
          <cell r="BT173">
            <v>0</v>
          </cell>
          <cell r="BU173">
            <v>10.254695375283166</v>
          </cell>
          <cell r="BV173">
            <v>0</v>
          </cell>
          <cell r="BW173">
            <v>3.1521214097594665</v>
          </cell>
          <cell r="BX173">
            <v>0</v>
          </cell>
          <cell r="BY173">
            <v>0</v>
          </cell>
          <cell r="BZ173">
            <v>0</v>
          </cell>
          <cell r="CA173">
            <v>3.1521214097594665</v>
          </cell>
          <cell r="CB173">
            <v>0</v>
          </cell>
          <cell r="CC173">
            <v>3.1521214097594665</v>
          </cell>
          <cell r="CD173">
            <v>0</v>
          </cell>
          <cell r="CE173">
            <v>0</v>
          </cell>
          <cell r="CF173">
            <v>0</v>
          </cell>
          <cell r="CG173">
            <v>0</v>
          </cell>
          <cell r="CH173">
            <v>13.406816785042652</v>
          </cell>
          <cell r="CI173">
            <v>1.7179390831244683E-2</v>
          </cell>
          <cell r="CJ173">
            <v>0</v>
          </cell>
          <cell r="CK173">
            <v>13.423996175873844</v>
          </cell>
          <cell r="CL173">
            <v>13.423996175873844</v>
          </cell>
          <cell r="CM173">
            <v>-10.132515333076549</v>
          </cell>
          <cell r="CN173">
            <v>-18.669280346328275</v>
          </cell>
          <cell r="CO173">
            <v>1.4687597870341369E-2</v>
          </cell>
          <cell r="CP173">
            <v>0</v>
          </cell>
          <cell r="CQ173">
            <v>0</v>
          </cell>
          <cell r="CR173">
            <v>3.3209362136807871E-3</v>
          </cell>
          <cell r="CS173">
            <v>28.191291144660187</v>
          </cell>
          <cell r="CT173">
            <v>4.9018323263836674</v>
          </cell>
          <cell r="CU173">
            <v>4.3093363257230086</v>
          </cell>
          <cell r="CV173">
            <v>0</v>
          </cell>
          <cell r="CW173">
            <v>4.3093363257230086</v>
          </cell>
          <cell r="CX173">
            <v>0</v>
          </cell>
          <cell r="CY173">
            <v>48.284078865868956</v>
          </cell>
          <cell r="CZ173">
            <v>0</v>
          </cell>
          <cell r="DA173">
            <v>1.0105067334794862</v>
          </cell>
          <cell r="DB173">
            <v>0</v>
          </cell>
          <cell r="DC173">
            <v>49.294585599348437</v>
          </cell>
          <cell r="DD173">
            <v>0</v>
          </cell>
          <cell r="DE173">
            <v>49.294585599348437</v>
          </cell>
          <cell r="DF173">
            <v>0</v>
          </cell>
          <cell r="DG173">
            <v>0</v>
          </cell>
          <cell r="DH173">
            <v>0</v>
          </cell>
          <cell r="DI173">
            <v>0</v>
          </cell>
          <cell r="DJ173">
            <v>53.603921925071454</v>
          </cell>
          <cell r="DK173">
            <v>1.5049146368170354</v>
          </cell>
          <cell r="DL173">
            <v>0</v>
          </cell>
          <cell r="DM173">
            <v>55.108836561888531</v>
          </cell>
          <cell r="DN173">
            <v>55.108836561888531</v>
          </cell>
          <cell r="DO173">
            <v>4.8611885212840905E-2</v>
          </cell>
          <cell r="DP173">
            <v>-2.1433851032116666</v>
          </cell>
          <cell r="DQ173">
            <v>8.6737016716190076E-3</v>
          </cell>
          <cell r="DR173">
            <v>0</v>
          </cell>
          <cell r="DS173">
            <v>0</v>
          </cell>
          <cell r="DT173">
            <v>0</v>
          </cell>
          <cell r="DU173">
            <v>14.133867660679117</v>
          </cell>
          <cell r="DV173">
            <v>6.7643573567049642E-2</v>
          </cell>
          <cell r="DW173">
            <v>12.115411717918937</v>
          </cell>
          <cell r="DX173">
            <v>0</v>
          </cell>
          <cell r="DY173">
            <v>12.115411717918937</v>
          </cell>
          <cell r="DZ173">
            <v>0</v>
          </cell>
          <cell r="EA173">
            <v>2.5507423082256362</v>
          </cell>
          <cell r="EB173">
            <v>0</v>
          </cell>
          <cell r="EC173">
            <v>0</v>
          </cell>
          <cell r="ED173">
            <v>0</v>
          </cell>
          <cell r="EE173">
            <v>2.5507423082256362</v>
          </cell>
          <cell r="EF173">
            <v>0</v>
          </cell>
          <cell r="EG173">
            <v>2.5507423082256362</v>
          </cell>
          <cell r="EH173">
            <v>0</v>
          </cell>
          <cell r="EI173">
            <v>0</v>
          </cell>
          <cell r="EJ173">
            <v>0</v>
          </cell>
          <cell r="EK173">
            <v>0</v>
          </cell>
          <cell r="EL173">
            <v>14.666154026144561</v>
          </cell>
          <cell r="EM173">
            <v>1.0788657442021692</v>
          </cell>
          <cell r="EN173">
            <v>0</v>
          </cell>
          <cell r="EO173">
            <v>15.745019770346749</v>
          </cell>
          <cell r="EP173">
            <v>15.745019770346749</v>
          </cell>
          <cell r="EQ173">
            <v>44.825899665851452</v>
          </cell>
          <cell r="ER173">
            <v>0</v>
          </cell>
          <cell r="ES173">
            <v>11.452595231099012</v>
          </cell>
          <cell r="ET173">
            <v>0</v>
          </cell>
          <cell r="EU173">
            <v>53.383091128893533</v>
          </cell>
          <cell r="EV173">
            <v>1.5506259517321777</v>
          </cell>
          <cell r="EW173">
            <v>117.27018469970932</v>
          </cell>
          <cell r="EX173">
            <v>24.026891719736863</v>
          </cell>
          <cell r="EY173">
            <v>252.50928839702289</v>
          </cell>
          <cell r="EZ173">
            <v>0.68367738282674506</v>
          </cell>
          <cell r="FA173">
            <v>253.19296577984915</v>
          </cell>
          <cell r="FB173">
            <v>0</v>
          </cell>
          <cell r="FC173">
            <v>137.99511432833589</v>
          </cell>
          <cell r="FD173">
            <v>62.17260178515501</v>
          </cell>
          <cell r="FE173">
            <v>92.702242718446584</v>
          </cell>
          <cell r="FF173">
            <v>9.8191487629188838</v>
          </cell>
          <cell r="FG173">
            <v>302.68910759485595</v>
          </cell>
          <cell r="FH173">
            <v>0</v>
          </cell>
          <cell r="FI173">
            <v>302.68910759485595</v>
          </cell>
          <cell r="FJ173">
            <v>33.397458996966783</v>
          </cell>
          <cell r="FK173">
            <v>8.102898217638117</v>
          </cell>
          <cell r="FL173">
            <v>25.294560779328659</v>
          </cell>
          <cell r="FM173">
            <v>33.397458996966776</v>
          </cell>
          <cell r="FN173">
            <v>522.48461437773858</v>
          </cell>
          <cell r="FO173">
            <v>8.8336427654260117</v>
          </cell>
          <cell r="FP173">
            <v>0</v>
          </cell>
          <cell r="FQ173">
            <v>531.31825714316517</v>
          </cell>
          <cell r="FR173">
            <v>531.31825714316517</v>
          </cell>
          <cell r="FS173">
            <v>-10.0877002145922</v>
          </cell>
          <cell r="FT173">
            <v>-21.010407947079635</v>
          </cell>
          <cell r="FU173">
            <v>2.3361299541960378E-2</v>
          </cell>
          <cell r="FV173">
            <v>0</v>
          </cell>
          <cell r="FW173">
            <v>0</v>
          </cell>
          <cell r="FX173">
            <v>3.3209362136807871E-3</v>
          </cell>
          <cell r="FY173">
            <v>52.781393444890647</v>
          </cell>
          <cell r="FZ173">
            <v>4.9694758999507167</v>
          </cell>
          <cell r="GA173">
            <v>26.679443418925111</v>
          </cell>
          <cell r="GB173">
            <v>0</v>
          </cell>
          <cell r="GC173">
            <v>26.679443418925111</v>
          </cell>
          <cell r="GD173">
            <v>0</v>
          </cell>
          <cell r="GE173">
            <v>53.986942583854059</v>
          </cell>
          <cell r="GF173">
            <v>0</v>
          </cell>
          <cell r="GG173">
            <v>1.0105067334794862</v>
          </cell>
          <cell r="GH173">
            <v>0</v>
          </cell>
          <cell r="GI173">
            <v>54.99744931733354</v>
          </cell>
          <cell r="GJ173">
            <v>0</v>
          </cell>
          <cell r="GK173">
            <v>54.99744931733354</v>
          </cell>
          <cell r="GL173">
            <v>0</v>
          </cell>
          <cell r="GM173">
            <v>0</v>
          </cell>
          <cell r="GN173">
            <v>0</v>
          </cell>
          <cell r="GO173">
            <v>0</v>
          </cell>
          <cell r="GP173">
            <v>81.676892736258679</v>
          </cell>
          <cell r="GQ173">
            <v>2.6009597718504494</v>
          </cell>
          <cell r="GR173">
            <v>0</v>
          </cell>
          <cell r="GS173">
            <v>84.277852508109135</v>
          </cell>
          <cell r="GT173">
            <v>84.277852508109135</v>
          </cell>
          <cell r="GU173">
            <v>34.738199451259248</v>
          </cell>
          <cell r="GV173">
            <v>-21.010407947079617</v>
          </cell>
          <cell r="GW173">
            <v>11.475956530640934</v>
          </cell>
          <cell r="GX173">
            <v>0</v>
          </cell>
          <cell r="GY173">
            <v>53.383091128893533</v>
          </cell>
          <cell r="GZ173">
            <v>1.5539468879458642</v>
          </cell>
          <cell r="HA173">
            <v>170.05157814459977</v>
          </cell>
          <cell r="HB173">
            <v>28.996367619687625</v>
          </cell>
          <cell r="HC173">
            <v>279.18873181594779</v>
          </cell>
          <cell r="HD173">
            <v>0.68367738282674506</v>
          </cell>
          <cell r="HE173">
            <v>279.87240919877405</v>
          </cell>
          <cell r="HF173">
            <v>0</v>
          </cell>
          <cell r="HG173">
            <v>191.98205691219016</v>
          </cell>
          <cell r="HH173">
            <v>62.17260178515501</v>
          </cell>
          <cell r="HI173">
            <v>93.712749451926072</v>
          </cell>
          <cell r="HJ173">
            <v>9.8191487629188838</v>
          </cell>
          <cell r="HK173">
            <v>357.6865569121901</v>
          </cell>
          <cell r="HL173">
            <v>0</v>
          </cell>
          <cell r="HM173">
            <v>357.6865569121901</v>
          </cell>
          <cell r="HN173">
            <v>33.397458996966783</v>
          </cell>
          <cell r="HO173">
            <v>8.102898217638117</v>
          </cell>
          <cell r="HP173">
            <v>25.294560779328698</v>
          </cell>
          <cell r="HQ173">
            <v>33.397458996966812</v>
          </cell>
          <cell r="HR173">
            <v>604.16150711399769</v>
          </cell>
          <cell r="HS173">
            <v>11.434602537276458</v>
          </cell>
          <cell r="HT173">
            <v>0</v>
          </cell>
          <cell r="HU173">
            <v>615.59610965127365</v>
          </cell>
          <cell r="HV173">
            <v>615.59610965127365</v>
          </cell>
          <cell r="HW173">
            <v>0.27917383358266457</v>
          </cell>
          <cell r="HX173">
            <v>20.125878458606511</v>
          </cell>
          <cell r="HY173">
            <v>5.5039325086125892</v>
          </cell>
          <cell r="HZ173">
            <v>0.65408769182586901</v>
          </cell>
          <cell r="IA173">
            <v>0.35641904165361721</v>
          </cell>
          <cell r="IB173">
            <v>0</v>
          </cell>
          <cell r="IC173">
            <v>0</v>
          </cell>
          <cell r="ID173">
            <v>1.3434256185405573</v>
          </cell>
          <cell r="IE173">
            <v>0.86754744754149682</v>
          </cell>
          <cell r="IF173">
            <v>0</v>
          </cell>
          <cell r="IG173">
            <v>0</v>
          </cell>
          <cell r="IH173">
            <v>0</v>
          </cell>
          <cell r="II173">
            <v>0</v>
          </cell>
          <cell r="IJ173">
            <v>0</v>
          </cell>
          <cell r="IK173">
            <v>1.5245726589414341</v>
          </cell>
          <cell r="IL173">
            <v>0</v>
          </cell>
          <cell r="IM173">
            <v>0</v>
          </cell>
          <cell r="IN173">
            <v>0</v>
          </cell>
          <cell r="IO173">
            <v>0</v>
          </cell>
          <cell r="IP173">
            <v>18.583727998747257</v>
          </cell>
          <cell r="IQ173">
            <v>37.685438615721885</v>
          </cell>
          <cell r="IR173">
            <v>10.589758064516127</v>
          </cell>
          <cell r="IS173">
            <v>0</v>
          </cell>
          <cell r="IT173">
            <v>0</v>
          </cell>
          <cell r="IU173">
            <v>0</v>
          </cell>
          <cell r="IV173">
            <v>0.86069323520200425</v>
          </cell>
          <cell r="IW173">
            <v>14.058968681490759</v>
          </cell>
          <cell r="IX173">
            <v>10.445819605386781</v>
          </cell>
          <cell r="IY173">
            <v>4.1125274036955838E-2</v>
          </cell>
          <cell r="IZ173">
            <v>0</v>
          </cell>
          <cell r="JA173">
            <v>0</v>
          </cell>
          <cell r="JB173">
            <v>36.263679141872835</v>
          </cell>
          <cell r="JC173">
            <v>16.853528969621042</v>
          </cell>
          <cell r="JD173">
            <v>0</v>
          </cell>
          <cell r="JE173">
            <v>0</v>
          </cell>
          <cell r="JF173">
            <v>0</v>
          </cell>
          <cell r="JG173">
            <v>2.6026423426244905</v>
          </cell>
          <cell r="JH173">
            <v>1.7723034763545253</v>
          </cell>
          <cell r="JI173">
            <v>4.0420269339179447</v>
          </cell>
          <cell r="JJ173">
            <v>1.6548026933917941</v>
          </cell>
          <cell r="JK173">
            <v>0</v>
          </cell>
          <cell r="JL173">
            <v>0</v>
          </cell>
          <cell r="JM173">
            <v>0</v>
          </cell>
          <cell r="JN173">
            <v>0</v>
          </cell>
          <cell r="JO173">
            <v>0</v>
          </cell>
          <cell r="JP173">
            <v>0</v>
          </cell>
          <cell r="JQ173">
            <v>0</v>
          </cell>
          <cell r="JR173" t="e">
            <v>#N/A</v>
          </cell>
          <cell r="JS173">
            <v>604.16150711399769</v>
          </cell>
          <cell r="JT173">
            <v>615.59610965127365</v>
          </cell>
          <cell r="JU173">
            <v>84.277852508109135</v>
          </cell>
          <cell r="JV173">
            <v>531.31825714316517</v>
          </cell>
          <cell r="JW173">
            <v>165.7045</v>
          </cell>
          <cell r="JX173">
            <v>16.853528969621042</v>
          </cell>
          <cell r="JY173">
            <v>0</v>
          </cell>
          <cell r="JZ173">
            <v>0</v>
          </cell>
          <cell r="KA173">
            <v>0.16841778891324768</v>
          </cell>
          <cell r="KB173">
            <v>0</v>
          </cell>
          <cell r="KC173">
            <v>0</v>
          </cell>
          <cell r="KD173">
            <v>0.16841778891324768</v>
          </cell>
          <cell r="KE173">
            <v>0</v>
          </cell>
          <cell r="KF173">
            <v>0</v>
          </cell>
          <cell r="KG173">
            <v>0</v>
          </cell>
          <cell r="KH173">
            <v>0</v>
          </cell>
          <cell r="KI173">
            <v>4.2756586079573813</v>
          </cell>
          <cell r="KJ173">
            <v>2.245180746808757</v>
          </cell>
          <cell r="KK173">
            <v>7.3311370508935614</v>
          </cell>
          <cell r="KL173">
            <v>13.398767722554892</v>
          </cell>
          <cell r="KM173">
            <v>12.33684668777353</v>
          </cell>
          <cell r="KN173">
            <v>61.14922692612943</v>
          </cell>
          <cell r="KO173">
            <v>14.058968681490759</v>
          </cell>
          <cell r="KP173">
            <v>0</v>
          </cell>
          <cell r="KQ173">
            <v>0</v>
          </cell>
          <cell r="KR173">
            <v>14.058968681490759</v>
          </cell>
          <cell r="KS173">
            <v>0</v>
          </cell>
          <cell r="KT173">
            <v>10.445819605386781</v>
          </cell>
          <cell r="KU173">
            <v>0</v>
          </cell>
          <cell r="KV173">
            <v>10.445819605386781</v>
          </cell>
          <cell r="KW173">
            <v>36.263679141872835</v>
          </cell>
          <cell r="KX173">
            <v>0</v>
          </cell>
          <cell r="KY173">
            <v>0</v>
          </cell>
          <cell r="KZ173">
            <v>36.263679141872835</v>
          </cell>
          <cell r="LA173">
            <v>14.058968681490759</v>
          </cell>
          <cell r="LB173">
            <v>0</v>
          </cell>
          <cell r="LC173">
            <v>0</v>
          </cell>
          <cell r="LD173">
            <v>14.058968681490759</v>
          </cell>
          <cell r="LE173">
            <v>0</v>
          </cell>
          <cell r="LF173">
            <v>10.445819605386781</v>
          </cell>
          <cell r="LG173">
            <v>0</v>
          </cell>
          <cell r="LH173">
            <v>10.445819605386781</v>
          </cell>
          <cell r="LI173">
            <v>36.263679141872835</v>
          </cell>
          <cell r="LJ173">
            <v>0</v>
          </cell>
          <cell r="LK173">
            <v>0</v>
          </cell>
          <cell r="LL173">
            <v>36.263679141872835</v>
          </cell>
          <cell r="LM173">
            <v>193.47362183697149</v>
          </cell>
          <cell r="LN173">
            <v>230.05241548591886</v>
          </cell>
          <cell r="LO173">
            <v>75.696910102828511</v>
          </cell>
          <cell r="LP173">
            <v>305.74932558874735</v>
          </cell>
          <cell r="LQ173">
            <v>423.52603732289037</v>
          </cell>
          <cell r="LR173">
            <v>499.22294742571887</v>
          </cell>
          <cell r="LS173">
            <v>4123.25323142463</v>
          </cell>
          <cell r="LT173">
            <v>104275</v>
          </cell>
          <cell r="LU173">
            <v>57016.3071736657</v>
          </cell>
          <cell r="LV173">
            <v>36804</v>
          </cell>
          <cell r="LW173">
            <v>1909</v>
          </cell>
          <cell r="LX173">
            <v>1824</v>
          </cell>
          <cell r="LY173">
            <v>10358</v>
          </cell>
          <cell r="LZ173">
            <v>509340</v>
          </cell>
          <cell r="MA173">
            <v>612397</v>
          </cell>
          <cell r="MB173">
            <v>612397</v>
          </cell>
          <cell r="MC173">
            <v>0</v>
          </cell>
          <cell r="MD173">
            <v>283142</v>
          </cell>
          <cell r="ME173">
            <v>957</v>
          </cell>
          <cell r="MF173">
            <v>957</v>
          </cell>
          <cell r="MG173">
            <v>238.9</v>
          </cell>
          <cell r="MH173">
            <v>4123253.2314246302</v>
          </cell>
          <cell r="MI173">
            <v>93820.3071736657</v>
          </cell>
          <cell r="MJ173">
            <v>612397</v>
          </cell>
          <cell r="MK173">
            <v>238.9</v>
          </cell>
          <cell r="ML173">
            <v>43.948408992013839</v>
          </cell>
          <cell r="MM173">
            <v>1.1114331549456791</v>
          </cell>
          <cell r="MN173">
            <v>2.3009583652434613</v>
          </cell>
          <cell r="MO173">
            <v>46.235040341477834</v>
          </cell>
          <cell r="MP173">
            <v>83.171537417720856</v>
          </cell>
          <cell r="MQ173" t="str">
            <v/>
          </cell>
          <cell r="MR173">
            <v>2.3209828411856862E-4</v>
          </cell>
          <cell r="MS173" t="e">
            <v>#N/A</v>
          </cell>
          <cell r="MT173" t="e">
            <v>#N/A</v>
          </cell>
        </row>
        <row r="174">
          <cell r="A174" t="str">
            <v>SVE20BP</v>
          </cell>
          <cell r="B174" t="str">
            <v>SVE</v>
          </cell>
          <cell r="C174" t="str">
            <v>BP2019-20</v>
          </cell>
          <cell r="D174" t="str">
            <v>SVE</v>
          </cell>
          <cell r="E174" t="str">
            <v>SVE20BP</v>
          </cell>
          <cell r="F174">
            <v>0.97917319135609127</v>
          </cell>
          <cell r="G174">
            <v>7.5625117709242922</v>
          </cell>
          <cell r="H174">
            <v>0</v>
          </cell>
          <cell r="I174">
            <v>4.8672352319630612</v>
          </cell>
          <cell r="J174">
            <v>0</v>
          </cell>
          <cell r="K174">
            <v>61.897850567229561</v>
          </cell>
          <cell r="L174">
            <v>1.4837918322419321</v>
          </cell>
          <cell r="M174">
            <v>44.320754386230995</v>
          </cell>
          <cell r="N174">
            <v>0.25905176747804326</v>
          </cell>
          <cell r="O174">
            <v>120.3911955560675</v>
          </cell>
          <cell r="P174">
            <v>0.70437428326989326</v>
          </cell>
          <cell r="Q174">
            <v>121.09556983933737</v>
          </cell>
          <cell r="R174">
            <v>0</v>
          </cell>
          <cell r="S174">
            <v>36.434315396483569</v>
          </cell>
          <cell r="T174">
            <v>57.496070623238325</v>
          </cell>
          <cell r="U174">
            <v>14.762994206075788</v>
          </cell>
          <cell r="V174">
            <v>6.6113773880363276</v>
          </cell>
          <cell r="W174">
            <v>115.30475761383391</v>
          </cell>
          <cell r="X174">
            <v>0</v>
          </cell>
          <cell r="Y174">
            <v>115.30475761383391</v>
          </cell>
          <cell r="Z174">
            <v>25.089513764219927</v>
          </cell>
          <cell r="AA174">
            <v>15.583224156102828</v>
          </cell>
          <cell r="AB174">
            <v>9.5062896081171093</v>
          </cell>
          <cell r="AC174">
            <v>25.089513764219937</v>
          </cell>
          <cell r="AD174">
            <v>211.31081368895212</v>
          </cell>
          <cell r="AE174">
            <v>4.79910120530349</v>
          </cell>
          <cell r="AF174">
            <v>0</v>
          </cell>
          <cell r="AG174">
            <v>216.10991489425535</v>
          </cell>
          <cell r="AH174">
            <v>216.10991489425535</v>
          </cell>
          <cell r="AI174">
            <v>43.351756188576424</v>
          </cell>
          <cell r="AJ174">
            <v>0</v>
          </cell>
          <cell r="AK174">
            <v>6.5760927809258041</v>
          </cell>
          <cell r="AL174">
            <v>0</v>
          </cell>
          <cell r="AM174">
            <v>0</v>
          </cell>
          <cell r="AN174">
            <v>8.1105381019343087E-2</v>
          </cell>
          <cell r="AO174">
            <v>75.367659489927888</v>
          </cell>
          <cell r="AP174">
            <v>23.869810042343101</v>
          </cell>
          <cell r="AQ174">
            <v>149.24642388279224</v>
          </cell>
          <cell r="AR174">
            <v>0</v>
          </cell>
          <cell r="AS174">
            <v>149.24642388279224</v>
          </cell>
          <cell r="AT174">
            <v>0</v>
          </cell>
          <cell r="AU174">
            <v>74.213799310452771</v>
          </cell>
          <cell r="AV174">
            <v>0</v>
          </cell>
          <cell r="AW174">
            <v>65.321622768556196</v>
          </cell>
          <cell r="AX174">
            <v>0</v>
          </cell>
          <cell r="AY174">
            <v>139.53542207900927</v>
          </cell>
          <cell r="AZ174">
            <v>0</v>
          </cell>
          <cell r="BA174">
            <v>139.53542207900927</v>
          </cell>
          <cell r="BB174">
            <v>3.6727002843798928</v>
          </cell>
          <cell r="BC174">
            <v>0</v>
          </cell>
          <cell r="BD174">
            <v>3.6727002843798928</v>
          </cell>
          <cell r="BE174">
            <v>3.6727002843798928</v>
          </cell>
          <cell r="BF174">
            <v>285.10914567742162</v>
          </cell>
          <cell r="BG174">
            <v>9.4321435453715576</v>
          </cell>
          <cell r="BH174">
            <v>0</v>
          </cell>
          <cell r="BI174">
            <v>294.54128922279335</v>
          </cell>
          <cell r="BJ174">
            <v>294.54128922279335</v>
          </cell>
          <cell r="BK174">
            <v>-3.7967667284932818E-3</v>
          </cell>
          <cell r="BL174">
            <v>-0.20378343176002903</v>
          </cell>
          <cell r="BM174">
            <v>0</v>
          </cell>
          <cell r="BN174">
            <v>0</v>
          </cell>
          <cell r="BO174">
            <v>0</v>
          </cell>
          <cell r="BP174">
            <v>0</v>
          </cell>
          <cell r="BQ174">
            <v>10.486300431962134</v>
          </cell>
          <cell r="BR174">
            <v>0</v>
          </cell>
          <cell r="BS174">
            <v>10.278720233473551</v>
          </cell>
          <cell r="BT174">
            <v>0</v>
          </cell>
          <cell r="BU174">
            <v>10.278720233473551</v>
          </cell>
          <cell r="BV174">
            <v>0</v>
          </cell>
          <cell r="BW174">
            <v>2.345768193405537</v>
          </cell>
          <cell r="BX174">
            <v>0</v>
          </cell>
          <cell r="BY174">
            <v>0</v>
          </cell>
          <cell r="BZ174">
            <v>0</v>
          </cell>
          <cell r="CA174">
            <v>2.345768193405537</v>
          </cell>
          <cell r="CB174">
            <v>0</v>
          </cell>
          <cell r="CC174">
            <v>2.345768193405537</v>
          </cell>
          <cell r="CD174">
            <v>0</v>
          </cell>
          <cell r="CE174">
            <v>0</v>
          </cell>
          <cell r="CF174">
            <v>0</v>
          </cell>
          <cell r="CG174">
            <v>0</v>
          </cell>
          <cell r="CH174">
            <v>12.624488426879138</v>
          </cell>
          <cell r="CI174">
            <v>2.76764775392358E-2</v>
          </cell>
          <cell r="CJ174">
            <v>0</v>
          </cell>
          <cell r="CK174">
            <v>12.652164904418385</v>
          </cell>
          <cell r="CL174">
            <v>12.652164904418385</v>
          </cell>
          <cell r="CM174">
            <v>-12.760610267402162</v>
          </cell>
          <cell r="CN174">
            <v>-19.207625910962403</v>
          </cell>
          <cell r="CO174">
            <v>1.4687597870341369E-2</v>
          </cell>
          <cell r="CP174">
            <v>0</v>
          </cell>
          <cell r="CQ174">
            <v>0</v>
          </cell>
          <cell r="CR174">
            <v>3.438597289836759E-3</v>
          </cell>
          <cell r="CS174">
            <v>29.167756884900989</v>
          </cell>
          <cell r="CT174">
            <v>4.8684108655494631</v>
          </cell>
          <cell r="CU174">
            <v>2.0860577672460505</v>
          </cell>
          <cell r="CV174">
            <v>0</v>
          </cell>
          <cell r="CW174">
            <v>2.0860577672460505</v>
          </cell>
          <cell r="CX174">
            <v>0</v>
          </cell>
          <cell r="CY174">
            <v>37.587844289544812</v>
          </cell>
          <cell r="CZ174">
            <v>0</v>
          </cell>
          <cell r="DA174">
            <v>0.93315205136235491</v>
          </cell>
          <cell r="DB174">
            <v>0</v>
          </cell>
          <cell r="DC174">
            <v>38.520996340907168</v>
          </cell>
          <cell r="DD174">
            <v>0</v>
          </cell>
          <cell r="DE174">
            <v>38.520996340907168</v>
          </cell>
          <cell r="DF174">
            <v>0</v>
          </cell>
          <cell r="DG174">
            <v>0</v>
          </cell>
          <cell r="DH174">
            <v>0</v>
          </cell>
          <cell r="DI174">
            <v>0</v>
          </cell>
          <cell r="DJ174">
            <v>40.607054108153179</v>
          </cell>
          <cell r="DK174">
            <v>2.424459432437057</v>
          </cell>
          <cell r="DL174">
            <v>0</v>
          </cell>
          <cell r="DM174">
            <v>43.03151354059024</v>
          </cell>
          <cell r="DN174">
            <v>43.03151354059024</v>
          </cell>
          <cell r="DO174">
            <v>4.8548135287064004E-2</v>
          </cell>
          <cell r="DP174">
            <v>-2.1957497376929025</v>
          </cell>
          <cell r="DQ174">
            <v>8.6737016716190076E-3</v>
          </cell>
          <cell r="DR174">
            <v>0</v>
          </cell>
          <cell r="DS174">
            <v>0</v>
          </cell>
          <cell r="DT174">
            <v>0</v>
          </cell>
          <cell r="DU174">
            <v>14.317091941706645</v>
          </cell>
          <cell r="DV174">
            <v>7.4824690469172159E-2</v>
          </cell>
          <cell r="DW174">
            <v>12.253388731441616</v>
          </cell>
          <cell r="DX174">
            <v>0</v>
          </cell>
          <cell r="DY174">
            <v>12.253388731441616</v>
          </cell>
          <cell r="DZ174">
            <v>0</v>
          </cell>
          <cell r="EA174">
            <v>1.8982296042543885</v>
          </cell>
          <cell r="EB174">
            <v>0</v>
          </cell>
          <cell r="EC174">
            <v>0</v>
          </cell>
          <cell r="ED174">
            <v>0</v>
          </cell>
          <cell r="EE174">
            <v>1.8982296042543885</v>
          </cell>
          <cell r="EF174">
            <v>0</v>
          </cell>
          <cell r="EG174">
            <v>1.8982296042543885</v>
          </cell>
          <cell r="EH174">
            <v>0</v>
          </cell>
          <cell r="EI174">
            <v>0</v>
          </cell>
          <cell r="EJ174">
            <v>0</v>
          </cell>
          <cell r="EK174">
            <v>0</v>
          </cell>
          <cell r="EL174">
            <v>14.151618335696062</v>
          </cell>
          <cell r="EM174">
            <v>1.7380827894640116</v>
          </cell>
          <cell r="EN174">
            <v>0</v>
          </cell>
          <cell r="EO174">
            <v>15.889701125160034</v>
          </cell>
          <cell r="EP174">
            <v>15.889701125160034</v>
          </cell>
          <cell r="EQ174">
            <v>50.914267959500719</v>
          </cell>
          <cell r="ER174">
            <v>0</v>
          </cell>
          <cell r="ES174">
            <v>11.443328012888864</v>
          </cell>
          <cell r="ET174">
            <v>0</v>
          </cell>
          <cell r="EU174">
            <v>61.897850567229561</v>
          </cell>
          <cell r="EV174">
            <v>1.5648972132612753</v>
          </cell>
          <cell r="EW174">
            <v>119.68841387615889</v>
          </cell>
          <cell r="EX174">
            <v>24.128861809821142</v>
          </cell>
          <cell r="EY174">
            <v>269.63761943885976</v>
          </cell>
          <cell r="EZ174">
            <v>0.70437428326989326</v>
          </cell>
          <cell r="FA174">
            <v>270.34199372212964</v>
          </cell>
          <cell r="FB174">
            <v>0</v>
          </cell>
          <cell r="FC174">
            <v>110.64811470693634</v>
          </cell>
          <cell r="FD174">
            <v>57.496070623238325</v>
          </cell>
          <cell r="FE174">
            <v>80.084616974631984</v>
          </cell>
          <cell r="FF174">
            <v>6.6113773880363276</v>
          </cell>
          <cell r="FG174">
            <v>254.84017969284321</v>
          </cell>
          <cell r="FH174">
            <v>0</v>
          </cell>
          <cell r="FI174">
            <v>254.84017969284321</v>
          </cell>
          <cell r="FJ174">
            <v>28.762214048599819</v>
          </cell>
          <cell r="FK174">
            <v>15.583224156102828</v>
          </cell>
          <cell r="FL174">
            <v>13.178989892497</v>
          </cell>
          <cell r="FM174">
            <v>28.76221404859983</v>
          </cell>
          <cell r="FN174">
            <v>496.41995936637375</v>
          </cell>
          <cell r="FO174">
            <v>14.231244750675048</v>
          </cell>
          <cell r="FP174">
            <v>0</v>
          </cell>
          <cell r="FQ174">
            <v>510.65120411704874</v>
          </cell>
          <cell r="FR174">
            <v>510.65120411704874</v>
          </cell>
          <cell r="FS174">
            <v>-12.715858898843591</v>
          </cell>
          <cell r="FT174">
            <v>-21.607159080415336</v>
          </cell>
          <cell r="FU174">
            <v>2.3361299541960378E-2</v>
          </cell>
          <cell r="FV174">
            <v>0</v>
          </cell>
          <cell r="FW174">
            <v>0</v>
          </cell>
          <cell r="FX174">
            <v>3.438597289836759E-3</v>
          </cell>
          <cell r="FY174">
            <v>53.971149258569767</v>
          </cell>
          <cell r="FZ174">
            <v>4.9432355560186352</v>
          </cell>
          <cell r="GA174">
            <v>24.618166732161217</v>
          </cell>
          <cell r="GB174">
            <v>0</v>
          </cell>
          <cell r="GC174">
            <v>24.618166732161217</v>
          </cell>
          <cell r="GD174">
            <v>0</v>
          </cell>
          <cell r="GE174">
            <v>41.831842087204734</v>
          </cell>
          <cell r="GF174">
            <v>0</v>
          </cell>
          <cell r="GG174">
            <v>0.93315205136235491</v>
          </cell>
          <cell r="GH174">
            <v>0</v>
          </cell>
          <cell r="GI174">
            <v>42.76499413856709</v>
          </cell>
          <cell r="GJ174">
            <v>0</v>
          </cell>
          <cell r="GK174">
            <v>42.76499413856709</v>
          </cell>
          <cell r="GL174">
            <v>0</v>
          </cell>
          <cell r="GM174">
            <v>0</v>
          </cell>
          <cell r="GN174">
            <v>0</v>
          </cell>
          <cell r="GO174">
            <v>0</v>
          </cell>
          <cell r="GP174">
            <v>67.383160870728375</v>
          </cell>
          <cell r="GQ174">
            <v>4.1902186994403046</v>
          </cell>
          <cell r="GR174">
            <v>0</v>
          </cell>
          <cell r="GS174">
            <v>71.573379570168655</v>
          </cell>
          <cell r="GT174">
            <v>71.573379570168655</v>
          </cell>
          <cell r="GU174">
            <v>38.198409060657127</v>
          </cell>
          <cell r="GV174">
            <v>-21.607159080415293</v>
          </cell>
          <cell r="GW174">
            <v>11.466689312430788</v>
          </cell>
          <cell r="GX174">
            <v>0</v>
          </cell>
          <cell r="GY174">
            <v>61.897850567229561</v>
          </cell>
          <cell r="GZ174">
            <v>1.568335810551112</v>
          </cell>
          <cell r="HA174">
            <v>173.65956313472856</v>
          </cell>
          <cell r="HB174">
            <v>29.072097365839806</v>
          </cell>
          <cell r="HC174">
            <v>294.25578617102184</v>
          </cell>
          <cell r="HD174">
            <v>0.70437428326989326</v>
          </cell>
          <cell r="HE174">
            <v>294.96016045429167</v>
          </cell>
          <cell r="HF174">
            <v>0</v>
          </cell>
          <cell r="HG174">
            <v>152.4799567941412</v>
          </cell>
          <cell r="HH174">
            <v>57.496070623238325</v>
          </cell>
          <cell r="HI174">
            <v>81.01776902599434</v>
          </cell>
          <cell r="HJ174">
            <v>6.6113773880363276</v>
          </cell>
          <cell r="HK174">
            <v>297.60517383141018</v>
          </cell>
          <cell r="HL174">
            <v>0</v>
          </cell>
          <cell r="HM174">
            <v>297.60517383141018</v>
          </cell>
          <cell r="HN174">
            <v>28.762214048599819</v>
          </cell>
          <cell r="HO174">
            <v>15.583224156102828</v>
          </cell>
          <cell r="HP174">
            <v>13.178989892496991</v>
          </cell>
          <cell r="HQ174">
            <v>28.762214048599819</v>
          </cell>
          <cell r="HR174">
            <v>563.80312023710189</v>
          </cell>
          <cell r="HS174">
            <v>18.421463450115326</v>
          </cell>
          <cell r="HT174">
            <v>0</v>
          </cell>
          <cell r="HU174">
            <v>582.2245836872172</v>
          </cell>
          <cell r="HV174">
            <v>582.2245836872172</v>
          </cell>
          <cell r="HW174" t="e">
            <v>#N/A</v>
          </cell>
          <cell r="HX174" t="e">
            <v>#N/A</v>
          </cell>
          <cell r="HY174">
            <v>4.1565901973066079</v>
          </cell>
          <cell r="HZ174">
            <v>0.72556733479486357</v>
          </cell>
          <cell r="IA174">
            <v>0.20758471656749133</v>
          </cell>
          <cell r="IB174">
            <v>0.36914829314124642</v>
          </cell>
          <cell r="IC174">
            <v>0</v>
          </cell>
          <cell r="ID174">
            <v>1.7615325712496082</v>
          </cell>
          <cell r="IE174">
            <v>0.68933792671468819</v>
          </cell>
          <cell r="IF174">
            <v>0</v>
          </cell>
          <cell r="IG174">
            <v>0</v>
          </cell>
          <cell r="IH174">
            <v>0</v>
          </cell>
          <cell r="II174">
            <v>0</v>
          </cell>
          <cell r="IJ174">
            <v>0</v>
          </cell>
          <cell r="IK174">
            <v>0.36229408080175374</v>
          </cell>
          <cell r="IL174">
            <v>0</v>
          </cell>
          <cell r="IM174">
            <v>0</v>
          </cell>
          <cell r="IN174">
            <v>0</v>
          </cell>
          <cell r="IO174">
            <v>0</v>
          </cell>
          <cell r="IP174">
            <v>14.766910898841212</v>
          </cell>
          <cell r="IQ174">
            <v>29.945074538051983</v>
          </cell>
          <cell r="IR174">
            <v>8.4150144065142474</v>
          </cell>
          <cell r="IS174">
            <v>0</v>
          </cell>
          <cell r="IT174">
            <v>0</v>
          </cell>
          <cell r="IU174">
            <v>0</v>
          </cell>
          <cell r="IV174">
            <v>8.518806764797994E-2</v>
          </cell>
          <cell r="IW174">
            <v>13.795571093015971</v>
          </cell>
          <cell r="IX174">
            <v>9.2806035076730335</v>
          </cell>
          <cell r="IY174">
            <v>0.97231897901659858</v>
          </cell>
          <cell r="IZ174">
            <v>0</v>
          </cell>
          <cell r="JA174">
            <v>0</v>
          </cell>
          <cell r="JB174">
            <v>25.259730817413086</v>
          </cell>
          <cell r="JC174">
            <v>20.224822267460066</v>
          </cell>
          <cell r="JD174">
            <v>0</v>
          </cell>
          <cell r="JE174">
            <v>0</v>
          </cell>
          <cell r="JF174">
            <v>0</v>
          </cell>
          <cell r="JG174">
            <v>4.0684646100845594</v>
          </cell>
          <cell r="JH174">
            <v>1.4080510491700591</v>
          </cell>
          <cell r="JI174">
            <v>3.3820642029439396</v>
          </cell>
          <cell r="JJ174">
            <v>5.2493474788600052</v>
          </cell>
          <cell r="JK174">
            <v>0</v>
          </cell>
          <cell r="JL174">
            <v>0</v>
          </cell>
          <cell r="JM174">
            <v>0</v>
          </cell>
          <cell r="JN174">
            <v>0</v>
          </cell>
          <cell r="JO174">
            <v>0</v>
          </cell>
          <cell r="JP174">
            <v>0</v>
          </cell>
          <cell r="JQ174">
            <v>0</v>
          </cell>
          <cell r="JR174" t="e">
            <v>#N/A</v>
          </cell>
          <cell r="JS174">
            <v>563.80312023710189</v>
          </cell>
          <cell r="JT174">
            <v>582.2245836872172</v>
          </cell>
          <cell r="JU174">
            <v>71.573379570168655</v>
          </cell>
          <cell r="JV174">
            <v>510.65120411704874</v>
          </cell>
          <cell r="JW174">
            <v>145.12521703726898</v>
          </cell>
          <cell r="JX174">
            <v>20.224822267460066</v>
          </cell>
          <cell r="JY174">
            <v>0</v>
          </cell>
          <cell r="JZ174">
            <v>0</v>
          </cell>
          <cell r="KA174">
            <v>0.29359572053241456</v>
          </cell>
          <cell r="KB174">
            <v>0</v>
          </cell>
          <cell r="KC174">
            <v>0</v>
          </cell>
          <cell r="KD174">
            <v>0.29359572053241456</v>
          </cell>
          <cell r="KE174">
            <v>0</v>
          </cell>
          <cell r="KF174">
            <v>0</v>
          </cell>
          <cell r="KG174">
            <v>0</v>
          </cell>
          <cell r="KH174">
            <v>0</v>
          </cell>
          <cell r="KI174">
            <v>4.6106148957362496</v>
          </cell>
          <cell r="KJ174">
            <v>2.4210688326685643</v>
          </cell>
          <cell r="KK174">
            <v>7.9054603720294656</v>
          </cell>
          <cell r="KL174">
            <v>14.448430922700449</v>
          </cell>
          <cell r="KM174">
            <v>13.303318697896854</v>
          </cell>
          <cell r="KN174">
            <v>65.939674417331048</v>
          </cell>
          <cell r="KO174">
            <v>13.795571093015971</v>
          </cell>
          <cell r="KP174">
            <v>0</v>
          </cell>
          <cell r="KQ174">
            <v>0</v>
          </cell>
          <cell r="KR174">
            <v>13.795571093015971</v>
          </cell>
          <cell r="KS174">
            <v>0</v>
          </cell>
          <cell r="KT174">
            <v>9.2806035076730335</v>
          </cell>
          <cell r="KU174">
            <v>0</v>
          </cell>
          <cell r="KV174">
            <v>9.2806035076730335</v>
          </cell>
          <cell r="KW174">
            <v>25.259730817413086</v>
          </cell>
          <cell r="KX174">
            <v>0</v>
          </cell>
          <cell r="KY174">
            <v>0</v>
          </cell>
          <cell r="KZ174">
            <v>25.259730817413086</v>
          </cell>
          <cell r="LA174">
            <v>13.795571093015971</v>
          </cell>
          <cell r="LB174">
            <v>0</v>
          </cell>
          <cell r="LC174">
            <v>0</v>
          </cell>
          <cell r="LD174">
            <v>13.795571093015971</v>
          </cell>
          <cell r="LE174">
            <v>0</v>
          </cell>
          <cell r="LF174">
            <v>9.2806035076730335</v>
          </cell>
          <cell r="LG174">
            <v>0</v>
          </cell>
          <cell r="LH174">
            <v>9.2806035076730335</v>
          </cell>
          <cell r="LI174">
            <v>25.259730817413086</v>
          </cell>
          <cell r="LJ174">
            <v>0</v>
          </cell>
          <cell r="LK174">
            <v>0</v>
          </cell>
          <cell r="LL174">
            <v>25.259730817413086</v>
          </cell>
          <cell r="LM174" t="str">
            <v/>
          </cell>
          <cell r="LN174">
            <v>208.87101665857526</v>
          </cell>
          <cell r="LO174">
            <v>61.50677326334737</v>
          </cell>
          <cell r="LP174">
            <v>270.37778992192261</v>
          </cell>
          <cell r="LQ174" t="e">
            <v>#VALUE!</v>
          </cell>
          <cell r="LR174" t="e">
            <v>#VALUE!</v>
          </cell>
          <cell r="LS174">
            <v>4143.10251771601</v>
          </cell>
          <cell r="LT174">
            <v>104393</v>
          </cell>
          <cell r="LU174">
            <v>57311.379779332303</v>
          </cell>
          <cell r="LV174">
            <v>36804</v>
          </cell>
          <cell r="LW174">
            <v>1902</v>
          </cell>
          <cell r="LX174">
            <v>1827</v>
          </cell>
          <cell r="LY174">
            <v>10275</v>
          </cell>
          <cell r="LZ174">
            <v>511334</v>
          </cell>
          <cell r="MA174">
            <v>615035</v>
          </cell>
          <cell r="MB174">
            <v>615035</v>
          </cell>
          <cell r="MC174">
            <v>11068</v>
          </cell>
          <cell r="MD174">
            <v>282554</v>
          </cell>
          <cell r="ME174">
            <v>955</v>
          </cell>
          <cell r="MF174">
            <v>955</v>
          </cell>
          <cell r="MG174">
            <v>238.9</v>
          </cell>
          <cell r="MH174">
            <v>4143102.5177160101</v>
          </cell>
          <cell r="MI174">
            <v>94115.379779332303</v>
          </cell>
          <cell r="MJ174">
            <v>615035</v>
          </cell>
          <cell r="MK174">
            <v>238.9</v>
          </cell>
          <cell r="ML174">
            <v>44.021524722421972</v>
          </cell>
          <cell r="MM174">
            <v>1.1092023455121269</v>
          </cell>
          <cell r="MN174">
            <v>2.2769435885762599</v>
          </cell>
          <cell r="MO174">
            <v>47.740697683871645</v>
          </cell>
          <cell r="MP174">
            <v>83.139008349118342</v>
          </cell>
          <cell r="MQ174" t="str">
            <v/>
          </cell>
          <cell r="MR174">
            <v>2.3050358901726328E-4</v>
          </cell>
          <cell r="MS174" t="e">
            <v>#N/A</v>
          </cell>
          <cell r="MT174" t="e">
            <v>#N/A</v>
          </cell>
        </row>
        <row r="175">
          <cell r="A175" t="str">
            <v>SVE20</v>
          </cell>
          <cell r="B175" t="str">
            <v>SVE</v>
          </cell>
          <cell r="C175" t="str">
            <v>2019-20</v>
          </cell>
          <cell r="D175" t="str">
            <v>SVH</v>
          </cell>
          <cell r="E175" t="str">
            <v>SVH20</v>
          </cell>
          <cell r="F175">
            <v>0.96281468935252923</v>
          </cell>
          <cell r="G175">
            <v>9.7966394641619861</v>
          </cell>
          <cell r="H175">
            <v>-3.9475402263453703E-2</v>
          </cell>
          <cell r="I175">
            <v>5.0287811224882599</v>
          </cell>
          <cell r="J175">
            <v>1.1553776272230351E-2</v>
          </cell>
          <cell r="K175">
            <v>36.975935329894533</v>
          </cell>
          <cell r="L175">
            <v>1.8331991685272155</v>
          </cell>
          <cell r="M175">
            <v>49.646576641773819</v>
          </cell>
          <cell r="N175">
            <v>0.25514589267842025</v>
          </cell>
          <cell r="O175">
            <v>103.508355993533</v>
          </cell>
          <cell r="P175">
            <v>0.20219108476403114</v>
          </cell>
          <cell r="Q175">
            <v>103.71054707829703</v>
          </cell>
          <cell r="R175">
            <v>0</v>
          </cell>
          <cell r="S175">
            <v>21.391816768034495</v>
          </cell>
          <cell r="T175">
            <v>64.695370236353853</v>
          </cell>
          <cell r="U175">
            <v>11.299593194241284</v>
          </cell>
          <cell r="V175">
            <v>3.1994332127184544</v>
          </cell>
          <cell r="W175">
            <v>100.58621341134808</v>
          </cell>
          <cell r="X175">
            <v>0</v>
          </cell>
          <cell r="Y175">
            <v>100.58621341134808</v>
          </cell>
          <cell r="Z175">
            <v>9.6993951805373797</v>
          </cell>
          <cell r="AA175">
            <v>0</v>
          </cell>
          <cell r="AB175">
            <v>9.6993951805373797</v>
          </cell>
          <cell r="AC175">
            <v>9.6993951805373797</v>
          </cell>
          <cell r="AD175">
            <v>194.59736530910774</v>
          </cell>
          <cell r="AE175">
            <v>3.1079658172299647</v>
          </cell>
          <cell r="AF175">
            <v>0</v>
          </cell>
          <cell r="AG175">
            <v>197.70533112633771</v>
          </cell>
          <cell r="AH175">
            <v>197.70533112633771</v>
          </cell>
          <cell r="AI175">
            <v>34.10193348217723</v>
          </cell>
          <cell r="AJ175">
            <v>0</v>
          </cell>
          <cell r="AK175">
            <v>5.3705803372084082</v>
          </cell>
          <cell r="AL175">
            <v>-1.1553776272230351E-2</v>
          </cell>
          <cell r="AM175">
            <v>-0.37068365540072379</v>
          </cell>
          <cell r="AN175">
            <v>5.3917622603741638E-2</v>
          </cell>
          <cell r="AO175">
            <v>68.973155901147138</v>
          </cell>
          <cell r="AP175">
            <v>18.816287474016477</v>
          </cell>
          <cell r="AQ175">
            <v>126.93363738548005</v>
          </cell>
          <cell r="AR175">
            <v>0.10976087458618834</v>
          </cell>
          <cell r="AS175">
            <v>127.04339826006623</v>
          </cell>
          <cell r="AT175">
            <v>0</v>
          </cell>
          <cell r="AU175">
            <v>96.951587959042286</v>
          </cell>
          <cell r="AV175">
            <v>0.24936900454230507</v>
          </cell>
          <cell r="AW175">
            <v>62.17087012087152</v>
          </cell>
          <cell r="AX175">
            <v>0</v>
          </cell>
          <cell r="AY175">
            <v>159.3718270844561</v>
          </cell>
          <cell r="AZ175">
            <v>0</v>
          </cell>
          <cell r="BA175">
            <v>159.3718270844561</v>
          </cell>
          <cell r="BB175">
            <v>4.1641735314496895</v>
          </cell>
          <cell r="BC175">
            <v>0</v>
          </cell>
          <cell r="BD175">
            <v>4.1641735314496895</v>
          </cell>
          <cell r="BE175">
            <v>4.1641735314496895</v>
          </cell>
          <cell r="BF175">
            <v>282.25105181307265</v>
          </cell>
          <cell r="BG175">
            <v>9.5183860189391041</v>
          </cell>
          <cell r="BH175">
            <v>0</v>
          </cell>
          <cell r="BI175">
            <v>291.76943783201176</v>
          </cell>
          <cell r="BJ175">
            <v>291.76943783201176</v>
          </cell>
          <cell r="BK175">
            <v>4.4289475710216346E-2</v>
          </cell>
          <cell r="BL175">
            <v>0</v>
          </cell>
          <cell r="BM175">
            <v>0</v>
          </cell>
          <cell r="BN175">
            <v>0</v>
          </cell>
          <cell r="BO175">
            <v>0</v>
          </cell>
          <cell r="BP175">
            <v>0</v>
          </cell>
          <cell r="BQ175">
            <v>12.221969666641007</v>
          </cell>
          <cell r="BR175">
            <v>4.8140734467626463E-2</v>
          </cell>
          <cell r="BS175">
            <v>12.314399876818849</v>
          </cell>
          <cell r="BT175">
            <v>1.059096158287782E-2</v>
          </cell>
          <cell r="BU175">
            <v>12.324990838401726</v>
          </cell>
          <cell r="BV175">
            <v>0</v>
          </cell>
          <cell r="BW175">
            <v>3.9138417122180318</v>
          </cell>
          <cell r="BX175">
            <v>0</v>
          </cell>
          <cell r="BY175">
            <v>0</v>
          </cell>
          <cell r="BZ175">
            <v>0</v>
          </cell>
          <cell r="CA175">
            <v>3.9138417122180318</v>
          </cell>
          <cell r="CB175">
            <v>0</v>
          </cell>
          <cell r="CC175">
            <v>3.9138417122180318</v>
          </cell>
          <cell r="CD175">
            <v>0</v>
          </cell>
          <cell r="CE175">
            <v>0</v>
          </cell>
          <cell r="CF175">
            <v>0</v>
          </cell>
          <cell r="CG175">
            <v>0</v>
          </cell>
          <cell r="CH175">
            <v>16.238832550619758</v>
          </cell>
          <cell r="CI175">
            <v>1.8004634690892298</v>
          </cell>
          <cell r="CJ175">
            <v>0</v>
          </cell>
          <cell r="CK175">
            <v>18.039296019708988</v>
          </cell>
          <cell r="CL175">
            <v>18.039296019708988</v>
          </cell>
          <cell r="CM175">
            <v>-11.188869504965743</v>
          </cell>
          <cell r="CN175">
            <v>-17.720604357533301</v>
          </cell>
          <cell r="CO175">
            <v>0</v>
          </cell>
          <cell r="CP175">
            <v>2.3107552544460702E-2</v>
          </cell>
          <cell r="CQ175">
            <v>0</v>
          </cell>
          <cell r="CR175">
            <v>0</v>
          </cell>
          <cell r="CS175">
            <v>22.304565093540692</v>
          </cell>
          <cell r="CT175">
            <v>3.0030190160905388</v>
          </cell>
          <cell r="CU175">
            <v>-3.5787822003233511</v>
          </cell>
          <cell r="CV175">
            <v>1.5405035029640468E-2</v>
          </cell>
          <cell r="CW175">
            <v>-3.5633771652937107</v>
          </cell>
          <cell r="CX175">
            <v>0</v>
          </cell>
          <cell r="CY175">
            <v>61.562371237200715</v>
          </cell>
          <cell r="CZ175">
            <v>0</v>
          </cell>
          <cell r="DA175">
            <v>1.0725755639387176</v>
          </cell>
          <cell r="DB175">
            <v>0</v>
          </cell>
          <cell r="DC175">
            <v>62.634946801139435</v>
          </cell>
          <cell r="DD175">
            <v>0</v>
          </cell>
          <cell r="DE175">
            <v>62.634946801139435</v>
          </cell>
          <cell r="DF175">
            <v>0</v>
          </cell>
          <cell r="DG175">
            <v>0</v>
          </cell>
          <cell r="DH175">
            <v>0</v>
          </cell>
          <cell r="DI175">
            <v>0</v>
          </cell>
          <cell r="DJ175">
            <v>59.071569635845727</v>
          </cell>
          <cell r="DK175">
            <v>1.844752944799446</v>
          </cell>
          <cell r="DL175">
            <v>0</v>
          </cell>
          <cell r="DM175">
            <v>60.916322580645172</v>
          </cell>
          <cell r="DN175">
            <v>60.916322580645172</v>
          </cell>
          <cell r="DO175">
            <v>1.347940565093541E-2</v>
          </cell>
          <cell r="DP175">
            <v>-1.7677277696512437</v>
          </cell>
          <cell r="DQ175">
            <v>0</v>
          </cell>
          <cell r="DR175">
            <v>0</v>
          </cell>
          <cell r="DS175">
            <v>0</v>
          </cell>
          <cell r="DT175">
            <v>0</v>
          </cell>
          <cell r="DU175">
            <v>12.607095542382018</v>
          </cell>
          <cell r="DV175">
            <v>5.7768881361151755E-3</v>
          </cell>
          <cell r="DW175">
            <v>10.858624066517825</v>
          </cell>
          <cell r="DX175">
            <v>9.6281468935252926E-3</v>
          </cell>
          <cell r="DY175">
            <v>10.868252213411351</v>
          </cell>
          <cell r="DZ175">
            <v>0</v>
          </cell>
          <cell r="EA175">
            <v>3.1666975132804689</v>
          </cell>
          <cell r="EB175">
            <v>0</v>
          </cell>
          <cell r="EC175">
            <v>0</v>
          </cell>
          <cell r="ED175">
            <v>0</v>
          </cell>
          <cell r="EE175">
            <v>3.1666975132804689</v>
          </cell>
          <cell r="EF175">
            <v>0</v>
          </cell>
          <cell r="EG175">
            <v>3.1666975132804689</v>
          </cell>
          <cell r="EH175">
            <v>0</v>
          </cell>
          <cell r="EI175">
            <v>0</v>
          </cell>
          <cell r="EJ175">
            <v>0</v>
          </cell>
          <cell r="EK175">
            <v>0</v>
          </cell>
          <cell r="EL175">
            <v>14.034949726691819</v>
          </cell>
          <cell r="EM175">
            <v>0.21952174917237668</v>
          </cell>
          <cell r="EN175">
            <v>0</v>
          </cell>
          <cell r="EO175">
            <v>14.254471475864195</v>
          </cell>
          <cell r="EP175">
            <v>14.254471475864195</v>
          </cell>
          <cell r="EQ175">
            <v>43.898572946339215</v>
          </cell>
          <cell r="ER175">
            <v>-3.9475402263453703E-2</v>
          </cell>
          <cell r="ES175">
            <v>10.399361459696669</v>
          </cell>
          <cell r="ET175">
            <v>0</v>
          </cell>
          <cell r="EU175">
            <v>36.605251674493815</v>
          </cell>
          <cell r="EV175">
            <v>1.8871167911309572</v>
          </cell>
          <cell r="EW175">
            <v>118.61973254292094</v>
          </cell>
          <cell r="EX175">
            <v>19.071433366694897</v>
          </cell>
          <cell r="EY175">
            <v>230.44199337901307</v>
          </cell>
          <cell r="EZ175">
            <v>0.31195195935021947</v>
          </cell>
          <cell r="FA175">
            <v>230.75394533836328</v>
          </cell>
          <cell r="FB175">
            <v>0</v>
          </cell>
          <cell r="FC175">
            <v>118.34340472707677</v>
          </cell>
          <cell r="FD175">
            <v>64.944739240896155</v>
          </cell>
          <cell r="FE175">
            <v>73.470463315112809</v>
          </cell>
          <cell r="FF175">
            <v>3.1994332127184544</v>
          </cell>
          <cell r="FG175">
            <v>259.9580404958042</v>
          </cell>
          <cell r="FH175">
            <v>0</v>
          </cell>
          <cell r="FI175">
            <v>259.9580404958042</v>
          </cell>
          <cell r="FJ175">
            <v>13.863568711987069</v>
          </cell>
          <cell r="FK175" t="e">
            <v>#VALUE!</v>
          </cell>
          <cell r="FL175">
            <v>13.863568711987069</v>
          </cell>
          <cell r="FM175">
            <v>13.863568711987069</v>
          </cell>
          <cell r="FN175">
            <v>476.84841712218036</v>
          </cell>
          <cell r="FO175">
            <v>12.626351836169068</v>
          </cell>
          <cell r="FP175">
            <v>0</v>
          </cell>
          <cell r="FQ175">
            <v>489.4747689583495</v>
          </cell>
          <cell r="FR175">
            <v>489.4747689583495</v>
          </cell>
          <cell r="FS175">
            <v>-11.131100623604592</v>
          </cell>
          <cell r="FT175">
            <v>-19.488332127184545</v>
          </cell>
          <cell r="FU175">
            <v>0</v>
          </cell>
          <cell r="FV175">
            <v>2.3107552544460702E-2</v>
          </cell>
          <cell r="FW175">
            <v>0</v>
          </cell>
          <cell r="FX175">
            <v>0</v>
          </cell>
          <cell r="FY175">
            <v>47.133630302563716</v>
          </cell>
          <cell r="FZ175">
            <v>3.05693663869428</v>
          </cell>
          <cell r="GA175">
            <v>19.59424174301332</v>
          </cell>
          <cell r="GB175">
            <v>3.5624143506043579E-2</v>
          </cell>
          <cell r="GC175">
            <v>19.629865886519365</v>
          </cell>
          <cell r="GD175">
            <v>0</v>
          </cell>
          <cell r="GE175">
            <v>68.64291046269922</v>
          </cell>
          <cell r="GF175">
            <v>0</v>
          </cell>
          <cell r="GG175">
            <v>1.0725755639387176</v>
          </cell>
          <cell r="GH175">
            <v>0</v>
          </cell>
          <cell r="GI175">
            <v>69.715486026637933</v>
          </cell>
          <cell r="GJ175">
            <v>0</v>
          </cell>
          <cell r="GK175">
            <v>69.715486026637933</v>
          </cell>
          <cell r="GL175">
            <v>0</v>
          </cell>
          <cell r="GM175" t="e">
            <v>#VALUE!</v>
          </cell>
          <cell r="GN175">
            <v>0</v>
          </cell>
          <cell r="GO175">
            <v>0</v>
          </cell>
          <cell r="GP175">
            <v>89.345351913157302</v>
          </cell>
          <cell r="GQ175">
            <v>3.8647381630610527</v>
          </cell>
          <cell r="GR175">
            <v>0</v>
          </cell>
          <cell r="GS175">
            <v>93.21009007621835</v>
          </cell>
          <cell r="GT175">
            <v>93.21009007621835</v>
          </cell>
          <cell r="GU175">
            <v>32.767472322734626</v>
          </cell>
          <cell r="GV175">
            <v>-19.527807529447998</v>
          </cell>
          <cell r="GW175">
            <v>10.399361459696669</v>
          </cell>
          <cell r="GX175">
            <v>2.3107552544460702E-2</v>
          </cell>
          <cell r="GY175">
            <v>36.605251674493807</v>
          </cell>
          <cell r="GZ175">
            <v>1.8871167911309572</v>
          </cell>
          <cell r="HA175">
            <v>165.75336284548467</v>
          </cell>
          <cell r="HB175">
            <v>22.128370005389179</v>
          </cell>
          <cell r="HC175">
            <v>250.03623512202637</v>
          </cell>
          <cell r="HD175">
            <v>0.34757610285626306</v>
          </cell>
          <cell r="HE175">
            <v>250.38381122488261</v>
          </cell>
          <cell r="HF175">
            <v>0</v>
          </cell>
          <cell r="HG175">
            <v>186.98631518977601</v>
          </cell>
          <cell r="HH175">
            <v>64.944739240896155</v>
          </cell>
          <cell r="HI175">
            <v>74.543038879051508</v>
          </cell>
          <cell r="HJ175">
            <v>3.1994332127184544</v>
          </cell>
          <cell r="HK175">
            <v>329.6735265224421</v>
          </cell>
          <cell r="HL175">
            <v>0</v>
          </cell>
          <cell r="HM175">
            <v>329.6735265224421</v>
          </cell>
          <cell r="HN175">
            <v>13.863568711987067</v>
          </cell>
          <cell r="HO175">
            <v>0</v>
          </cell>
          <cell r="HP175">
            <v>13.863568711987067</v>
          </cell>
          <cell r="HQ175">
            <v>13.863568711987067</v>
          </cell>
          <cell r="HR175">
            <v>566.19376903533771</v>
          </cell>
          <cell r="HS175">
            <v>16.49108999923012</v>
          </cell>
          <cell r="HT175">
            <v>0</v>
          </cell>
          <cell r="HU175">
            <v>582.68485903456781</v>
          </cell>
          <cell r="HV175">
            <v>582.68485903456781</v>
          </cell>
          <cell r="HW175">
            <v>4.7370482716144434E-2</v>
          </cell>
          <cell r="HX175">
            <v>6.9784808684271322</v>
          </cell>
          <cell r="HY175">
            <v>6.795546077450151</v>
          </cell>
          <cell r="HZ175">
            <v>-3.851258757410117E-3</v>
          </cell>
          <cell r="IA175">
            <v>0.73847886673338992</v>
          </cell>
          <cell r="IB175">
            <v>0</v>
          </cell>
          <cell r="IC175">
            <v>0</v>
          </cell>
          <cell r="ID175">
            <v>1.9766585572407425</v>
          </cell>
          <cell r="IE175">
            <v>0</v>
          </cell>
          <cell r="IF175">
            <v>0</v>
          </cell>
          <cell r="IG175">
            <v>5.5843251982446697E-2</v>
          </cell>
          <cell r="IH175">
            <v>0</v>
          </cell>
          <cell r="II175">
            <v>0</v>
          </cell>
          <cell r="IJ175">
            <v>0</v>
          </cell>
          <cell r="IK175">
            <v>0</v>
          </cell>
          <cell r="IL175">
            <v>0</v>
          </cell>
          <cell r="IM175">
            <v>0</v>
          </cell>
          <cell r="IN175">
            <v>0</v>
          </cell>
          <cell r="IO175">
            <v>0</v>
          </cell>
          <cell r="IP175">
            <v>14.790759257833555</v>
          </cell>
          <cell r="IQ175">
            <v>27.574049888367085</v>
          </cell>
          <cell r="IR175">
            <v>4.5935888829009173</v>
          </cell>
          <cell r="IS175">
            <v>0</v>
          </cell>
          <cell r="IT175">
            <v>0</v>
          </cell>
          <cell r="IU175">
            <v>0</v>
          </cell>
          <cell r="IV175">
            <v>0.36972084071137123</v>
          </cell>
          <cell r="IW175">
            <v>10.428245900377243</v>
          </cell>
          <cell r="IX175">
            <v>10.785450150127032</v>
          </cell>
          <cell r="IY175">
            <v>1.7330664408345523E-2</v>
          </cell>
          <cell r="IZ175">
            <v>0</v>
          </cell>
          <cell r="JA175">
            <v>0</v>
          </cell>
          <cell r="JB175">
            <v>35.553858033720843</v>
          </cell>
          <cell r="JC175">
            <v>19.416121025483104</v>
          </cell>
          <cell r="JD175">
            <v>7.3327966741088622</v>
          </cell>
          <cell r="JE175">
            <v>0.33794795596273774</v>
          </cell>
          <cell r="JF175">
            <v>0</v>
          </cell>
          <cell r="JG175">
            <v>0</v>
          </cell>
          <cell r="JH175">
            <v>0</v>
          </cell>
          <cell r="JI175">
            <v>0</v>
          </cell>
          <cell r="JJ175">
            <v>0</v>
          </cell>
          <cell r="JK175">
            <v>0</v>
          </cell>
          <cell r="JL175">
            <v>0</v>
          </cell>
          <cell r="JM175">
            <v>0</v>
          </cell>
          <cell r="JN175">
            <v>0</v>
          </cell>
          <cell r="JO175">
            <v>0</v>
          </cell>
          <cell r="JP175">
            <v>0</v>
          </cell>
          <cell r="JQ175">
            <v>0</v>
          </cell>
          <cell r="JR175" t="e">
            <v>#N/A</v>
          </cell>
          <cell r="JS175">
            <v>566.19376903533771</v>
          </cell>
          <cell r="JT175">
            <v>582.68485903456781</v>
          </cell>
          <cell r="JU175">
            <v>93.21009007621835</v>
          </cell>
          <cell r="JV175">
            <v>489.4747689583495</v>
          </cell>
          <cell r="JW175">
            <v>142.68721133266612</v>
          </cell>
          <cell r="JX175">
            <v>19.416121025483104</v>
          </cell>
          <cell r="JY175">
            <v>0</v>
          </cell>
          <cell r="JZ175">
            <v>0</v>
          </cell>
          <cell r="KA175">
            <v>0</v>
          </cell>
          <cell r="KB175">
            <v>0</v>
          </cell>
          <cell r="KC175">
            <v>0</v>
          </cell>
          <cell r="KD175">
            <v>0</v>
          </cell>
          <cell r="KE175">
            <v>0</v>
          </cell>
          <cell r="KF175">
            <v>0</v>
          </cell>
          <cell r="KG175">
            <v>0.15405035029640468</v>
          </cell>
          <cell r="KH175">
            <v>0.15405035029640468</v>
          </cell>
          <cell r="KI175">
            <v>4.4788158421011133</v>
          </cell>
          <cell r="KJ175">
            <v>2.1922285134643116</v>
          </cell>
          <cell r="KK175">
            <v>6.8083004059546459</v>
          </cell>
          <cell r="KL175">
            <v>11.849102623608863</v>
          </cell>
          <cell r="KM175">
            <v>10.0523241258898</v>
          </cell>
          <cell r="KN175">
            <v>46.153007530953232</v>
          </cell>
          <cell r="KO175">
            <v>10.428245900377243</v>
          </cell>
          <cell r="KP175">
            <v>0</v>
          </cell>
          <cell r="KQ175">
            <v>0</v>
          </cell>
          <cell r="KR175">
            <v>10.428245900377243</v>
          </cell>
          <cell r="KS175">
            <v>0</v>
          </cell>
          <cell r="KT175">
            <v>10.785450150127032</v>
          </cell>
          <cell r="KU175">
            <v>0</v>
          </cell>
          <cell r="KV175">
            <v>10.785450150127032</v>
          </cell>
          <cell r="KW175">
            <v>35.54711833089538</v>
          </cell>
          <cell r="KX175">
            <v>6.7397028254677048E-3</v>
          </cell>
          <cell r="KY175">
            <v>0</v>
          </cell>
          <cell r="KZ175">
            <v>35.553858033720843</v>
          </cell>
          <cell r="LA175">
            <v>8.8922021254728616</v>
          </cell>
          <cell r="LB175">
            <v>0</v>
          </cell>
          <cell r="LC175">
            <v>0</v>
          </cell>
          <cell r="LD175">
            <v>8.8922021254728616</v>
          </cell>
          <cell r="LE175">
            <v>0</v>
          </cell>
          <cell r="LF175">
            <v>11.619846886872908</v>
          </cell>
          <cell r="LG175">
            <v>0</v>
          </cell>
          <cell r="LH175">
            <v>11.619846886872908</v>
          </cell>
          <cell r="LI175">
            <v>40.62717567914698</v>
          </cell>
          <cell r="LJ175">
            <v>8.1840871825575087E-3</v>
          </cell>
          <cell r="LK175">
            <v>0</v>
          </cell>
          <cell r="LL175">
            <v>40.635359766329536</v>
          </cell>
          <cell r="LM175">
            <v>186.55467434784876</v>
          </cell>
          <cell r="LN175">
            <v>216.69696884456135</v>
          </cell>
          <cell r="LO175">
            <v>85.02616521672185</v>
          </cell>
          <cell r="LP175">
            <v>301.72313406128319</v>
          </cell>
          <cell r="LQ175">
            <v>403.25164319241014</v>
          </cell>
          <cell r="LR175">
            <v>488.27780840913198</v>
          </cell>
          <cell r="LS175">
            <v>4210.0188241083097</v>
          </cell>
          <cell r="LT175">
            <v>105225</v>
          </cell>
          <cell r="LU175">
            <v>55578.983187999002</v>
          </cell>
          <cell r="LV175">
            <v>36804</v>
          </cell>
          <cell r="LW175">
            <v>1867.4848898176599</v>
          </cell>
          <cell r="LX175">
            <v>2014.7077817453001</v>
          </cell>
          <cell r="LY175">
            <v>10660.9535365191</v>
          </cell>
          <cell r="LZ175">
            <v>527098.62162026903</v>
          </cell>
          <cell r="MA175">
            <v>630226.59198538004</v>
          </cell>
          <cell r="MB175">
            <v>630226.591985379</v>
          </cell>
          <cell r="MC175">
            <v>11595.8145439243</v>
          </cell>
          <cell r="MD175">
            <v>299098.18791806902</v>
          </cell>
          <cell r="ME175">
            <v>960</v>
          </cell>
          <cell r="MF175">
            <v>960</v>
          </cell>
          <cell r="MG175">
            <v>246.53204370871001</v>
          </cell>
          <cell r="MH175">
            <v>4210018.82410831</v>
          </cell>
          <cell r="MI175">
            <v>92382.983187998994</v>
          </cell>
          <cell r="MJ175">
            <v>630226.591985379</v>
          </cell>
          <cell r="MK175">
            <v>246.53204370871001</v>
          </cell>
          <cell r="ML175">
            <v>45.571366920907273</v>
          </cell>
          <cell r="MM175">
            <v>1.1390084663738078</v>
          </cell>
          <cell r="MN175">
            <v>2.3076059298398275</v>
          </cell>
          <cell r="MO175">
            <v>49.298777045130024</v>
          </cell>
          <cell r="MP175">
            <v>83.636366399546887</v>
          </cell>
          <cell r="MQ175">
            <v>2024.9035484111002</v>
          </cell>
          <cell r="MR175">
            <v>2.2802748398716003E-4</v>
          </cell>
          <cell r="MS175" t="str">
            <v>N/A</v>
          </cell>
          <cell r="MT175" t="str">
            <v>PR14 (£m)</v>
          </cell>
        </row>
        <row r="176">
          <cell r="A176" t="str">
            <v>SVE21</v>
          </cell>
          <cell r="B176" t="str">
            <v>SVE</v>
          </cell>
          <cell r="C176" t="str">
            <v>2020-21</v>
          </cell>
          <cell r="D176" t="str">
            <v>SVH</v>
          </cell>
          <cell r="E176" t="str">
            <v>SVH21</v>
          </cell>
          <cell r="F176">
            <v>1</v>
          </cell>
          <cell r="G176">
            <v>8.2900677456324097</v>
          </cell>
          <cell r="H176">
            <v>0</v>
          </cell>
          <cell r="I176">
            <v>4.8005550181085503</v>
          </cell>
          <cell r="J176">
            <v>0</v>
          </cell>
          <cell r="K176">
            <v>79.946874210875507</v>
          </cell>
          <cell r="L176">
            <v>1.1979325236968299</v>
          </cell>
          <cell r="M176">
            <v>35.7386473362182</v>
          </cell>
          <cell r="N176">
            <v>0.25385788091158501</v>
          </cell>
          <cell r="O176">
            <v>130.22793471544301</v>
          </cell>
          <cell r="P176">
            <v>0.69901504068353104</v>
          </cell>
          <cell r="Q176">
            <v>130.92694975612699</v>
          </cell>
          <cell r="R176">
            <v>0</v>
          </cell>
          <cell r="S176">
            <v>37.163518308586497</v>
          </cell>
          <cell r="T176">
            <v>40.923999999999999</v>
          </cell>
          <cell r="U176">
            <v>0.69</v>
          </cell>
          <cell r="V176">
            <v>14.263999999999999</v>
          </cell>
          <cell r="W176">
            <v>93.041518308586504</v>
          </cell>
          <cell r="X176">
            <v>0</v>
          </cell>
          <cell r="Y176">
            <v>93.041518308586504</v>
          </cell>
          <cell r="Z176">
            <v>29.052759005122098</v>
          </cell>
          <cell r="AA176">
            <v>15.613271105455</v>
          </cell>
          <cell r="AB176">
            <v>13.4394878996671</v>
          </cell>
          <cell r="AC176">
            <v>29.052759005122098</v>
          </cell>
          <cell r="AD176">
            <v>194.91570905959099</v>
          </cell>
          <cell r="AE176">
            <v>4.6895079616559698</v>
          </cell>
          <cell r="AF176">
            <v>0</v>
          </cell>
          <cell r="AG176">
            <v>199.605217021247</v>
          </cell>
          <cell r="AH176">
            <v>199.605217021247</v>
          </cell>
          <cell r="AI176">
            <v>46.267205784101002</v>
          </cell>
          <cell r="AJ176">
            <v>0</v>
          </cell>
          <cell r="AK176">
            <v>6.48565948045737</v>
          </cell>
          <cell r="AL176">
            <v>0</v>
          </cell>
          <cell r="AM176">
            <v>0</v>
          </cell>
          <cell r="AN176">
            <v>5.8860019420656398E-2</v>
          </cell>
          <cell r="AO176">
            <v>63.017447860833997</v>
          </cell>
          <cell r="AP176">
            <v>23.075730070532099</v>
          </cell>
          <cell r="AQ176">
            <v>138.904903215345</v>
          </cell>
          <cell r="AR176">
            <v>0</v>
          </cell>
          <cell r="AS176">
            <v>138.904903215345</v>
          </cell>
          <cell r="AT176">
            <v>0</v>
          </cell>
          <cell r="AU176">
            <v>82.677193602708499</v>
          </cell>
          <cell r="AV176">
            <v>4.1230000000000002</v>
          </cell>
          <cell r="AW176">
            <v>57.438000000000002</v>
          </cell>
          <cell r="AX176">
            <v>0</v>
          </cell>
          <cell r="AY176">
            <v>144.238193602709</v>
          </cell>
          <cell r="AZ176">
            <v>0</v>
          </cell>
          <cell r="BA176">
            <v>144.238193602709</v>
          </cell>
          <cell r="BB176">
            <v>0</v>
          </cell>
          <cell r="BC176">
            <v>0</v>
          </cell>
          <cell r="BD176">
            <v>0</v>
          </cell>
          <cell r="BE176">
            <v>0</v>
          </cell>
          <cell r="BF176">
            <v>283.143096818054</v>
          </cell>
          <cell r="BG176">
            <v>9.2167492118359604</v>
          </cell>
          <cell r="BH176">
            <v>0</v>
          </cell>
          <cell r="BI176">
            <v>292.35984602988998</v>
          </cell>
          <cell r="BJ176">
            <v>292.35984602988998</v>
          </cell>
          <cell r="BK176">
            <v>1.1710352177894699E-2</v>
          </cell>
          <cell r="BL176">
            <v>-0.20098178490898599</v>
          </cell>
          <cell r="BM176">
            <v>0</v>
          </cell>
          <cell r="BN176">
            <v>0</v>
          </cell>
          <cell r="BO176">
            <v>0</v>
          </cell>
          <cell r="BP176">
            <v>0</v>
          </cell>
          <cell r="BQ176">
            <v>9.3941221936748001</v>
          </cell>
          <cell r="BR176">
            <v>0</v>
          </cell>
          <cell r="BS176">
            <v>9.2048507609437102</v>
          </cell>
          <cell r="BT176">
            <v>0</v>
          </cell>
          <cell r="BU176">
            <v>9.2048507609437102</v>
          </cell>
          <cell r="BV176">
            <v>0</v>
          </cell>
          <cell r="BW176">
            <v>2.9976320980822999</v>
          </cell>
          <cell r="BX176">
            <v>0</v>
          </cell>
          <cell r="BY176">
            <v>0</v>
          </cell>
          <cell r="BZ176">
            <v>0</v>
          </cell>
          <cell r="CA176">
            <v>2.9976320980822999</v>
          </cell>
          <cell r="CB176">
            <v>0</v>
          </cell>
          <cell r="CC176">
            <v>2.9976320980822999</v>
          </cell>
          <cell r="CD176">
            <v>0</v>
          </cell>
          <cell r="CE176">
            <v>0</v>
          </cell>
          <cell r="CF176">
            <v>0</v>
          </cell>
          <cell r="CG176">
            <v>0</v>
          </cell>
          <cell r="CH176">
            <v>12.202482859026</v>
          </cell>
          <cell r="CI176">
            <v>2.7044451912664198E-2</v>
          </cell>
          <cell r="CJ176">
            <v>0</v>
          </cell>
          <cell r="CK176">
            <v>12.2295273109387</v>
          </cell>
          <cell r="CL176">
            <v>12.2295273109387</v>
          </cell>
          <cell r="CM176">
            <v>-14.1222395667849</v>
          </cell>
          <cell r="CN176">
            <v>-20.139040386222</v>
          </cell>
          <cell r="CO176">
            <v>1.44856704517705E-2</v>
          </cell>
          <cell r="CP176">
            <v>0</v>
          </cell>
          <cell r="CQ176">
            <v>0</v>
          </cell>
          <cell r="CR176">
            <v>3.2177803135089601E-3</v>
          </cell>
          <cell r="CS176">
            <v>29.638176614761498</v>
          </cell>
          <cell r="CT176">
            <v>4.8814401402781904</v>
          </cell>
          <cell r="CU176">
            <v>0.27604025279799499</v>
          </cell>
          <cell r="CV176">
            <v>0</v>
          </cell>
          <cell r="CW176">
            <v>0.27604025279799499</v>
          </cell>
          <cell r="CX176">
            <v>0</v>
          </cell>
          <cell r="CY176">
            <v>35.663943858634902</v>
          </cell>
          <cell r="CZ176">
            <v>0</v>
          </cell>
          <cell r="DA176">
            <v>3.5569999999999999</v>
          </cell>
          <cell r="DB176">
            <v>0</v>
          </cell>
          <cell r="DC176">
            <v>39.220943858634897</v>
          </cell>
          <cell r="DD176">
            <v>0</v>
          </cell>
          <cell r="DE176">
            <v>39.220943858634897</v>
          </cell>
          <cell r="DF176">
            <v>0</v>
          </cell>
          <cell r="DG176">
            <v>0</v>
          </cell>
          <cell r="DH176">
            <v>0</v>
          </cell>
          <cell r="DI176">
            <v>0</v>
          </cell>
          <cell r="DJ176">
            <v>39.496984111432901</v>
          </cell>
          <cell r="DK176">
            <v>2.3690939875493902</v>
          </cell>
          <cell r="DL176">
            <v>0</v>
          </cell>
          <cell r="DM176">
            <v>41.8660780989823</v>
          </cell>
          <cell r="DN176">
            <v>41.8660780989823</v>
          </cell>
          <cell r="DO176">
            <v>5.4040259815006798E-2</v>
          </cell>
          <cell r="DP176">
            <v>-2.1964544569478601</v>
          </cell>
          <cell r="DQ176">
            <v>9.2621359149484099E-3</v>
          </cell>
          <cell r="DR176">
            <v>0</v>
          </cell>
          <cell r="DS176">
            <v>0</v>
          </cell>
          <cell r="DT176">
            <v>0</v>
          </cell>
          <cell r="DU176">
            <v>13.0887352585007</v>
          </cell>
          <cell r="DV176">
            <v>7.7598427098996697E-2</v>
          </cell>
          <cell r="DW176">
            <v>11.0331816243818</v>
          </cell>
          <cell r="DX176">
            <v>0</v>
          </cell>
          <cell r="DY176">
            <v>11.0331816243818</v>
          </cell>
          <cell r="DZ176">
            <v>0</v>
          </cell>
          <cell r="EA176">
            <v>2.1436110246230902</v>
          </cell>
          <cell r="EB176">
            <v>0</v>
          </cell>
          <cell r="EC176">
            <v>0</v>
          </cell>
          <cell r="ED176">
            <v>0</v>
          </cell>
          <cell r="EE176">
            <v>2.1436110246230902</v>
          </cell>
          <cell r="EF176">
            <v>0</v>
          </cell>
          <cell r="EG176">
            <v>2.1436110246230902</v>
          </cell>
          <cell r="EH176">
            <v>0</v>
          </cell>
          <cell r="EI176">
            <v>0</v>
          </cell>
          <cell r="EJ176">
            <v>0</v>
          </cell>
          <cell r="EK176">
            <v>0</v>
          </cell>
          <cell r="EL176">
            <v>13.1767926490049</v>
          </cell>
          <cell r="EM176">
            <v>1.69839158011531</v>
          </cell>
          <cell r="EN176">
            <v>0</v>
          </cell>
          <cell r="EO176">
            <v>14.875184229120199</v>
          </cell>
          <cell r="EP176">
            <v>14.875184229120199</v>
          </cell>
          <cell r="EQ176">
            <v>54.557273529733408</v>
          </cell>
          <cell r="ER176">
            <v>0</v>
          </cell>
          <cell r="ES176">
            <v>11.28621449856592</v>
          </cell>
          <cell r="ET176">
            <v>0</v>
          </cell>
          <cell r="EU176">
            <v>79.946874210875507</v>
          </cell>
          <cell r="EV176">
            <v>1.2567925431174862</v>
          </cell>
          <cell r="EW176">
            <v>98.75609519705219</v>
          </cell>
          <cell r="EX176">
            <v>23.329587951443685</v>
          </cell>
          <cell r="EY176">
            <v>269.13283793078801</v>
          </cell>
          <cell r="EZ176">
            <v>0.69901504068353104</v>
          </cell>
          <cell r="FA176">
            <v>269.83185297147202</v>
          </cell>
          <cell r="FB176">
            <v>0</v>
          </cell>
          <cell r="FC176">
            <v>119.84071191129499</v>
          </cell>
          <cell r="FD176">
            <v>45.046999999999997</v>
          </cell>
          <cell r="FE176">
            <v>58.128</v>
          </cell>
          <cell r="FF176">
            <v>14.263999999999999</v>
          </cell>
          <cell r="FG176">
            <v>237.27971191129552</v>
          </cell>
          <cell r="FH176">
            <v>0</v>
          </cell>
          <cell r="FI176">
            <v>237.27971191129552</v>
          </cell>
          <cell r="FJ176">
            <v>29.052759005122098</v>
          </cell>
          <cell r="FK176">
            <v>15.613271105455</v>
          </cell>
          <cell r="FL176">
            <v>13.4394878996671</v>
          </cell>
          <cell r="FM176">
            <v>29.052759005122098</v>
          </cell>
          <cell r="FN176">
            <v>478.058805877645</v>
          </cell>
          <cell r="FO176">
            <v>13.90625717349193</v>
          </cell>
          <cell r="FP176">
            <v>0</v>
          </cell>
          <cell r="FQ176">
            <v>491.96506305113701</v>
          </cell>
          <cell r="FR176">
            <v>491.96506305113701</v>
          </cell>
          <cell r="FS176">
            <v>-14.056488954791998</v>
          </cell>
          <cell r="FT176">
            <v>-22.536476628078844</v>
          </cell>
          <cell r="FU176">
            <v>2.3747806366718908E-2</v>
          </cell>
          <cell r="FV176">
            <v>0</v>
          </cell>
          <cell r="FW176">
            <v>0</v>
          </cell>
          <cell r="FX176">
            <v>3.2177803135089601E-3</v>
          </cell>
          <cell r="FY176">
            <v>52.121034066936993</v>
          </cell>
          <cell r="FZ176">
            <v>4.9590385673771875</v>
          </cell>
          <cell r="GA176">
            <v>20.514072638123505</v>
          </cell>
          <cell r="GB176">
            <v>0</v>
          </cell>
          <cell r="GC176">
            <v>20.514072638123505</v>
          </cell>
          <cell r="GD176">
            <v>0</v>
          </cell>
          <cell r="GE176">
            <v>40.805186981340292</v>
          </cell>
          <cell r="GF176">
            <v>0</v>
          </cell>
          <cell r="GG176">
            <v>3.5569999999999999</v>
          </cell>
          <cell r="GH176">
            <v>0</v>
          </cell>
          <cell r="GI176">
            <v>44.362186981340287</v>
          </cell>
          <cell r="GJ176">
            <v>0</v>
          </cell>
          <cell r="GK176">
            <v>44.362186981340287</v>
          </cell>
          <cell r="GL176">
            <v>0</v>
          </cell>
          <cell r="GM176">
            <v>0</v>
          </cell>
          <cell r="GN176">
            <v>0</v>
          </cell>
          <cell r="GO176">
            <v>0</v>
          </cell>
          <cell r="GP176">
            <v>64.876259619463795</v>
          </cell>
          <cell r="GQ176">
            <v>4.0945300195773644</v>
          </cell>
          <cell r="GR176">
            <v>0</v>
          </cell>
          <cell r="GS176">
            <v>68.9707896390412</v>
          </cell>
          <cell r="GT176">
            <v>68.9707896390412</v>
          </cell>
          <cell r="GU176">
            <v>40.500784574941399</v>
          </cell>
          <cell r="GV176">
            <v>-22.536476628078901</v>
          </cell>
          <cell r="GW176">
            <v>11.309962304932601</v>
          </cell>
          <cell r="GX176">
            <v>0</v>
          </cell>
          <cell r="GY176">
            <v>79.946874210875507</v>
          </cell>
          <cell r="GZ176">
            <v>1.2600103234309901</v>
          </cell>
          <cell r="HA176">
            <v>150.87712926398899</v>
          </cell>
          <cell r="HB176">
            <v>28.288626518820902</v>
          </cell>
          <cell r="HC176">
            <v>289.64691056891201</v>
          </cell>
          <cell r="HD176">
            <v>0.69901504068353104</v>
          </cell>
          <cell r="HE176">
            <v>290.34592560959499</v>
          </cell>
          <cell r="HF176">
            <v>0</v>
          </cell>
          <cell r="HG176">
            <v>160.64589889263499</v>
          </cell>
          <cell r="HH176">
            <v>45.046999999999997</v>
          </cell>
          <cell r="HI176">
            <v>61.685000000000002</v>
          </cell>
          <cell r="HJ176">
            <v>14.263999999999999</v>
          </cell>
          <cell r="HK176">
            <v>281.64189889263503</v>
          </cell>
          <cell r="HL176">
            <v>0</v>
          </cell>
          <cell r="HM176">
            <v>281.64189889263503</v>
          </cell>
          <cell r="HN176">
            <v>29.052759005122098</v>
          </cell>
          <cell r="HO176">
            <v>15.613271105455</v>
          </cell>
          <cell r="HP176">
            <v>13.4394878996671</v>
          </cell>
          <cell r="HQ176">
            <v>29.052759005122098</v>
          </cell>
          <cell r="HR176">
            <v>542.93506549710798</v>
          </cell>
          <cell r="HS176">
            <v>18.0007871930693</v>
          </cell>
          <cell r="HT176">
            <v>0</v>
          </cell>
          <cell r="HU176">
            <v>560.93585269017797</v>
          </cell>
          <cell r="HV176">
            <v>560.93585269017797</v>
          </cell>
          <cell r="HW176">
            <v>0.48390472664817302</v>
          </cell>
          <cell r="HX176">
            <v>14.30769530267</v>
          </cell>
          <cell r="HY176">
            <v>3.3820000000000001</v>
          </cell>
          <cell r="HZ176">
            <v>0.76400000000000001</v>
          </cell>
          <cell r="IA176">
            <v>2.7930000000000001</v>
          </cell>
          <cell r="IB176">
            <v>0</v>
          </cell>
          <cell r="IC176">
            <v>0</v>
          </cell>
          <cell r="ID176">
            <v>0</v>
          </cell>
          <cell r="IE176">
            <v>0.88600000000000001</v>
          </cell>
          <cell r="IF176">
            <v>0.10299999999999999</v>
          </cell>
          <cell r="IG176">
            <v>3.0070000000000001</v>
          </cell>
          <cell r="IH176">
            <v>0.752</v>
          </cell>
          <cell r="II176">
            <v>3.0459999999999998</v>
          </cell>
          <cell r="IJ176">
            <v>0</v>
          </cell>
          <cell r="IK176">
            <v>0</v>
          </cell>
          <cell r="IL176">
            <v>0</v>
          </cell>
          <cell r="IM176">
            <v>0</v>
          </cell>
          <cell r="IN176">
            <v>1.046</v>
          </cell>
          <cell r="IO176">
            <v>0</v>
          </cell>
          <cell r="IP176">
            <v>10.698</v>
          </cell>
          <cell r="IQ176">
            <v>9.2219999999999995</v>
          </cell>
          <cell r="IR176">
            <v>4.0570000000000004</v>
          </cell>
          <cell r="IS176">
            <v>0</v>
          </cell>
          <cell r="IT176">
            <v>12.263999999999999</v>
          </cell>
          <cell r="IU176">
            <v>0</v>
          </cell>
          <cell r="IV176">
            <v>0</v>
          </cell>
          <cell r="IW176">
            <v>16.923999999999999</v>
          </cell>
          <cell r="IX176">
            <v>11.6</v>
          </cell>
          <cell r="IY176">
            <v>0</v>
          </cell>
          <cell r="IZ176">
            <v>0</v>
          </cell>
          <cell r="JA176">
            <v>0</v>
          </cell>
          <cell r="JB176">
            <v>29.713000000000001</v>
          </cell>
          <cell r="JC176">
            <v>0</v>
          </cell>
          <cell r="JD176">
            <v>8.7390000000000008</v>
          </cell>
          <cell r="JE176">
            <v>2</v>
          </cell>
          <cell r="JF176">
            <v>0</v>
          </cell>
          <cell r="JG176">
            <v>0</v>
          </cell>
          <cell r="JH176">
            <v>0</v>
          </cell>
          <cell r="JI176">
            <v>0</v>
          </cell>
          <cell r="JJ176">
            <v>0</v>
          </cell>
          <cell r="JK176">
            <v>0</v>
          </cell>
          <cell r="JL176">
            <v>0</v>
          </cell>
          <cell r="JM176">
            <v>0</v>
          </cell>
          <cell r="JN176">
            <v>0</v>
          </cell>
          <cell r="JO176">
            <v>0</v>
          </cell>
          <cell r="JP176">
            <v>0</v>
          </cell>
          <cell r="JQ176">
            <v>0</v>
          </cell>
          <cell r="JR176" t="e">
            <v>#N/A</v>
          </cell>
          <cell r="JS176">
            <v>542.93506549710798</v>
          </cell>
          <cell r="JT176">
            <v>560.93585269017797</v>
          </cell>
          <cell r="JU176">
            <v>68.9707896390412</v>
          </cell>
          <cell r="JV176">
            <v>491.96506305113701</v>
          </cell>
          <cell r="JW176">
            <v>120.996</v>
          </cell>
          <cell r="JX176">
            <v>0</v>
          </cell>
          <cell r="JY176">
            <v>0</v>
          </cell>
          <cell r="JZ176">
            <v>0</v>
          </cell>
          <cell r="KA176">
            <v>0.40779906209359501</v>
          </cell>
          <cell r="KB176">
            <v>0</v>
          </cell>
          <cell r="KC176">
            <v>0</v>
          </cell>
          <cell r="KD176">
            <v>0.40779906209359501</v>
          </cell>
          <cell r="KE176">
            <v>0</v>
          </cell>
          <cell r="KF176">
            <v>0</v>
          </cell>
          <cell r="KG176">
            <v>0</v>
          </cell>
          <cell r="KH176">
            <v>0</v>
          </cell>
          <cell r="KI176">
            <v>3.87716107338042</v>
          </cell>
          <cell r="KJ176">
            <v>2.1911228935453999</v>
          </cell>
          <cell r="KK176">
            <v>7.3555510821837302</v>
          </cell>
          <cell r="KL176">
            <v>13.521179143759401</v>
          </cell>
          <cell r="KM176">
            <v>12.009430740953</v>
          </cell>
          <cell r="KN176">
            <v>57.186942883292701</v>
          </cell>
          <cell r="KO176">
            <v>16.923999999999999</v>
          </cell>
          <cell r="KP176">
            <v>0</v>
          </cell>
          <cell r="KQ176">
            <v>0</v>
          </cell>
          <cell r="KR176">
            <v>16.923999999999999</v>
          </cell>
          <cell r="KS176">
            <v>0</v>
          </cell>
          <cell r="KT176">
            <v>11.6</v>
          </cell>
          <cell r="KU176">
            <v>0</v>
          </cell>
          <cell r="KV176">
            <v>11.6</v>
          </cell>
          <cell r="KW176">
            <v>29.713000000000001</v>
          </cell>
          <cell r="KX176">
            <v>0</v>
          </cell>
          <cell r="KY176">
            <v>0</v>
          </cell>
          <cell r="KZ176">
            <v>29.713000000000001</v>
          </cell>
          <cell r="LA176">
            <v>16.923999999999999</v>
          </cell>
          <cell r="LB176">
            <v>0</v>
          </cell>
          <cell r="LC176">
            <v>0</v>
          </cell>
          <cell r="LD176">
            <v>16.923999999999999</v>
          </cell>
          <cell r="LE176">
            <v>0</v>
          </cell>
          <cell r="LF176">
            <v>11.6</v>
          </cell>
          <cell r="LG176">
            <v>0</v>
          </cell>
          <cell r="LH176">
            <v>11.6</v>
          </cell>
          <cell r="LI176">
            <v>29.713000000000001</v>
          </cell>
          <cell r="LJ176">
            <v>0</v>
          </cell>
          <cell r="LK176">
            <v>0</v>
          </cell>
          <cell r="LL176">
            <v>29.713000000000001</v>
          </cell>
          <cell r="LM176">
            <v>198.57519605170623</v>
          </cell>
          <cell r="LN176">
            <v>210.10636674752152</v>
          </cell>
          <cell r="LO176">
            <v>56.360221052086665</v>
          </cell>
          <cell r="LP176">
            <v>266.46658779960819</v>
          </cell>
          <cell r="LQ176">
            <v>408.68156279922778</v>
          </cell>
          <cell r="LR176">
            <v>465.04178385131445</v>
          </cell>
          <cell r="LS176">
            <v>4163.3427712667799</v>
          </cell>
          <cell r="LT176">
            <v>104511</v>
          </cell>
          <cell r="LU176">
            <v>57606.452384999</v>
          </cell>
          <cell r="LV176">
            <v>36804</v>
          </cell>
          <cell r="LW176">
            <v>1909</v>
          </cell>
          <cell r="LX176">
            <v>1831</v>
          </cell>
          <cell r="LY176">
            <v>10312</v>
          </cell>
          <cell r="LZ176">
            <v>513318</v>
          </cell>
          <cell r="MA176">
            <v>617667</v>
          </cell>
          <cell r="MB176">
            <v>617667</v>
          </cell>
          <cell r="MC176">
            <v>11142</v>
          </cell>
          <cell r="MD176">
            <v>283667</v>
          </cell>
          <cell r="ME176">
            <v>955</v>
          </cell>
          <cell r="MF176">
            <v>955</v>
          </cell>
          <cell r="MG176">
            <v>241.9</v>
          </cell>
          <cell r="MH176">
            <v>4163342.7712667799</v>
          </cell>
          <cell r="MI176">
            <v>94410.452384998993</v>
          </cell>
          <cell r="MJ176">
            <v>617667</v>
          </cell>
          <cell r="MK176">
            <v>241.9</v>
          </cell>
          <cell r="ML176">
            <v>44.098324561447598</v>
          </cell>
          <cell r="MM176">
            <v>1.106985480525098</v>
          </cell>
          <cell r="MN176">
            <v>2.2750122638897659</v>
          </cell>
          <cell r="MO176">
            <v>47.729439973318954</v>
          </cell>
          <cell r="MP176">
            <v>83.105945436618754</v>
          </cell>
          <cell r="MQ176" t="str">
            <v/>
          </cell>
          <cell r="MR176">
            <v>2.293829868131233E-4</v>
          </cell>
          <cell r="MS176" t="str">
            <v>Business plans (£m)</v>
          </cell>
          <cell r="MT176" t="str">
            <v>PR19 (£m)</v>
          </cell>
        </row>
        <row r="177">
          <cell r="A177" t="str">
            <v>SVE22</v>
          </cell>
          <cell r="B177" t="str">
            <v>SVE</v>
          </cell>
          <cell r="C177" t="str">
            <v>2021-22</v>
          </cell>
          <cell r="D177" t="str">
            <v>SVH</v>
          </cell>
          <cell r="E177" t="str">
            <v>SVH22</v>
          </cell>
          <cell r="F177">
            <v>1</v>
          </cell>
          <cell r="G177">
            <v>8.3935097677572603</v>
          </cell>
          <cell r="H177">
            <v>0</v>
          </cell>
          <cell r="I177">
            <v>4.8008121752326902</v>
          </cell>
          <cell r="J177">
            <v>0</v>
          </cell>
          <cell r="K177">
            <v>66.109930703920696</v>
          </cell>
          <cell r="L177">
            <v>1.2206632900096701</v>
          </cell>
          <cell r="M177">
            <v>36.422378535413699</v>
          </cell>
          <cell r="N177">
            <v>0.25251753995989001</v>
          </cell>
          <cell r="O177">
            <v>117.199812012294</v>
          </cell>
          <cell r="P177">
            <v>0.703175095192618</v>
          </cell>
          <cell r="Q177">
            <v>117.90298710748699</v>
          </cell>
          <cell r="R177">
            <v>0</v>
          </cell>
          <cell r="S177">
            <v>35.841208292183197</v>
          </cell>
          <cell r="T177">
            <v>48.591999999999999</v>
          </cell>
          <cell r="U177">
            <v>0.86699999999999999</v>
          </cell>
          <cell r="V177">
            <v>11.475</v>
          </cell>
          <cell r="W177">
            <v>96.775208292183294</v>
          </cell>
          <cell r="X177">
            <v>0</v>
          </cell>
          <cell r="Y177">
            <v>96.775208292183294</v>
          </cell>
          <cell r="Z177">
            <v>17.098062465635699</v>
          </cell>
          <cell r="AA177">
            <v>3.9359560137541698</v>
          </cell>
          <cell r="AB177">
            <v>13.162106451881501</v>
          </cell>
          <cell r="AC177">
            <v>17.098062465635671</v>
          </cell>
          <cell r="AD177">
            <v>197.580132934034</v>
          </cell>
          <cell r="AE177">
            <v>4.6465769013862701</v>
          </cell>
          <cell r="AF177">
            <v>0</v>
          </cell>
          <cell r="AG177">
            <v>202.22670983542</v>
          </cell>
          <cell r="AH177">
            <v>202.22670983542</v>
          </cell>
          <cell r="AI177">
            <v>47.062584168257303</v>
          </cell>
          <cell r="AJ177">
            <v>0</v>
          </cell>
          <cell r="AK177">
            <v>6.58912712221764</v>
          </cell>
          <cell r="AL177">
            <v>0</v>
          </cell>
          <cell r="AM177">
            <v>0</v>
          </cell>
          <cell r="AN177">
            <v>6.0771212890946898E-2</v>
          </cell>
          <cell r="AO177">
            <v>63.447119042041699</v>
          </cell>
          <cell r="AP177">
            <v>28.611168810243701</v>
          </cell>
          <cell r="AQ177">
            <v>145.770770355651</v>
          </cell>
          <cell r="AR177">
            <v>0</v>
          </cell>
          <cell r="AS177">
            <v>145.770770355651</v>
          </cell>
          <cell r="AT177">
            <v>0</v>
          </cell>
          <cell r="AU177">
            <v>85.069346900243303</v>
          </cell>
          <cell r="AV177">
            <v>6.3239999999999998</v>
          </cell>
          <cell r="AW177">
            <v>96.766000000000005</v>
          </cell>
          <cell r="AX177">
            <v>0</v>
          </cell>
          <cell r="AY177">
            <v>188.15934690024301</v>
          </cell>
          <cell r="AZ177">
            <v>0</v>
          </cell>
          <cell r="BA177">
            <v>188.15934690024301</v>
          </cell>
          <cell r="BB177">
            <v>0</v>
          </cell>
          <cell r="BC177">
            <v>0</v>
          </cell>
          <cell r="BD177">
            <v>0</v>
          </cell>
          <cell r="BE177">
            <v>0</v>
          </cell>
          <cell r="BF177">
            <v>333.93011725589503</v>
          </cell>
          <cell r="BG177">
            <v>9.1323725951121109</v>
          </cell>
          <cell r="BH177">
            <v>0</v>
          </cell>
          <cell r="BI177">
            <v>343.062489851007</v>
          </cell>
          <cell r="BJ177">
            <v>343.062489851007</v>
          </cell>
          <cell r="BK177">
            <v>1.9579305776652099E-2</v>
          </cell>
          <cell r="BL177">
            <v>-0.20098178490898599</v>
          </cell>
          <cell r="BM177">
            <v>0</v>
          </cell>
          <cell r="BN177">
            <v>0</v>
          </cell>
          <cell r="BO177">
            <v>0</v>
          </cell>
          <cell r="BP177">
            <v>0</v>
          </cell>
          <cell r="BQ177">
            <v>9.4470191942435093</v>
          </cell>
          <cell r="BR177">
            <v>0</v>
          </cell>
          <cell r="BS177">
            <v>9.2656167151111699</v>
          </cell>
          <cell r="BT177">
            <v>0</v>
          </cell>
          <cell r="BU177">
            <v>9.2656167151111699</v>
          </cell>
          <cell r="BV177">
            <v>0</v>
          </cell>
          <cell r="BW177">
            <v>2.9170941988196102</v>
          </cell>
          <cell r="BX177">
            <v>0</v>
          </cell>
          <cell r="BY177">
            <v>0</v>
          </cell>
          <cell r="BZ177">
            <v>0</v>
          </cell>
          <cell r="CA177">
            <v>2.9170941988196102</v>
          </cell>
          <cell r="CB177">
            <v>0</v>
          </cell>
          <cell r="CC177">
            <v>2.9170941988196102</v>
          </cell>
          <cell r="CD177">
            <v>0</v>
          </cell>
          <cell r="CE177">
            <v>0</v>
          </cell>
          <cell r="CF177">
            <v>0</v>
          </cell>
          <cell r="CG177">
            <v>0</v>
          </cell>
          <cell r="CH177">
            <v>12.1827109139308</v>
          </cell>
          <cell r="CI177">
            <v>2.67968679434041E-2</v>
          </cell>
          <cell r="CJ177">
            <v>0</v>
          </cell>
          <cell r="CK177">
            <v>12.209507781874199</v>
          </cell>
          <cell r="CL177">
            <v>12.209507781874199</v>
          </cell>
          <cell r="CM177">
            <v>-14.4857302880514</v>
          </cell>
          <cell r="CN177">
            <v>-20.687398264442301</v>
          </cell>
          <cell r="CO177">
            <v>1.44856704517705E-2</v>
          </cell>
          <cell r="CP177">
            <v>0</v>
          </cell>
          <cell r="CQ177">
            <v>0</v>
          </cell>
          <cell r="CR177">
            <v>3.2558833416364498E-3</v>
          </cell>
          <cell r="CS177">
            <v>29.938672054833798</v>
          </cell>
          <cell r="CT177">
            <v>5.7922266008866998</v>
          </cell>
          <cell r="CU177">
            <v>0.57551165702021201</v>
          </cell>
          <cell r="CV177">
            <v>0</v>
          </cell>
          <cell r="CW177">
            <v>0.57551165702021201</v>
          </cell>
          <cell r="CX177">
            <v>0</v>
          </cell>
          <cell r="CY177">
            <v>34.675044031129197</v>
          </cell>
          <cell r="CZ177">
            <v>0</v>
          </cell>
          <cell r="DA177">
            <v>4.5819999999999999</v>
          </cell>
          <cell r="DB177">
            <v>0</v>
          </cell>
          <cell r="DC177">
            <v>39.257044031129197</v>
          </cell>
          <cell r="DD177">
            <v>0</v>
          </cell>
          <cell r="DE177">
            <v>39.257044031129197</v>
          </cell>
          <cell r="DF177">
            <v>0</v>
          </cell>
          <cell r="DG177">
            <v>0</v>
          </cell>
          <cell r="DH177">
            <v>0</v>
          </cell>
          <cell r="DI177">
            <v>0</v>
          </cell>
          <cell r="DJ177">
            <v>39.832555688149398</v>
          </cell>
          <cell r="DK177">
            <v>2.3474056318422001</v>
          </cell>
          <cell r="DL177">
            <v>0</v>
          </cell>
          <cell r="DM177">
            <v>42.179961319991598</v>
          </cell>
          <cell r="DN177">
            <v>42.179961319991598</v>
          </cell>
          <cell r="DO177">
            <v>5.8205588200303797E-2</v>
          </cell>
          <cell r="DP177">
            <v>-2.2328245066703798</v>
          </cell>
          <cell r="DQ177">
            <v>9.8709931885741699E-3</v>
          </cell>
          <cell r="DR177">
            <v>0</v>
          </cell>
          <cell r="DS177">
            <v>0</v>
          </cell>
          <cell r="DT177">
            <v>0</v>
          </cell>
          <cell r="DU177">
            <v>13.1228033229586</v>
          </cell>
          <cell r="DV177">
            <v>8.0719425686136007E-2</v>
          </cell>
          <cell r="DW177">
            <v>11.038774823363299</v>
          </cell>
          <cell r="DX177">
            <v>0</v>
          </cell>
          <cell r="DY177">
            <v>11.038774823363299</v>
          </cell>
          <cell r="DZ177">
            <v>0</v>
          </cell>
          <cell r="EA177">
            <v>2.0784385898212698</v>
          </cell>
          <cell r="EB177">
            <v>0</v>
          </cell>
          <cell r="EC177">
            <v>0</v>
          </cell>
          <cell r="ED177">
            <v>0</v>
          </cell>
          <cell r="EE177">
            <v>2.0784385898212698</v>
          </cell>
          <cell r="EF177">
            <v>0</v>
          </cell>
          <cell r="EG177">
            <v>2.0784385898212698</v>
          </cell>
          <cell r="EH177">
            <v>0</v>
          </cell>
          <cell r="EI177">
            <v>0</v>
          </cell>
          <cell r="EJ177">
            <v>0</v>
          </cell>
          <cell r="EK177">
            <v>0</v>
          </cell>
          <cell r="EL177">
            <v>13.1172134131845</v>
          </cell>
          <cell r="EM177">
            <v>1.68284330684578</v>
          </cell>
          <cell r="EN177">
            <v>0</v>
          </cell>
          <cell r="EO177">
            <v>14.8000567200303</v>
          </cell>
          <cell r="EP177">
            <v>14.8000567200303</v>
          </cell>
          <cell r="EQ177">
            <v>55.456093936014561</v>
          </cell>
          <cell r="ER177">
            <v>0</v>
          </cell>
          <cell r="ES177">
            <v>11.389939297450329</v>
          </cell>
          <cell r="ET177">
            <v>0</v>
          </cell>
          <cell r="EU177">
            <v>66.109930703920696</v>
          </cell>
          <cell r="EV177">
            <v>1.2814345029006171</v>
          </cell>
          <cell r="EW177">
            <v>99.869497577455405</v>
          </cell>
          <cell r="EX177">
            <v>28.86368635020359</v>
          </cell>
          <cell r="EY177">
            <v>262.97058236794498</v>
          </cell>
          <cell r="EZ177">
            <v>0.703175095192618</v>
          </cell>
          <cell r="FA177">
            <v>263.67375746313797</v>
          </cell>
          <cell r="FB177">
            <v>0</v>
          </cell>
          <cell r="FC177">
            <v>120.9105551924265</v>
          </cell>
          <cell r="FD177">
            <v>54.915999999999997</v>
          </cell>
          <cell r="FE177">
            <v>97.63300000000001</v>
          </cell>
          <cell r="FF177">
            <v>11.475</v>
          </cell>
          <cell r="FG177">
            <v>284.93455519242627</v>
          </cell>
          <cell r="FH177">
            <v>0</v>
          </cell>
          <cell r="FI177">
            <v>284.93455519242627</v>
          </cell>
          <cell r="FJ177">
            <v>17.098062465635699</v>
          </cell>
          <cell r="FK177">
            <v>3.9359560137541698</v>
          </cell>
          <cell r="FL177">
            <v>13.162106451881501</v>
          </cell>
          <cell r="FM177">
            <v>17.098062465635671</v>
          </cell>
          <cell r="FN177">
            <v>531.51025018992902</v>
          </cell>
          <cell r="FO177">
            <v>13.778949496498381</v>
          </cell>
          <cell r="FP177">
            <v>0</v>
          </cell>
          <cell r="FQ177">
            <v>545.28919968642697</v>
          </cell>
          <cell r="FR177">
            <v>545.28919968642697</v>
          </cell>
          <cell r="FS177">
            <v>-14.407945394074444</v>
          </cell>
          <cell r="FT177">
            <v>-23.121204556021667</v>
          </cell>
          <cell r="FU177">
            <v>2.435666364034467E-2</v>
          </cell>
          <cell r="FV177">
            <v>0</v>
          </cell>
          <cell r="FW177">
            <v>0</v>
          </cell>
          <cell r="FX177">
            <v>3.2558833416364498E-3</v>
          </cell>
          <cell r="FY177">
            <v>52.508494572035914</v>
          </cell>
          <cell r="FZ177">
            <v>5.8729460265728362</v>
          </cell>
          <cell r="GA177">
            <v>20.879903195494681</v>
          </cell>
          <cell r="GB177">
            <v>0</v>
          </cell>
          <cell r="GC177">
            <v>20.879903195494681</v>
          </cell>
          <cell r="GD177">
            <v>0</v>
          </cell>
          <cell r="GE177">
            <v>39.670576819770076</v>
          </cell>
          <cell r="GF177">
            <v>0</v>
          </cell>
          <cell r="GG177">
            <v>4.5819999999999999</v>
          </cell>
          <cell r="GH177">
            <v>0</v>
          </cell>
          <cell r="GI177">
            <v>44.252576819770077</v>
          </cell>
          <cell r="GJ177">
            <v>0</v>
          </cell>
          <cell r="GK177">
            <v>44.252576819770077</v>
          </cell>
          <cell r="GL177">
            <v>0</v>
          </cell>
          <cell r="GM177">
            <v>0</v>
          </cell>
          <cell r="GN177">
            <v>0</v>
          </cell>
          <cell r="GO177">
            <v>0</v>
          </cell>
          <cell r="GP177">
            <v>65.13248001526469</v>
          </cell>
          <cell r="GQ177">
            <v>4.0570458066313844</v>
          </cell>
          <cell r="GR177">
            <v>0</v>
          </cell>
          <cell r="GS177">
            <v>69.189525821896098</v>
          </cell>
          <cell r="GT177">
            <v>69.189525821896098</v>
          </cell>
          <cell r="GU177">
            <v>41.048148541940101</v>
          </cell>
          <cell r="GV177">
            <v>-23.121204556021699</v>
          </cell>
          <cell r="GW177">
            <v>11.4142959610907</v>
          </cell>
          <cell r="GX177">
            <v>0</v>
          </cell>
          <cell r="GY177">
            <v>66.109930703920696</v>
          </cell>
          <cell r="GZ177">
            <v>1.2846903862422601</v>
          </cell>
          <cell r="HA177">
            <v>152.37799214949101</v>
          </cell>
          <cell r="HB177">
            <v>34.736632376776399</v>
          </cell>
          <cell r="HC177">
            <v>283.85048556343997</v>
          </cell>
          <cell r="HD177">
            <v>0.703175095192618</v>
          </cell>
          <cell r="HE177">
            <v>284.55366065863302</v>
          </cell>
          <cell r="HF177">
            <v>0</v>
          </cell>
          <cell r="HG177">
            <v>160.581132012197</v>
          </cell>
          <cell r="HH177">
            <v>54.915999999999997</v>
          </cell>
          <cell r="HI177">
            <v>102.215</v>
          </cell>
          <cell r="HJ177">
            <v>11.475</v>
          </cell>
          <cell r="HK177">
            <v>329.18713201219703</v>
          </cell>
          <cell r="HL177">
            <v>0</v>
          </cell>
          <cell r="HM177">
            <v>329.18713201219703</v>
          </cell>
          <cell r="HN177">
            <v>17.098062465635699</v>
          </cell>
          <cell r="HO177">
            <v>3.9359560137541698</v>
          </cell>
          <cell r="HP177">
            <v>13.162106451881501</v>
          </cell>
          <cell r="HQ177">
            <v>17.098062465635671</v>
          </cell>
          <cell r="HR177">
            <v>596.64273020519397</v>
          </cell>
          <cell r="HS177">
            <v>17.8359953031297</v>
          </cell>
          <cell r="HT177">
            <v>0</v>
          </cell>
          <cell r="HU177">
            <v>614.47872550832301</v>
          </cell>
          <cell r="HV177">
            <v>614.47872550832301</v>
          </cell>
          <cell r="HW177">
            <v>0.49231483553376898</v>
          </cell>
          <cell r="HX177">
            <v>0.71260745477999998</v>
          </cell>
          <cell r="HY177">
            <v>3.3820000000000001</v>
          </cell>
          <cell r="HZ177">
            <v>0.80900000000000005</v>
          </cell>
          <cell r="IA177">
            <v>3.7730000000000001</v>
          </cell>
          <cell r="IB177">
            <v>0</v>
          </cell>
          <cell r="IC177">
            <v>0</v>
          </cell>
          <cell r="ID177">
            <v>0</v>
          </cell>
          <cell r="IE177">
            <v>0.88600000000000001</v>
          </cell>
          <cell r="IF177">
            <v>0.10299999999999999</v>
          </cell>
          <cell r="IG177">
            <v>3.0070000000000001</v>
          </cell>
          <cell r="IH177">
            <v>0.752</v>
          </cell>
          <cell r="II177">
            <v>3.0459999999999998</v>
          </cell>
          <cell r="IJ177">
            <v>0</v>
          </cell>
          <cell r="IK177">
            <v>0</v>
          </cell>
          <cell r="IL177">
            <v>0</v>
          </cell>
          <cell r="IM177">
            <v>0</v>
          </cell>
          <cell r="IN177">
            <v>1.079</v>
          </cell>
          <cell r="IO177">
            <v>0</v>
          </cell>
          <cell r="IP177">
            <v>22.852</v>
          </cell>
          <cell r="IQ177">
            <v>19.195</v>
          </cell>
          <cell r="IR177">
            <v>6.4729999999999999</v>
          </cell>
          <cell r="IS177">
            <v>0</v>
          </cell>
          <cell r="IT177">
            <v>20.774000000000001</v>
          </cell>
          <cell r="IU177">
            <v>0</v>
          </cell>
          <cell r="IV177">
            <v>0</v>
          </cell>
          <cell r="IW177">
            <v>14.321</v>
          </cell>
          <cell r="IX177">
            <v>19.042000000000002</v>
          </cell>
          <cell r="IY177">
            <v>0</v>
          </cell>
          <cell r="IZ177">
            <v>0</v>
          </cell>
          <cell r="JA177">
            <v>0</v>
          </cell>
          <cell r="JB177">
            <v>37.372</v>
          </cell>
          <cell r="JC177">
            <v>0</v>
          </cell>
          <cell r="JD177">
            <v>9.74</v>
          </cell>
          <cell r="JE177">
            <v>2</v>
          </cell>
          <cell r="JF177">
            <v>0</v>
          </cell>
          <cell r="JG177">
            <v>0</v>
          </cell>
          <cell r="JH177">
            <v>0</v>
          </cell>
          <cell r="JI177">
            <v>0</v>
          </cell>
          <cell r="JJ177">
            <v>0</v>
          </cell>
          <cell r="JK177">
            <v>0</v>
          </cell>
          <cell r="JL177">
            <v>0</v>
          </cell>
          <cell r="JM177">
            <v>0</v>
          </cell>
          <cell r="JN177">
            <v>0</v>
          </cell>
          <cell r="JO177">
            <v>0</v>
          </cell>
          <cell r="JP177">
            <v>0</v>
          </cell>
          <cell r="JQ177">
            <v>0</v>
          </cell>
          <cell r="JR177" t="e">
            <v>#N/A</v>
          </cell>
          <cell r="JS177">
            <v>596.64273020519397</v>
          </cell>
          <cell r="JT177">
            <v>614.47872550832301</v>
          </cell>
          <cell r="JU177">
            <v>69.189525821896098</v>
          </cell>
          <cell r="JV177">
            <v>545.28919968642697</v>
          </cell>
          <cell r="JW177">
            <v>168.60599999999999</v>
          </cell>
          <cell r="JX177">
            <v>0</v>
          </cell>
          <cell r="JY177">
            <v>0</v>
          </cell>
          <cell r="JZ177">
            <v>0</v>
          </cell>
          <cell r="KA177">
            <v>0.63771838317488005</v>
          </cell>
          <cell r="KB177">
            <v>0</v>
          </cell>
          <cell r="KC177">
            <v>0</v>
          </cell>
          <cell r="KD177">
            <v>0.63771838317488005</v>
          </cell>
          <cell r="KE177">
            <v>0</v>
          </cell>
          <cell r="KF177">
            <v>0</v>
          </cell>
          <cell r="KG177">
            <v>0</v>
          </cell>
          <cell r="KH177">
            <v>0</v>
          </cell>
          <cell r="KI177">
            <v>3.9815262804797298</v>
          </cell>
          <cell r="KJ177">
            <v>2.2688775690710599</v>
          </cell>
          <cell r="KK177">
            <v>7.6391565317923895</v>
          </cell>
          <cell r="KL177">
            <v>14.051015620442401</v>
          </cell>
          <cell r="KM177">
            <v>12.432185504245501</v>
          </cell>
          <cell r="KN177">
            <v>58.936412790391799</v>
          </cell>
          <cell r="KO177">
            <v>14.321</v>
          </cell>
          <cell r="KP177">
            <v>0</v>
          </cell>
          <cell r="KQ177">
            <v>0</v>
          </cell>
          <cell r="KR177">
            <v>14.321</v>
          </cell>
          <cell r="KS177">
            <v>0</v>
          </cell>
          <cell r="KT177">
            <v>19.042000000000002</v>
          </cell>
          <cell r="KU177">
            <v>0</v>
          </cell>
          <cell r="KV177">
            <v>19.042000000000002</v>
          </cell>
          <cell r="KW177">
            <v>37.372</v>
          </cell>
          <cell r="KX177">
            <v>0</v>
          </cell>
          <cell r="KY177">
            <v>0</v>
          </cell>
          <cell r="KZ177">
            <v>37.372</v>
          </cell>
          <cell r="LA177">
            <v>14.321</v>
          </cell>
          <cell r="LB177">
            <v>0</v>
          </cell>
          <cell r="LC177">
            <v>0</v>
          </cell>
          <cell r="LD177">
            <v>14.321</v>
          </cell>
          <cell r="LE177">
            <v>0</v>
          </cell>
          <cell r="LF177">
            <v>19.042000000000002</v>
          </cell>
          <cell r="LG177">
            <v>0</v>
          </cell>
          <cell r="LH177">
            <v>19.042000000000002</v>
          </cell>
          <cell r="LI177">
            <v>37.372</v>
          </cell>
          <cell r="LJ177">
            <v>0</v>
          </cell>
          <cell r="LK177">
            <v>0</v>
          </cell>
          <cell r="LL177">
            <v>37.372</v>
          </cell>
          <cell r="LM177">
            <v>202.63886209102856</v>
          </cell>
          <cell r="LN177">
            <v>221.27094844565087</v>
          </cell>
          <cell r="LO177">
            <v>54.677533988691863</v>
          </cell>
          <cell r="LP177">
            <v>275.94848243434274</v>
          </cell>
          <cell r="LQ177">
            <v>423.9098105366794</v>
          </cell>
          <cell r="LR177">
            <v>478.58734452537124</v>
          </cell>
          <cell r="LS177">
            <v>4185.0915842519398</v>
          </cell>
          <cell r="LT177">
            <v>104629</v>
          </cell>
          <cell r="LU177">
            <v>57901.524990665697</v>
          </cell>
          <cell r="LV177">
            <v>36804</v>
          </cell>
          <cell r="LW177">
            <v>1915</v>
          </cell>
          <cell r="LX177">
            <v>1833</v>
          </cell>
          <cell r="LY177">
            <v>10350</v>
          </cell>
          <cell r="LZ177">
            <v>515294</v>
          </cell>
          <cell r="MA177">
            <v>620290</v>
          </cell>
          <cell r="MB177">
            <v>620290</v>
          </cell>
          <cell r="MC177">
            <v>11216</v>
          </cell>
          <cell r="MD177">
            <v>284771</v>
          </cell>
          <cell r="ME177">
            <v>955</v>
          </cell>
          <cell r="MF177">
            <v>955</v>
          </cell>
          <cell r="MG177">
            <v>242.7</v>
          </cell>
          <cell r="MH177">
            <v>4185091.5842519398</v>
          </cell>
          <cell r="MI177">
            <v>94705.524990665697</v>
          </cell>
          <cell r="MJ177">
            <v>620290</v>
          </cell>
          <cell r="MK177">
            <v>242.7</v>
          </cell>
          <cell r="ML177">
            <v>44.190574780768365</v>
          </cell>
          <cell r="MM177">
            <v>1.1047824296450748</v>
          </cell>
          <cell r="MN177">
            <v>2.2728078801850748</v>
          </cell>
          <cell r="MO177">
            <v>47.717519224878686</v>
          </cell>
          <cell r="MP177">
            <v>83.073078721243292</v>
          </cell>
          <cell r="MQ177" t="str">
            <v/>
          </cell>
          <cell r="MR177">
            <v>2.2819094415844202E-4</v>
          </cell>
          <cell r="MS177" t="str">
            <v>Business plans (£m)</v>
          </cell>
          <cell r="MT177" t="str">
            <v>PR19 (£m)</v>
          </cell>
        </row>
        <row r="178">
          <cell r="A178" t="str">
            <v>SVE23</v>
          </cell>
          <cell r="B178" t="str">
            <v>SVE</v>
          </cell>
          <cell r="C178" t="str">
            <v>2022-23</v>
          </cell>
          <cell r="D178" t="str">
            <v>SVH</v>
          </cell>
          <cell r="E178" t="str">
            <v>SVH23</v>
          </cell>
          <cell r="F178">
            <v>1</v>
          </cell>
          <cell r="G178">
            <v>8.2443692497859509</v>
          </cell>
          <cell r="H178">
            <v>0</v>
          </cell>
          <cell r="I178">
            <v>4.8011252184933104</v>
          </cell>
          <cell r="J178">
            <v>0</v>
          </cell>
          <cell r="K178">
            <v>63.357715563798401</v>
          </cell>
          <cell r="L178">
            <v>1.2037997447836799</v>
          </cell>
          <cell r="M178">
            <v>35.919412203650701</v>
          </cell>
          <cell r="N178">
            <v>0.25167177519816603</v>
          </cell>
          <cell r="O178">
            <v>113.77809375571</v>
          </cell>
          <cell r="P178">
            <v>0.70716511736719501</v>
          </cell>
          <cell r="Q178">
            <v>114.485258873077</v>
          </cell>
          <cell r="R178">
            <v>0</v>
          </cell>
          <cell r="S178">
            <v>34.719720149125003</v>
          </cell>
          <cell r="T178">
            <v>46.576000000000001</v>
          </cell>
          <cell r="U178">
            <v>0.67100000000000004</v>
          </cell>
          <cell r="V178">
            <v>8.4890000000000008</v>
          </cell>
          <cell r="W178">
            <v>90.455720149125</v>
          </cell>
          <cell r="X178">
            <v>0</v>
          </cell>
          <cell r="Y178">
            <v>90.455720149125</v>
          </cell>
          <cell r="Z178">
            <v>17.310697345586199</v>
          </cell>
          <cell r="AA178">
            <v>2.5131169531258499</v>
          </cell>
          <cell r="AB178">
            <v>14.7975803924604</v>
          </cell>
          <cell r="AC178">
            <v>17.310697345586249</v>
          </cell>
          <cell r="AD178">
            <v>187.63028167661599</v>
          </cell>
          <cell r="AE178">
            <v>4.6025192434213897</v>
          </cell>
          <cell r="AF178">
            <v>0</v>
          </cell>
          <cell r="AG178">
            <v>192.23280092003799</v>
          </cell>
          <cell r="AH178">
            <v>192.23280092003799</v>
          </cell>
          <cell r="AI178">
            <v>46.495190786101098</v>
          </cell>
          <cell r="AJ178">
            <v>0</v>
          </cell>
          <cell r="AK178">
            <v>6.6946158247952097</v>
          </cell>
          <cell r="AL178">
            <v>0</v>
          </cell>
          <cell r="AM178">
            <v>0</v>
          </cell>
          <cell r="AN178">
            <v>6.2153403781394202E-2</v>
          </cell>
          <cell r="AO178">
            <v>62.377132224912899</v>
          </cell>
          <cell r="AP178">
            <v>28.857132298583299</v>
          </cell>
          <cell r="AQ178">
            <v>144.48622453817401</v>
          </cell>
          <cell r="AR178">
            <v>0</v>
          </cell>
          <cell r="AS178">
            <v>144.48622453817401</v>
          </cell>
          <cell r="AT178">
            <v>0</v>
          </cell>
          <cell r="AU178">
            <v>88.975318325655095</v>
          </cell>
          <cell r="AV178">
            <v>8.91</v>
          </cell>
          <cell r="AW178">
            <v>109.2</v>
          </cell>
          <cell r="AX178">
            <v>0</v>
          </cell>
          <cell r="AY178">
            <v>207.08531832565501</v>
          </cell>
          <cell r="AZ178">
            <v>0</v>
          </cell>
          <cell r="BA178">
            <v>207.08531832565501</v>
          </cell>
          <cell r="BB178">
            <v>0</v>
          </cell>
          <cell r="BC178">
            <v>0</v>
          </cell>
          <cell r="BD178">
            <v>0</v>
          </cell>
          <cell r="BE178">
            <v>0</v>
          </cell>
          <cell r="BF178">
            <v>351.57154286382899</v>
          </cell>
          <cell r="BG178">
            <v>9.0457817656171304</v>
          </cell>
          <cell r="BH178">
            <v>0</v>
          </cell>
          <cell r="BI178">
            <v>360.61732462944599</v>
          </cell>
          <cell r="BJ178">
            <v>360.61732462944599</v>
          </cell>
          <cell r="BK178">
            <v>2.40834245927335E-2</v>
          </cell>
          <cell r="BL178">
            <v>-0.20098178490898599</v>
          </cell>
          <cell r="BM178">
            <v>0</v>
          </cell>
          <cell r="BN178">
            <v>0</v>
          </cell>
          <cell r="BO178">
            <v>0</v>
          </cell>
          <cell r="BP178">
            <v>0</v>
          </cell>
          <cell r="BQ178">
            <v>9.5095326714576807</v>
          </cell>
          <cell r="BR178">
            <v>0</v>
          </cell>
          <cell r="BS178">
            <v>9.3326343111414207</v>
          </cell>
          <cell r="BT178">
            <v>0</v>
          </cell>
          <cell r="BU178">
            <v>9.3326343111414207</v>
          </cell>
          <cell r="BV178">
            <v>0</v>
          </cell>
          <cell r="BW178">
            <v>2.8775610154796798</v>
          </cell>
          <cell r="BX178">
            <v>0</v>
          </cell>
          <cell r="BY178">
            <v>0</v>
          </cell>
          <cell r="BZ178">
            <v>0</v>
          </cell>
          <cell r="CA178">
            <v>2.8775610154796798</v>
          </cell>
          <cell r="CB178">
            <v>0</v>
          </cell>
          <cell r="CC178">
            <v>2.8775610154796798</v>
          </cell>
          <cell r="CD178">
            <v>0</v>
          </cell>
          <cell r="CE178">
            <v>0</v>
          </cell>
          <cell r="CF178">
            <v>0</v>
          </cell>
          <cell r="CG178">
            <v>0</v>
          </cell>
          <cell r="CH178">
            <v>12.210195326621101</v>
          </cell>
          <cell r="CI178">
            <v>2.65427868709423E-2</v>
          </cell>
          <cell r="CJ178">
            <v>0</v>
          </cell>
          <cell r="CK178">
            <v>12.236738113492001</v>
          </cell>
          <cell r="CL178">
            <v>12.236738113492001</v>
          </cell>
          <cell r="CM178">
            <v>-13.3029889801408</v>
          </cell>
          <cell r="CN178">
            <v>-23.3856222866712</v>
          </cell>
          <cell r="CO178">
            <v>1.44856704517705E-2</v>
          </cell>
          <cell r="CP178">
            <v>0</v>
          </cell>
          <cell r="CQ178">
            <v>0</v>
          </cell>
          <cell r="CR178">
            <v>3.3031038637028102E-3</v>
          </cell>
          <cell r="CS178">
            <v>30.115622536801801</v>
          </cell>
          <cell r="CT178">
            <v>5.78411849541172</v>
          </cell>
          <cell r="CU178">
            <v>-0.77108146028307001</v>
          </cell>
          <cell r="CV178">
            <v>0</v>
          </cell>
          <cell r="CW178">
            <v>-0.77108146028307001</v>
          </cell>
          <cell r="CX178">
            <v>0</v>
          </cell>
          <cell r="CY178">
            <v>34.1896283629344</v>
          </cell>
          <cell r="CZ178">
            <v>0</v>
          </cell>
          <cell r="DA178">
            <v>5.6719999999999997</v>
          </cell>
          <cell r="DB178">
            <v>0</v>
          </cell>
          <cell r="DC178">
            <v>39.861628362934297</v>
          </cell>
          <cell r="DD178">
            <v>0</v>
          </cell>
          <cell r="DE178">
            <v>39.861628362934297</v>
          </cell>
          <cell r="DF178">
            <v>0</v>
          </cell>
          <cell r="DG178">
            <v>0</v>
          </cell>
          <cell r="DH178">
            <v>0</v>
          </cell>
          <cell r="DI178">
            <v>0</v>
          </cell>
          <cell r="DJ178">
            <v>39.090546902651298</v>
          </cell>
          <cell r="DK178">
            <v>2.32514812989454</v>
          </cell>
          <cell r="DL178">
            <v>0</v>
          </cell>
          <cell r="DM178">
            <v>41.415695032545798</v>
          </cell>
          <cell r="DN178">
            <v>41.415695032545798</v>
          </cell>
          <cell r="DO178">
            <v>6.0530849631811802E-2</v>
          </cell>
          <cell r="DP178">
            <v>-2.2711312489897</v>
          </cell>
          <cell r="DQ178">
            <v>1.02999967998058E-2</v>
          </cell>
          <cell r="DR178">
            <v>0</v>
          </cell>
          <cell r="DS178">
            <v>0</v>
          </cell>
          <cell r="DT178">
            <v>0</v>
          </cell>
          <cell r="DU178">
            <v>13.124709850404001</v>
          </cell>
          <cell r="DV178">
            <v>8.2688372503236698E-2</v>
          </cell>
          <cell r="DW178">
            <v>11.007097820349101</v>
          </cell>
          <cell r="DX178">
            <v>0</v>
          </cell>
          <cell r="DY178">
            <v>11.007097820349101</v>
          </cell>
          <cell r="DZ178">
            <v>0</v>
          </cell>
          <cell r="EA178">
            <v>2.0464477651621098</v>
          </cell>
          <cell r="EB178">
            <v>0</v>
          </cell>
          <cell r="EC178">
            <v>0</v>
          </cell>
          <cell r="ED178">
            <v>0</v>
          </cell>
          <cell r="EE178">
            <v>2.0464477651621098</v>
          </cell>
          <cell r="EF178">
            <v>0</v>
          </cell>
          <cell r="EG178">
            <v>2.0464477651621098</v>
          </cell>
          <cell r="EH178">
            <v>0</v>
          </cell>
          <cell r="EI178">
            <v>0</v>
          </cell>
          <cell r="EJ178">
            <v>0</v>
          </cell>
          <cell r="EK178">
            <v>0</v>
          </cell>
          <cell r="EL178">
            <v>13.0535455855112</v>
          </cell>
          <cell r="EM178">
            <v>1.66688701549518</v>
          </cell>
          <cell r="EN178">
            <v>0</v>
          </cell>
          <cell r="EO178">
            <v>14.720432601006401</v>
          </cell>
          <cell r="EP178">
            <v>14.720432601006401</v>
          </cell>
          <cell r="EQ178">
            <v>54.739560035887052</v>
          </cell>
          <cell r="ER178">
            <v>0</v>
          </cell>
          <cell r="ES178">
            <v>11.49574104328852</v>
          </cell>
          <cell r="ET178">
            <v>0</v>
          </cell>
          <cell r="EU178">
            <v>63.357715563798401</v>
          </cell>
          <cell r="EV178">
            <v>1.2659531485650741</v>
          </cell>
          <cell r="EW178">
            <v>98.296544428563607</v>
          </cell>
          <cell r="EX178">
            <v>29.108804073781464</v>
          </cell>
          <cell r="EY178">
            <v>258.264318293884</v>
          </cell>
          <cell r="EZ178">
            <v>0.70716511736719501</v>
          </cell>
          <cell r="FA178">
            <v>258.97148341125103</v>
          </cell>
          <cell r="FB178">
            <v>0</v>
          </cell>
          <cell r="FC178">
            <v>123.69503847478009</v>
          </cell>
          <cell r="FD178">
            <v>55.486000000000004</v>
          </cell>
          <cell r="FE178">
            <v>109.87100000000001</v>
          </cell>
          <cell r="FF178">
            <v>8.4890000000000008</v>
          </cell>
          <cell r="FG178">
            <v>297.54103847478001</v>
          </cell>
          <cell r="FH178">
            <v>0</v>
          </cell>
          <cell r="FI178">
            <v>297.54103847478001</v>
          </cell>
          <cell r="FJ178">
            <v>17.310697345586199</v>
          </cell>
          <cell r="FK178">
            <v>2.5131169531258499</v>
          </cell>
          <cell r="FL178">
            <v>14.7975803924604</v>
          </cell>
          <cell r="FM178">
            <v>17.310697345586249</v>
          </cell>
          <cell r="FN178">
            <v>539.20182454044493</v>
          </cell>
          <cell r="FO178">
            <v>13.648301009038519</v>
          </cell>
          <cell r="FP178">
            <v>0</v>
          </cell>
          <cell r="FQ178">
            <v>552.85012554948401</v>
          </cell>
          <cell r="FR178">
            <v>552.85012554948401</v>
          </cell>
          <cell r="FS178">
            <v>-13.218374705916254</v>
          </cell>
          <cell r="FT178">
            <v>-25.857735320569887</v>
          </cell>
          <cell r="FU178">
            <v>2.4785667251576299E-2</v>
          </cell>
          <cell r="FV178">
            <v>0</v>
          </cell>
          <cell r="FW178">
            <v>0</v>
          </cell>
          <cell r="FX178">
            <v>3.3031038637028102E-3</v>
          </cell>
          <cell r="FY178">
            <v>52.749865058663488</v>
          </cell>
          <cell r="FZ178">
            <v>5.8668068679149563</v>
          </cell>
          <cell r="GA178">
            <v>19.56865067120745</v>
          </cell>
          <cell r="GB178">
            <v>0</v>
          </cell>
          <cell r="GC178">
            <v>19.56865067120745</v>
          </cell>
          <cell r="GD178">
            <v>0</v>
          </cell>
          <cell r="GE178">
            <v>39.113637143576184</v>
          </cell>
          <cell r="GF178">
            <v>0</v>
          </cell>
          <cell r="GG178">
            <v>5.6719999999999997</v>
          </cell>
          <cell r="GH178">
            <v>0</v>
          </cell>
          <cell r="GI178">
            <v>44.785637143576082</v>
          </cell>
          <cell r="GJ178">
            <v>0</v>
          </cell>
          <cell r="GK178">
            <v>44.785637143576082</v>
          </cell>
          <cell r="GL178">
            <v>0</v>
          </cell>
          <cell r="GM178">
            <v>0</v>
          </cell>
          <cell r="GN178">
            <v>0</v>
          </cell>
          <cell r="GO178">
            <v>0</v>
          </cell>
          <cell r="GP178">
            <v>64.354287814783603</v>
          </cell>
          <cell r="GQ178">
            <v>4.0185779322606621</v>
          </cell>
          <cell r="GR178">
            <v>0</v>
          </cell>
          <cell r="GS178">
            <v>68.372865747044202</v>
          </cell>
          <cell r="GT178">
            <v>68.372865747044202</v>
          </cell>
          <cell r="GU178">
            <v>41.521185329970699</v>
          </cell>
          <cell r="GV178">
            <v>-25.857735320569901</v>
          </cell>
          <cell r="GW178">
            <v>11.5205267105401</v>
          </cell>
          <cell r="GX178">
            <v>0</v>
          </cell>
          <cell r="GY178">
            <v>63.357715563798401</v>
          </cell>
          <cell r="GZ178">
            <v>1.26925625242878</v>
          </cell>
          <cell r="HA178">
            <v>151.04640948722701</v>
          </cell>
          <cell r="HB178">
            <v>34.975610941696402</v>
          </cell>
          <cell r="HC178">
            <v>277.83296896509103</v>
          </cell>
          <cell r="HD178">
            <v>0.70716511736719501</v>
          </cell>
          <cell r="HE178">
            <v>278.54013408245902</v>
          </cell>
          <cell r="HF178">
            <v>0</v>
          </cell>
          <cell r="HG178">
            <v>162.80867561835601</v>
          </cell>
          <cell r="HH178">
            <v>55.485999999999997</v>
          </cell>
          <cell r="HI178">
            <v>115.54300000000001</v>
          </cell>
          <cell r="HJ178">
            <v>8.4890000000000008</v>
          </cell>
          <cell r="HK178">
            <v>342.32667561835598</v>
          </cell>
          <cell r="HL178">
            <v>0</v>
          </cell>
          <cell r="HM178">
            <v>342.32667561835598</v>
          </cell>
          <cell r="HN178">
            <v>17.310697345586199</v>
          </cell>
          <cell r="HO178">
            <v>2.5131169531258499</v>
          </cell>
          <cell r="HP178">
            <v>14.7975803924604</v>
          </cell>
          <cell r="HQ178">
            <v>17.310697345586249</v>
          </cell>
          <cell r="HR178">
            <v>603.55611235522895</v>
          </cell>
          <cell r="HS178">
            <v>17.666878941299199</v>
          </cell>
          <cell r="HT178">
            <v>0</v>
          </cell>
          <cell r="HU178">
            <v>621.22299129652799</v>
          </cell>
          <cell r="HV178">
            <v>621.22299129652799</v>
          </cell>
          <cell r="HW178">
            <v>0.52101205125779704</v>
          </cell>
          <cell r="HX178">
            <v>0</v>
          </cell>
          <cell r="HY178">
            <v>3.3820000000000001</v>
          </cell>
          <cell r="HZ178">
            <v>0.89300000000000002</v>
          </cell>
          <cell r="IA178">
            <v>4.7789999999999999</v>
          </cell>
          <cell r="IB178">
            <v>0</v>
          </cell>
          <cell r="IC178">
            <v>0</v>
          </cell>
          <cell r="ID178">
            <v>0</v>
          </cell>
          <cell r="IE178">
            <v>0.84499999999999997</v>
          </cell>
          <cell r="IF178">
            <v>9.8000000000000004E-2</v>
          </cell>
          <cell r="IG178">
            <v>2.8660000000000001</v>
          </cell>
          <cell r="IH178">
            <v>0.71699999999999997</v>
          </cell>
          <cell r="II178">
            <v>9.1389999999999993</v>
          </cell>
          <cell r="IJ178">
            <v>0</v>
          </cell>
          <cell r="IK178">
            <v>0</v>
          </cell>
          <cell r="IL178">
            <v>0</v>
          </cell>
          <cell r="IM178">
            <v>0</v>
          </cell>
          <cell r="IN178">
            <v>1.2909999999999999</v>
          </cell>
          <cell r="IO178">
            <v>0</v>
          </cell>
          <cell r="IP178">
            <v>26.966000000000001</v>
          </cell>
          <cell r="IQ178">
            <v>21.646000000000001</v>
          </cell>
          <cell r="IR178">
            <v>8.5939999999999994</v>
          </cell>
          <cell r="IS178">
            <v>0</v>
          </cell>
          <cell r="IT178">
            <v>27.117999999999999</v>
          </cell>
          <cell r="IU178">
            <v>0</v>
          </cell>
          <cell r="IV178">
            <v>0</v>
          </cell>
          <cell r="IW178">
            <v>11.507</v>
          </cell>
          <cell r="IX178">
            <v>19.042000000000002</v>
          </cell>
          <cell r="IY178">
            <v>0</v>
          </cell>
          <cell r="IZ178">
            <v>0</v>
          </cell>
          <cell r="JA178">
            <v>0</v>
          </cell>
          <cell r="JB178">
            <v>28.895</v>
          </cell>
          <cell r="JC178">
            <v>0</v>
          </cell>
          <cell r="JD178">
            <v>9.74</v>
          </cell>
          <cell r="JE178">
            <v>2</v>
          </cell>
          <cell r="JF178">
            <v>0</v>
          </cell>
          <cell r="JG178">
            <v>0</v>
          </cell>
          <cell r="JH178">
            <v>0</v>
          </cell>
          <cell r="JI178">
            <v>0</v>
          </cell>
          <cell r="JJ178">
            <v>0</v>
          </cell>
          <cell r="JK178">
            <v>0</v>
          </cell>
          <cell r="JL178">
            <v>0</v>
          </cell>
          <cell r="JM178">
            <v>0</v>
          </cell>
          <cell r="JN178">
            <v>0</v>
          </cell>
          <cell r="JO178">
            <v>0</v>
          </cell>
          <cell r="JP178">
            <v>0</v>
          </cell>
          <cell r="JQ178">
            <v>0</v>
          </cell>
          <cell r="JR178" t="e">
            <v>#N/A</v>
          </cell>
          <cell r="JS178">
            <v>603.55611235522895</v>
          </cell>
          <cell r="JT178">
            <v>621.22299129652799</v>
          </cell>
          <cell r="JU178">
            <v>68.372865747044202</v>
          </cell>
          <cell r="JV178">
            <v>552.85012554948401</v>
          </cell>
          <cell r="JW178">
            <v>179.518</v>
          </cell>
          <cell r="JX178">
            <v>0</v>
          </cell>
          <cell r="JY178">
            <v>0</v>
          </cell>
          <cell r="JZ178">
            <v>0</v>
          </cell>
          <cell r="KA178">
            <v>1.00000767291891</v>
          </cell>
          <cell r="KB178">
            <v>0</v>
          </cell>
          <cell r="KC178">
            <v>0</v>
          </cell>
          <cell r="KD178">
            <v>1.00000767291891</v>
          </cell>
          <cell r="KE178">
            <v>0</v>
          </cell>
          <cell r="KF178">
            <v>0</v>
          </cell>
          <cell r="KG178">
            <v>0</v>
          </cell>
          <cell r="KH178">
            <v>0</v>
          </cell>
          <cell r="KI178">
            <v>4.0298437008917203</v>
          </cell>
          <cell r="KJ178">
            <v>2.31984144470327</v>
          </cell>
          <cell r="KK178">
            <v>7.8387009389690805</v>
          </cell>
          <cell r="KL178">
            <v>14.428541201467301</v>
          </cell>
          <cell r="KM178">
            <v>12.7072130346774</v>
          </cell>
          <cell r="KN178">
            <v>59.913853223443496</v>
          </cell>
          <cell r="KO178">
            <v>11.507</v>
          </cell>
          <cell r="KP178">
            <v>0</v>
          </cell>
          <cell r="KQ178">
            <v>0</v>
          </cell>
          <cell r="KR178">
            <v>11.507</v>
          </cell>
          <cell r="KS178">
            <v>0</v>
          </cell>
          <cell r="KT178">
            <v>19.042000000000002</v>
          </cell>
          <cell r="KU178">
            <v>0</v>
          </cell>
          <cell r="KV178">
            <v>19.042000000000002</v>
          </cell>
          <cell r="KW178">
            <v>28.895</v>
          </cell>
          <cell r="KX178">
            <v>0</v>
          </cell>
          <cell r="KY178">
            <v>0</v>
          </cell>
          <cell r="KZ178">
            <v>28.895</v>
          </cell>
          <cell r="LA178">
            <v>11.507</v>
          </cell>
          <cell r="LB178">
            <v>0</v>
          </cell>
          <cell r="LC178">
            <v>0</v>
          </cell>
          <cell r="LD178">
            <v>11.507</v>
          </cell>
          <cell r="LE178">
            <v>0</v>
          </cell>
          <cell r="LF178">
            <v>19.042000000000002</v>
          </cell>
          <cell r="LG178">
            <v>0</v>
          </cell>
          <cell r="LH178">
            <v>19.042000000000002</v>
          </cell>
          <cell r="LI178">
            <v>28.895</v>
          </cell>
          <cell r="LJ178">
            <v>0</v>
          </cell>
          <cell r="LK178">
            <v>0</v>
          </cell>
          <cell r="LL178">
            <v>28.895</v>
          </cell>
          <cell r="LM178">
            <v>187.12712240546037</v>
          </cell>
          <cell r="LN178">
            <v>223.6464105652457</v>
          </cell>
          <cell r="LO178">
            <v>52.81548094686881</v>
          </cell>
          <cell r="LP178">
            <v>276.46189151211451</v>
          </cell>
          <cell r="LQ178">
            <v>410.77353297070607</v>
          </cell>
          <cell r="LR178">
            <v>463.5890139175749</v>
          </cell>
          <cell r="LS178">
            <v>4208.2560692249699</v>
          </cell>
          <cell r="LT178">
            <v>104743</v>
          </cell>
          <cell r="LU178">
            <v>58196.597596332402</v>
          </cell>
          <cell r="LV178">
            <v>36804</v>
          </cell>
          <cell r="LW178">
            <v>1906</v>
          </cell>
          <cell r="LX178">
            <v>1822</v>
          </cell>
          <cell r="LY178">
            <v>10179</v>
          </cell>
          <cell r="LZ178">
            <v>517537</v>
          </cell>
          <cell r="MA178">
            <v>622984</v>
          </cell>
          <cell r="MB178">
            <v>622984</v>
          </cell>
          <cell r="MC178">
            <v>11294</v>
          </cell>
          <cell r="MD178">
            <v>287996</v>
          </cell>
          <cell r="ME178">
            <v>953</v>
          </cell>
          <cell r="MF178">
            <v>953</v>
          </cell>
          <cell r="MG178">
            <v>243.8</v>
          </cell>
          <cell r="MH178">
            <v>4208256.0692249695</v>
          </cell>
          <cell r="MI178">
            <v>95000.597596332402</v>
          </cell>
          <cell r="MJ178">
            <v>622984</v>
          </cell>
          <cell r="MK178">
            <v>243.8</v>
          </cell>
          <cell r="ML178">
            <v>44.297153656930611</v>
          </cell>
          <cell r="MM178">
            <v>1.1025509591535845</v>
          </cell>
          <cell r="MN178">
            <v>2.2323205732410463</v>
          </cell>
          <cell r="MO178">
            <v>48.041362217970288</v>
          </cell>
          <cell r="MP178">
            <v>83.073883117383431</v>
          </cell>
          <cell r="MQ178" t="str">
            <v/>
          </cell>
          <cell r="MR178">
            <v>2.2645960329489007E-4</v>
          </cell>
          <cell r="MS178" t="str">
            <v>Business plans (£m)</v>
          </cell>
          <cell r="MT178" t="str">
            <v>PR19 (£m)</v>
          </cell>
        </row>
        <row r="179">
          <cell r="A179" t="str">
            <v>SVE24</v>
          </cell>
          <cell r="B179" t="str">
            <v>SVE</v>
          </cell>
          <cell r="C179" t="str">
            <v>2023-24</v>
          </cell>
          <cell r="D179" t="str">
            <v>SVH</v>
          </cell>
          <cell r="E179" t="str">
            <v>SVH24</v>
          </cell>
          <cell r="F179">
            <v>1</v>
          </cell>
          <cell r="G179">
            <v>7.9934812974135596</v>
          </cell>
          <cell r="H179">
            <v>0</v>
          </cell>
          <cell r="I179">
            <v>4.8015502926211999</v>
          </cell>
          <cell r="J179">
            <v>0</v>
          </cell>
          <cell r="K179">
            <v>61.833199426599201</v>
          </cell>
          <cell r="L179">
            <v>1.22274632229678</v>
          </cell>
          <cell r="M179">
            <v>36.4898177996361</v>
          </cell>
          <cell r="N179">
            <v>0.25167177519816603</v>
          </cell>
          <cell r="O179">
            <v>112.59246691376499</v>
          </cell>
          <cell r="P179">
            <v>0.71094911210287903</v>
          </cell>
          <cell r="Q179">
            <v>113.303416025868</v>
          </cell>
          <cell r="R179">
            <v>0</v>
          </cell>
          <cell r="S179">
            <v>34.018878522128198</v>
          </cell>
          <cell r="T179">
            <v>46.009</v>
          </cell>
          <cell r="U179">
            <v>0.65600000000000003</v>
          </cell>
          <cell r="V179">
            <v>7.54</v>
          </cell>
          <cell r="W179">
            <v>88.223878522128203</v>
          </cell>
          <cell r="X179">
            <v>0</v>
          </cell>
          <cell r="Y179">
            <v>88.223878522128203</v>
          </cell>
          <cell r="Z179">
            <v>17.227096808119001</v>
          </cell>
          <cell r="AA179">
            <v>2.5536033480534699</v>
          </cell>
          <cell r="AB179">
            <v>14.673493460065499</v>
          </cell>
          <cell r="AC179">
            <v>17.227096808118969</v>
          </cell>
          <cell r="AD179">
            <v>184.30019773987701</v>
          </cell>
          <cell r="AE179">
            <v>4.5593896206515296</v>
          </cell>
          <cell r="AF179">
            <v>0</v>
          </cell>
          <cell r="AG179">
            <v>188.85958736052899</v>
          </cell>
          <cell r="AH179">
            <v>188.85958736052899</v>
          </cell>
          <cell r="AI179">
            <v>45.025369326336097</v>
          </cell>
          <cell r="AJ179">
            <v>0</v>
          </cell>
          <cell r="AK179">
            <v>6.7897781250664098</v>
          </cell>
          <cell r="AL179">
            <v>0</v>
          </cell>
          <cell r="AM179">
            <v>0</v>
          </cell>
          <cell r="AN179">
            <v>6.3979169213667697E-2</v>
          </cell>
          <cell r="AO179">
            <v>63.4973907017256</v>
          </cell>
          <cell r="AP179">
            <v>28.841113733322398</v>
          </cell>
          <cell r="AQ179">
            <v>144.21763105566399</v>
          </cell>
          <cell r="AR179">
            <v>0</v>
          </cell>
          <cell r="AS179">
            <v>144.21763105566399</v>
          </cell>
          <cell r="AT179">
            <v>0</v>
          </cell>
          <cell r="AU179">
            <v>84.625328107816301</v>
          </cell>
          <cell r="AV179">
            <v>10.449</v>
          </cell>
          <cell r="AW179">
            <v>107.502</v>
          </cell>
          <cell r="AX179">
            <v>0</v>
          </cell>
          <cell r="AY179">
            <v>202.57632810781601</v>
          </cell>
          <cell r="AZ179">
            <v>0</v>
          </cell>
          <cell r="BA179">
            <v>202.57632810781601</v>
          </cell>
          <cell r="BB179">
            <v>0</v>
          </cell>
          <cell r="BC179">
            <v>0</v>
          </cell>
          <cell r="BD179">
            <v>0</v>
          </cell>
          <cell r="BE179">
            <v>0</v>
          </cell>
          <cell r="BF179">
            <v>346.79395916348102</v>
          </cell>
          <cell r="BG179">
            <v>8.9610148945677093</v>
          </cell>
          <cell r="BH179">
            <v>0</v>
          </cell>
          <cell r="BI179">
            <v>355.75497405804799</v>
          </cell>
          <cell r="BJ179">
            <v>355.75497405804799</v>
          </cell>
          <cell r="BK179">
            <v>4.6683365328315303E-2</v>
          </cell>
          <cell r="BL179">
            <v>-0.20098178490898599</v>
          </cell>
          <cell r="BM179">
            <v>0</v>
          </cell>
          <cell r="BN179">
            <v>0</v>
          </cell>
          <cell r="BO179">
            <v>0</v>
          </cell>
          <cell r="BP179">
            <v>0</v>
          </cell>
          <cell r="BQ179">
            <v>9.5058336190916499</v>
          </cell>
          <cell r="BR179">
            <v>0</v>
          </cell>
          <cell r="BS179">
            <v>9.3515351995109803</v>
          </cell>
          <cell r="BT179">
            <v>0</v>
          </cell>
          <cell r="BU179">
            <v>9.3515351995109803</v>
          </cell>
          <cell r="BV179">
            <v>0</v>
          </cell>
          <cell r="BW179">
            <v>2.69091769771588</v>
          </cell>
          <cell r="BX179">
            <v>0</v>
          </cell>
          <cell r="BY179">
            <v>0</v>
          </cell>
          <cell r="BZ179">
            <v>0</v>
          </cell>
          <cell r="CA179">
            <v>2.69091769771588</v>
          </cell>
          <cell r="CB179">
            <v>0</v>
          </cell>
          <cell r="CC179">
            <v>2.69091769771588</v>
          </cell>
          <cell r="CD179">
            <v>0</v>
          </cell>
          <cell r="CE179">
            <v>0</v>
          </cell>
          <cell r="CF179">
            <v>0</v>
          </cell>
          <cell r="CG179">
            <v>0</v>
          </cell>
          <cell r="CH179">
            <v>12.0424528972269</v>
          </cell>
          <cell r="CI179">
            <v>2.6294057789224501E-2</v>
          </cell>
          <cell r="CJ179">
            <v>0</v>
          </cell>
          <cell r="CK179">
            <v>12.068746955016101</v>
          </cell>
          <cell r="CL179">
            <v>12.068746955016101</v>
          </cell>
          <cell r="CM179">
            <v>-13.1584765144034</v>
          </cell>
          <cell r="CN179">
            <v>-23.8529616492016</v>
          </cell>
          <cell r="CO179">
            <v>1.44856704517705E-2</v>
          </cell>
          <cell r="CP179">
            <v>0</v>
          </cell>
          <cell r="CQ179">
            <v>0</v>
          </cell>
          <cell r="CR179">
            <v>3.3429215457594602E-3</v>
          </cell>
          <cell r="CS179">
            <v>30.606347857335201</v>
          </cell>
          <cell r="CT179">
            <v>5.77651304989487</v>
          </cell>
          <cell r="CU179">
            <v>-0.61074866437744901</v>
          </cell>
          <cell r="CV179">
            <v>0</v>
          </cell>
          <cell r="CW179">
            <v>-0.61074866437744901</v>
          </cell>
          <cell r="CX179">
            <v>0</v>
          </cell>
          <cell r="CY179">
            <v>31.897893087599201</v>
          </cell>
          <cell r="CZ179">
            <v>0</v>
          </cell>
          <cell r="DA179">
            <v>5.7809999999999997</v>
          </cell>
          <cell r="DB179">
            <v>0</v>
          </cell>
          <cell r="DC179">
            <v>37.678893087599199</v>
          </cell>
          <cell r="DD179">
            <v>0</v>
          </cell>
          <cell r="DE179">
            <v>37.678893087599199</v>
          </cell>
          <cell r="DF179">
            <v>0</v>
          </cell>
          <cell r="DG179">
            <v>0</v>
          </cell>
          <cell r="DH179">
            <v>0</v>
          </cell>
          <cell r="DI179">
            <v>0</v>
          </cell>
          <cell r="DJ179">
            <v>37.068144423221703</v>
          </cell>
          <cell r="DK179">
            <v>2.3033594623360698</v>
          </cell>
          <cell r="DL179">
            <v>0</v>
          </cell>
          <cell r="DM179">
            <v>39.3715038855578</v>
          </cell>
          <cell r="DN179">
            <v>39.3715038855578</v>
          </cell>
          <cell r="DO179">
            <v>6.1287370283091197E-2</v>
          </cell>
          <cell r="DP179">
            <v>-2.3146452249123399</v>
          </cell>
          <cell r="DQ179">
            <v>1.04076453288137E-2</v>
          </cell>
          <cell r="DR179">
            <v>0</v>
          </cell>
          <cell r="DS179">
            <v>0</v>
          </cell>
          <cell r="DT179">
            <v>0</v>
          </cell>
          <cell r="DU179">
            <v>13.155352133281999</v>
          </cell>
          <cell r="DV179">
            <v>8.2685970398380396E-2</v>
          </cell>
          <cell r="DW179">
            <v>10.995087894379999</v>
          </cell>
          <cell r="DX179">
            <v>0</v>
          </cell>
          <cell r="DY179">
            <v>10.995087894379999</v>
          </cell>
          <cell r="DZ179">
            <v>0</v>
          </cell>
          <cell r="EA179">
            <v>1.89541328860493</v>
          </cell>
          <cell r="EB179">
            <v>0</v>
          </cell>
          <cell r="EC179">
            <v>0</v>
          </cell>
          <cell r="ED179">
            <v>0</v>
          </cell>
          <cell r="EE179">
            <v>1.89541328860493</v>
          </cell>
          <cell r="EF179">
            <v>0</v>
          </cell>
          <cell r="EG179">
            <v>1.89541328860493</v>
          </cell>
          <cell r="EH179">
            <v>0</v>
          </cell>
          <cell r="EI179">
            <v>0</v>
          </cell>
          <cell r="EJ179">
            <v>0</v>
          </cell>
          <cell r="EK179">
            <v>0</v>
          </cell>
          <cell r="EL179">
            <v>12.890501182984901</v>
          </cell>
          <cell r="EM179">
            <v>1.6512668291632999</v>
          </cell>
          <cell r="EN179">
            <v>0</v>
          </cell>
          <cell r="EO179">
            <v>14.5417680121482</v>
          </cell>
          <cell r="EP179">
            <v>14.5417680121482</v>
          </cell>
          <cell r="EQ179">
            <v>53.018850623749657</v>
          </cell>
          <cell r="ER179">
            <v>0</v>
          </cell>
          <cell r="ES179">
            <v>11.59132841768761</v>
          </cell>
          <cell r="ET179">
            <v>0</v>
          </cell>
          <cell r="EU179">
            <v>61.833199426599201</v>
          </cell>
          <cell r="EV179">
            <v>1.2867254915104478</v>
          </cell>
          <cell r="EW179">
            <v>99.987208501361692</v>
          </cell>
          <cell r="EX179">
            <v>29.092785508520564</v>
          </cell>
          <cell r="EY179">
            <v>256.81009796942897</v>
          </cell>
          <cell r="EZ179">
            <v>0.71094911210287903</v>
          </cell>
          <cell r="FA179">
            <v>257.521047081532</v>
          </cell>
          <cell r="FB179">
            <v>0</v>
          </cell>
          <cell r="FC179">
            <v>118.64420662994451</v>
          </cell>
          <cell r="FD179">
            <v>56.457999999999998</v>
          </cell>
          <cell r="FE179">
            <v>108.158</v>
          </cell>
          <cell r="FF179">
            <v>7.54</v>
          </cell>
          <cell r="FG179">
            <v>290.80020662994423</v>
          </cell>
          <cell r="FH179">
            <v>0</v>
          </cell>
          <cell r="FI179">
            <v>290.80020662994423</v>
          </cell>
          <cell r="FJ179">
            <v>17.227096808119001</v>
          </cell>
          <cell r="FK179">
            <v>2.5536033480534699</v>
          </cell>
          <cell r="FL179">
            <v>14.673493460065499</v>
          </cell>
          <cell r="FM179">
            <v>17.227096808118969</v>
          </cell>
          <cell r="FN179">
            <v>531.094156903358</v>
          </cell>
          <cell r="FO179">
            <v>13.520404515219239</v>
          </cell>
          <cell r="FP179">
            <v>0</v>
          </cell>
          <cell r="FQ179">
            <v>544.61456141857695</v>
          </cell>
          <cell r="FR179">
            <v>544.61456141857695</v>
          </cell>
          <cell r="FS179">
            <v>-13.050505778791994</v>
          </cell>
          <cell r="FT179">
            <v>-26.368588659022926</v>
          </cell>
          <cell r="FU179">
            <v>2.4893315780584201E-2</v>
          </cell>
          <cell r="FV179">
            <v>0</v>
          </cell>
          <cell r="FW179">
            <v>0</v>
          </cell>
          <cell r="FX179">
            <v>3.3429215457594602E-3</v>
          </cell>
          <cell r="FY179">
            <v>53.267533609708856</v>
          </cell>
          <cell r="FZ179">
            <v>5.85919902029325</v>
          </cell>
          <cell r="GA179">
            <v>19.73587442951353</v>
          </cell>
          <cell r="GB179">
            <v>0</v>
          </cell>
          <cell r="GC179">
            <v>19.73587442951353</v>
          </cell>
          <cell r="GD179">
            <v>0</v>
          </cell>
          <cell r="GE179">
            <v>36.484224073920011</v>
          </cell>
          <cell r="GF179">
            <v>0</v>
          </cell>
          <cell r="GG179">
            <v>5.7809999999999997</v>
          </cell>
          <cell r="GH179">
            <v>0</v>
          </cell>
          <cell r="GI179">
            <v>42.26522407392001</v>
          </cell>
          <cell r="GJ179">
            <v>0</v>
          </cell>
          <cell r="GK179">
            <v>42.26522407392001</v>
          </cell>
          <cell r="GL179">
            <v>0</v>
          </cell>
          <cell r="GM179">
            <v>0</v>
          </cell>
          <cell r="GN179">
            <v>0</v>
          </cell>
          <cell r="GO179">
            <v>0</v>
          </cell>
          <cell r="GP179">
            <v>62.001098503433504</v>
          </cell>
          <cell r="GQ179">
            <v>3.9809203492885943</v>
          </cell>
          <cell r="GR179">
            <v>0</v>
          </cell>
          <cell r="GS179">
            <v>65.982018852722106</v>
          </cell>
          <cell r="GT179">
            <v>65.982018852722106</v>
          </cell>
          <cell r="GU179">
            <v>39.968344844957699</v>
          </cell>
          <cell r="GV179">
            <v>-26.368588659023001</v>
          </cell>
          <cell r="GW179">
            <v>11.616221733468199</v>
          </cell>
          <cell r="GX179">
            <v>0</v>
          </cell>
          <cell r="GY179">
            <v>61.833199426599201</v>
          </cell>
          <cell r="GZ179">
            <v>1.2900684130561999</v>
          </cell>
          <cell r="HA179">
            <v>153.25474211107101</v>
          </cell>
          <cell r="HB179">
            <v>34.951984528813803</v>
          </cell>
          <cell r="HC179">
            <v>276.54597239894298</v>
          </cell>
          <cell r="HD179">
            <v>0.71094911210287903</v>
          </cell>
          <cell r="HE179">
            <v>277.25692151104602</v>
          </cell>
          <cell r="HF179">
            <v>0</v>
          </cell>
          <cell r="HG179">
            <v>155.12843070386401</v>
          </cell>
          <cell r="HH179">
            <v>56.457999999999998</v>
          </cell>
          <cell r="HI179">
            <v>113.93899999999999</v>
          </cell>
          <cell r="HJ179">
            <v>7.54</v>
          </cell>
          <cell r="HK179">
            <v>333.06543070386402</v>
          </cell>
          <cell r="HL179">
            <v>0</v>
          </cell>
          <cell r="HM179">
            <v>333.06543070386402</v>
          </cell>
          <cell r="HN179">
            <v>17.227096808119001</v>
          </cell>
          <cell r="HO179">
            <v>2.5536033480534699</v>
          </cell>
          <cell r="HP179">
            <v>14.673493460065499</v>
          </cell>
          <cell r="HQ179">
            <v>17.227096808118969</v>
          </cell>
          <cell r="HR179">
            <v>593.09525540679101</v>
          </cell>
          <cell r="HS179">
            <v>17.501324864507801</v>
          </cell>
          <cell r="HT179">
            <v>0</v>
          </cell>
          <cell r="HU179">
            <v>610.59658027129899</v>
          </cell>
          <cell r="HV179">
            <v>610.59658027129899</v>
          </cell>
          <cell r="HW179">
            <v>0.52940557215742601</v>
          </cell>
          <cell r="HX179">
            <v>0</v>
          </cell>
          <cell r="HY179">
            <v>3.3820000000000001</v>
          </cell>
          <cell r="HZ179">
            <v>1.01</v>
          </cell>
          <cell r="IA179">
            <v>4.7709999999999999</v>
          </cell>
          <cell r="IB179">
            <v>0</v>
          </cell>
          <cell r="IC179">
            <v>0</v>
          </cell>
          <cell r="ID179">
            <v>0</v>
          </cell>
          <cell r="IE179">
            <v>0.60599999999999998</v>
          </cell>
          <cell r="IF179">
            <v>7.0000000000000007E-2</v>
          </cell>
          <cell r="IG179">
            <v>2.0579999999999998</v>
          </cell>
          <cell r="IH179">
            <v>0.51400000000000001</v>
          </cell>
          <cell r="II179">
            <v>9.1389999999999993</v>
          </cell>
          <cell r="IJ179">
            <v>0</v>
          </cell>
          <cell r="IK179">
            <v>0</v>
          </cell>
          <cell r="IL179">
            <v>0</v>
          </cell>
          <cell r="IM179">
            <v>0</v>
          </cell>
          <cell r="IN179">
            <v>1.2509999999999999</v>
          </cell>
          <cell r="IO179">
            <v>0</v>
          </cell>
          <cell r="IP179">
            <v>26.859000000000002</v>
          </cell>
          <cell r="IQ179">
            <v>21.488</v>
          </cell>
          <cell r="IR179">
            <v>8.4740000000000002</v>
          </cell>
          <cell r="IS179">
            <v>0</v>
          </cell>
          <cell r="IT179">
            <v>28.661999999999999</v>
          </cell>
          <cell r="IU179">
            <v>0</v>
          </cell>
          <cell r="IV179">
            <v>0</v>
          </cell>
          <cell r="IW179">
            <v>10.619</v>
          </cell>
          <cell r="IX179">
            <v>19.042000000000002</v>
          </cell>
          <cell r="IY179">
            <v>0</v>
          </cell>
          <cell r="IZ179">
            <v>0</v>
          </cell>
          <cell r="JA179">
            <v>0</v>
          </cell>
          <cell r="JB179">
            <v>28.251999999999999</v>
          </cell>
          <cell r="JC179">
            <v>0</v>
          </cell>
          <cell r="JD179">
            <v>9.74</v>
          </cell>
          <cell r="JE179">
            <v>2</v>
          </cell>
          <cell r="JF179">
            <v>0</v>
          </cell>
          <cell r="JG179">
            <v>0</v>
          </cell>
          <cell r="JH179">
            <v>0</v>
          </cell>
          <cell r="JI179">
            <v>0</v>
          </cell>
          <cell r="JJ179">
            <v>0</v>
          </cell>
          <cell r="JK179">
            <v>0</v>
          </cell>
          <cell r="JL179">
            <v>0</v>
          </cell>
          <cell r="JM179">
            <v>0</v>
          </cell>
          <cell r="JN179">
            <v>0</v>
          </cell>
          <cell r="JO179">
            <v>0</v>
          </cell>
          <cell r="JP179">
            <v>0</v>
          </cell>
          <cell r="JQ179">
            <v>0</v>
          </cell>
          <cell r="JR179" t="e">
            <v>#N/A</v>
          </cell>
          <cell r="JS179">
            <v>593.09525540679101</v>
          </cell>
          <cell r="JT179">
            <v>610.59658027129899</v>
          </cell>
          <cell r="JU179">
            <v>65.982018852722106</v>
          </cell>
          <cell r="JV179">
            <v>544.61456141857695</v>
          </cell>
          <cell r="JW179">
            <v>177.93700000000001</v>
          </cell>
          <cell r="JX179">
            <v>0</v>
          </cell>
          <cell r="JY179">
            <v>0</v>
          </cell>
          <cell r="JZ179">
            <v>0</v>
          </cell>
          <cell r="KA179">
            <v>1.48907796605019</v>
          </cell>
          <cell r="KB179">
            <v>0</v>
          </cell>
          <cell r="KC179">
            <v>0</v>
          </cell>
          <cell r="KD179">
            <v>1.48907796605019</v>
          </cell>
          <cell r="KE179">
            <v>0</v>
          </cell>
          <cell r="KF179">
            <v>0</v>
          </cell>
          <cell r="KG179">
            <v>0</v>
          </cell>
          <cell r="KH179">
            <v>0</v>
          </cell>
          <cell r="KI179">
            <v>4.1008563211311904</v>
          </cell>
          <cell r="KJ179">
            <v>2.3614688552152203</v>
          </cell>
          <cell r="KK179">
            <v>7.98024243168698</v>
          </cell>
          <cell r="KL179">
            <v>14.689404268266301</v>
          </cell>
          <cell r="KM179">
            <v>12.9350986893099</v>
          </cell>
          <cell r="KN179">
            <v>60.9780063681103</v>
          </cell>
          <cell r="KO179">
            <v>10.619</v>
          </cell>
          <cell r="KP179">
            <v>0</v>
          </cell>
          <cell r="KQ179">
            <v>0</v>
          </cell>
          <cell r="KR179">
            <v>10.619</v>
          </cell>
          <cell r="KS179">
            <v>0</v>
          </cell>
          <cell r="KT179">
            <v>19.042000000000002</v>
          </cell>
          <cell r="KU179">
            <v>0</v>
          </cell>
          <cell r="KV179">
            <v>19.042000000000002</v>
          </cell>
          <cell r="KW179">
            <v>28.251999999999999</v>
          </cell>
          <cell r="KX179">
            <v>0</v>
          </cell>
          <cell r="KY179">
            <v>0</v>
          </cell>
          <cell r="KZ179">
            <v>28.251999999999999</v>
          </cell>
          <cell r="LA179">
            <v>10.619</v>
          </cell>
          <cell r="LB179">
            <v>0</v>
          </cell>
          <cell r="LC179">
            <v>0</v>
          </cell>
          <cell r="LD179">
            <v>10.619</v>
          </cell>
          <cell r="LE179">
            <v>0</v>
          </cell>
          <cell r="LF179">
            <v>19.042000000000002</v>
          </cell>
          <cell r="LG179">
            <v>0</v>
          </cell>
          <cell r="LH179">
            <v>19.042000000000002</v>
          </cell>
          <cell r="LI179">
            <v>28.251999999999999</v>
          </cell>
          <cell r="LJ179">
            <v>0</v>
          </cell>
          <cell r="LK179">
            <v>0</v>
          </cell>
          <cell r="LL179">
            <v>28.251999999999999</v>
          </cell>
          <cell r="LM179">
            <v>183.21219012248744</v>
          </cell>
          <cell r="LN179">
            <v>219.04384543015809</v>
          </cell>
          <cell r="LO179">
            <v>50.360899483140287</v>
          </cell>
          <cell r="LP179">
            <v>269.40474491329837</v>
          </cell>
          <cell r="LQ179">
            <v>402.25603555264553</v>
          </cell>
          <cell r="LR179">
            <v>452.61693503578579</v>
          </cell>
          <cell r="LS179">
            <v>4231.8363096400599</v>
          </cell>
          <cell r="LT179">
            <v>104858</v>
          </cell>
          <cell r="LU179">
            <v>58491.670201998997</v>
          </cell>
          <cell r="LV179">
            <v>36804</v>
          </cell>
          <cell r="LW179">
            <v>1914</v>
          </cell>
          <cell r="LX179">
            <v>1824</v>
          </cell>
          <cell r="LY179">
            <v>10210</v>
          </cell>
          <cell r="LZ179">
            <v>519571</v>
          </cell>
          <cell r="MA179">
            <v>625676</v>
          </cell>
          <cell r="MB179">
            <v>625676</v>
          </cell>
          <cell r="MC179">
            <v>11370</v>
          </cell>
          <cell r="MD179">
            <v>289153</v>
          </cell>
          <cell r="ME179">
            <v>953</v>
          </cell>
          <cell r="MF179">
            <v>953</v>
          </cell>
          <cell r="MG179">
            <v>244.4</v>
          </cell>
          <cell r="MH179">
            <v>4231836.3096400602</v>
          </cell>
          <cell r="MI179">
            <v>95295.67020199899</v>
          </cell>
          <cell r="MJ179">
            <v>625676</v>
          </cell>
          <cell r="MK179">
            <v>244.4</v>
          </cell>
          <cell r="ML179">
            <v>44.407435308128932</v>
          </cell>
          <cell r="MM179">
            <v>1.1003438013262477</v>
          </cell>
          <cell r="MN179">
            <v>2.229268822841215</v>
          </cell>
          <cell r="MO179">
            <v>48.031728882041186</v>
          </cell>
          <cell r="MP179">
            <v>83.041542267883059</v>
          </cell>
          <cell r="MQ179" t="str">
            <v/>
          </cell>
          <cell r="MR179">
            <v>2.2519774638472668E-4</v>
          </cell>
          <cell r="MS179" t="str">
            <v>Business plans (£m)</v>
          </cell>
          <cell r="MT179" t="str">
            <v>PR19 (£m)</v>
          </cell>
        </row>
        <row r="180">
          <cell r="A180" t="str">
            <v>SVE25</v>
          </cell>
          <cell r="B180" t="str">
            <v>SVE</v>
          </cell>
          <cell r="C180" t="str">
            <v>2024-25</v>
          </cell>
          <cell r="D180" t="str">
            <v>SVH</v>
          </cell>
          <cell r="E180" t="str">
            <v>SVH25</v>
          </cell>
          <cell r="F180">
            <v>1</v>
          </cell>
          <cell r="G180">
            <v>8.0775908370803808</v>
          </cell>
          <cell r="H180">
            <v>0</v>
          </cell>
          <cell r="I180">
            <v>4.8019628542791102</v>
          </cell>
          <cell r="J180">
            <v>0</v>
          </cell>
          <cell r="K180">
            <v>61.880111860828599</v>
          </cell>
          <cell r="L180">
            <v>1.2479783301338501</v>
          </cell>
          <cell r="M180">
            <v>37.248621497603501</v>
          </cell>
          <cell r="N180">
            <v>0.25167177519816603</v>
          </cell>
          <cell r="O180">
            <v>113.507937155124</v>
          </cell>
          <cell r="P180">
            <v>0.71462172127678503</v>
          </cell>
          <cell r="Q180">
            <v>114.2225588764</v>
          </cell>
          <cell r="R180">
            <v>0</v>
          </cell>
          <cell r="S180">
            <v>31.856421881920198</v>
          </cell>
          <cell r="T180">
            <v>30.286000000000001</v>
          </cell>
          <cell r="U180">
            <v>0.35299999999999998</v>
          </cell>
          <cell r="V180">
            <v>13.907999999999999</v>
          </cell>
          <cell r="W180">
            <v>76.403421881920195</v>
          </cell>
          <cell r="X180">
            <v>0</v>
          </cell>
          <cell r="Y180">
            <v>76.403421881920195</v>
          </cell>
          <cell r="Z180">
            <v>18.6074557790885</v>
          </cell>
          <cell r="AA180">
            <v>2.5940897429810899</v>
          </cell>
          <cell r="AB180">
            <v>16.013366036107399</v>
          </cell>
          <cell r="AC180">
            <v>18.60745577908849</v>
          </cell>
          <cell r="AD180">
            <v>172.01852497923201</v>
          </cell>
          <cell r="AE180">
            <v>4.5184256090377604</v>
          </cell>
          <cell r="AF180">
            <v>0</v>
          </cell>
          <cell r="AG180">
            <v>176.53695058827</v>
          </cell>
          <cell r="AH180">
            <v>176.53695058827</v>
          </cell>
          <cell r="AI180">
            <v>46.408429163840701</v>
          </cell>
          <cell r="AJ180">
            <v>0</v>
          </cell>
          <cell r="AK180">
            <v>6.86637091127493</v>
          </cell>
          <cell r="AL180">
            <v>0</v>
          </cell>
          <cell r="AM180">
            <v>0</v>
          </cell>
          <cell r="AN180">
            <v>6.5152552750899595E-2</v>
          </cell>
          <cell r="AO180">
            <v>59.219481614283303</v>
          </cell>
          <cell r="AP180">
            <v>33.0581035949509</v>
          </cell>
          <cell r="AQ180">
            <v>145.617537837101</v>
          </cell>
          <cell r="AR180">
            <v>0</v>
          </cell>
          <cell r="AS180">
            <v>145.617537837101</v>
          </cell>
          <cell r="AT180">
            <v>0</v>
          </cell>
          <cell r="AU180">
            <v>78.540229430619704</v>
          </cell>
          <cell r="AV180">
            <v>8.0500000000000007</v>
          </cell>
          <cell r="AW180">
            <v>68.495999999999995</v>
          </cell>
          <cell r="AX180">
            <v>0</v>
          </cell>
          <cell r="AY180">
            <v>155.08622943061999</v>
          </cell>
          <cell r="AZ180">
            <v>0</v>
          </cell>
          <cell r="BA180">
            <v>155.08622943061999</v>
          </cell>
          <cell r="BB180">
            <v>0</v>
          </cell>
          <cell r="BC180">
            <v>0</v>
          </cell>
          <cell r="BD180">
            <v>0</v>
          </cell>
          <cell r="BE180">
            <v>0</v>
          </cell>
          <cell r="BF180">
            <v>300.70376726772002</v>
          </cell>
          <cell r="BG180">
            <v>8.8805043111884103</v>
          </cell>
          <cell r="BH180">
            <v>0</v>
          </cell>
          <cell r="BI180">
            <v>309.58427157890901</v>
          </cell>
          <cell r="BJ180">
            <v>309.58427157890901</v>
          </cell>
          <cell r="BK180">
            <v>6.7279478810833696E-2</v>
          </cell>
          <cell r="BL180">
            <v>-0.20098178490898599</v>
          </cell>
          <cell r="BM180">
            <v>0</v>
          </cell>
          <cell r="BN180">
            <v>0</v>
          </cell>
          <cell r="BO180">
            <v>0</v>
          </cell>
          <cell r="BP180">
            <v>0</v>
          </cell>
          <cell r="BQ180">
            <v>9.5200408561305405</v>
          </cell>
          <cell r="BR180">
            <v>0</v>
          </cell>
          <cell r="BS180">
            <v>9.3863385500323897</v>
          </cell>
          <cell r="BT180">
            <v>0</v>
          </cell>
          <cell r="BU180">
            <v>9.3863385500323897</v>
          </cell>
          <cell r="BV180">
            <v>0</v>
          </cell>
          <cell r="BW180">
            <v>2.3373531215956498</v>
          </cell>
          <cell r="BX180">
            <v>0</v>
          </cell>
          <cell r="BY180">
            <v>0</v>
          </cell>
          <cell r="BZ180">
            <v>0</v>
          </cell>
          <cell r="CA180">
            <v>2.3373531215956498</v>
          </cell>
          <cell r="CB180">
            <v>0</v>
          </cell>
          <cell r="CC180">
            <v>2.3373531215956498</v>
          </cell>
          <cell r="CD180">
            <v>0</v>
          </cell>
          <cell r="CE180">
            <v>0</v>
          </cell>
          <cell r="CF180">
            <v>0</v>
          </cell>
          <cell r="CG180">
            <v>0</v>
          </cell>
          <cell r="CH180">
            <v>11.723691671628</v>
          </cell>
          <cell r="CI180">
            <v>2.6057817814520001E-2</v>
          </cell>
          <cell r="CJ180">
            <v>0</v>
          </cell>
          <cell r="CK180">
            <v>11.7497494894426</v>
          </cell>
          <cell r="CL180">
            <v>11.7497494894426</v>
          </cell>
          <cell r="CM180">
            <v>-13.510268080607901</v>
          </cell>
          <cell r="CN180">
            <v>-24.306545521515101</v>
          </cell>
          <cell r="CO180">
            <v>1.44856704517705E-2</v>
          </cell>
          <cell r="CP180">
            <v>0</v>
          </cell>
          <cell r="CQ180">
            <v>0</v>
          </cell>
          <cell r="CR180">
            <v>3.3816372053309899E-3</v>
          </cell>
          <cell r="CS180">
            <v>31.254354011568399</v>
          </cell>
          <cell r="CT180">
            <v>5.7732891538447797</v>
          </cell>
          <cell r="CU180">
            <v>-0.77130312905274101</v>
          </cell>
          <cell r="CV180">
            <v>0</v>
          </cell>
          <cell r="CW180">
            <v>-0.77130312905274101</v>
          </cell>
          <cell r="CX180">
            <v>0</v>
          </cell>
          <cell r="CY180">
            <v>27.5565835732178</v>
          </cell>
          <cell r="CZ180">
            <v>0</v>
          </cell>
          <cell r="DA180">
            <v>4.28</v>
          </cell>
          <cell r="DB180">
            <v>0</v>
          </cell>
          <cell r="DC180">
            <v>31.836583573217801</v>
          </cell>
          <cell r="DD180">
            <v>0</v>
          </cell>
          <cell r="DE180">
            <v>31.836583573217801</v>
          </cell>
          <cell r="DF180">
            <v>0</v>
          </cell>
          <cell r="DG180">
            <v>0</v>
          </cell>
          <cell r="DH180">
            <v>0</v>
          </cell>
          <cell r="DI180">
            <v>0</v>
          </cell>
          <cell r="DJ180">
            <v>31.065280444165001</v>
          </cell>
          <cell r="DK180">
            <v>2.2826648405519498</v>
          </cell>
          <cell r="DL180">
            <v>0</v>
          </cell>
          <cell r="DM180">
            <v>33.347945284716999</v>
          </cell>
          <cell r="DN180">
            <v>33.347945284716999</v>
          </cell>
          <cell r="DO180">
            <v>6.23320748615631E-2</v>
          </cell>
          <cell r="DP180">
            <v>-2.3494659277332501</v>
          </cell>
          <cell r="DQ180">
            <v>1.0512125118773001E-2</v>
          </cell>
          <cell r="DR180">
            <v>0</v>
          </cell>
          <cell r="DS180">
            <v>0</v>
          </cell>
          <cell r="DT180">
            <v>0</v>
          </cell>
          <cell r="DU180">
            <v>13.166170422559301</v>
          </cell>
          <cell r="DV180">
            <v>8.2685130051196806E-2</v>
          </cell>
          <cell r="DW180">
            <v>10.9722338248576</v>
          </cell>
          <cell r="DX180">
            <v>0</v>
          </cell>
          <cell r="DY180">
            <v>10.9722338248576</v>
          </cell>
          <cell r="DZ180">
            <v>0</v>
          </cell>
          <cell r="EA180">
            <v>1.6093037116681199</v>
          </cell>
          <cell r="EB180">
            <v>0</v>
          </cell>
          <cell r="EC180">
            <v>0</v>
          </cell>
          <cell r="ED180">
            <v>0</v>
          </cell>
          <cell r="EE180">
            <v>1.6093037116681199</v>
          </cell>
          <cell r="EF180">
            <v>0</v>
          </cell>
          <cell r="EG180">
            <v>1.6093037116681199</v>
          </cell>
          <cell r="EH180">
            <v>0</v>
          </cell>
          <cell r="EI180">
            <v>0</v>
          </cell>
          <cell r="EJ180">
            <v>0</v>
          </cell>
          <cell r="EK180">
            <v>0</v>
          </cell>
          <cell r="EL180">
            <v>12.581537536525699</v>
          </cell>
          <cell r="EM180">
            <v>1.63643095875185</v>
          </cell>
          <cell r="EN180">
            <v>0</v>
          </cell>
          <cell r="EO180">
            <v>14.2179684952775</v>
          </cell>
          <cell r="EP180">
            <v>14.2179684952775</v>
          </cell>
          <cell r="EQ180">
            <v>54.48602000092108</v>
          </cell>
          <cell r="ER180">
            <v>0</v>
          </cell>
          <cell r="ES180">
            <v>11.66833376555404</v>
          </cell>
          <cell r="ET180">
            <v>0</v>
          </cell>
          <cell r="EU180">
            <v>61.880111860828599</v>
          </cell>
          <cell r="EV180">
            <v>1.3131308828847497</v>
          </cell>
          <cell r="EW180">
            <v>96.468103111886805</v>
          </cell>
          <cell r="EX180">
            <v>33.309775370149069</v>
          </cell>
          <cell r="EY180">
            <v>259.12547499222501</v>
          </cell>
          <cell r="EZ180">
            <v>0.71462172127678503</v>
          </cell>
          <cell r="FA180">
            <v>259.840096713501</v>
          </cell>
          <cell r="FB180">
            <v>0</v>
          </cell>
          <cell r="FC180">
            <v>110.3966513125399</v>
          </cell>
          <cell r="FD180">
            <v>38.335999999999999</v>
          </cell>
          <cell r="FE180">
            <v>68.84899999999999</v>
          </cell>
          <cell r="FF180">
            <v>13.907999999999999</v>
          </cell>
          <cell r="FG180">
            <v>231.48965131254019</v>
          </cell>
          <cell r="FH180">
            <v>0</v>
          </cell>
          <cell r="FI180">
            <v>231.48965131254019</v>
          </cell>
          <cell r="FJ180">
            <v>18.6074557790885</v>
          </cell>
          <cell r="FK180">
            <v>2.5940897429810899</v>
          </cell>
          <cell r="FL180">
            <v>16.013366036107399</v>
          </cell>
          <cell r="FM180">
            <v>18.60745577908849</v>
          </cell>
          <cell r="FN180">
            <v>472.72229224695207</v>
          </cell>
          <cell r="FO180">
            <v>13.39892992022617</v>
          </cell>
          <cell r="FP180">
            <v>0</v>
          </cell>
          <cell r="FQ180">
            <v>486.12122216717898</v>
          </cell>
          <cell r="FR180">
            <v>486.12122216717898</v>
          </cell>
          <cell r="FS180">
            <v>-13.380656526935503</v>
          </cell>
          <cell r="FT180">
            <v>-26.856993234157336</v>
          </cell>
          <cell r="FU180">
            <v>2.4997795570543501E-2</v>
          </cell>
          <cell r="FV180">
            <v>0</v>
          </cell>
          <cell r="FW180">
            <v>0</v>
          </cell>
          <cell r="FX180">
            <v>3.3816372053309899E-3</v>
          </cell>
          <cell r="FY180">
            <v>53.940565290258235</v>
          </cell>
          <cell r="FZ180">
            <v>5.8559742838959767</v>
          </cell>
          <cell r="GA180">
            <v>19.587269245837248</v>
          </cell>
          <cell r="GB180">
            <v>0</v>
          </cell>
          <cell r="GC180">
            <v>19.587269245837248</v>
          </cell>
          <cell r="GD180">
            <v>0</v>
          </cell>
          <cell r="GE180">
            <v>31.50324040648157</v>
          </cell>
          <cell r="GF180">
            <v>0</v>
          </cell>
          <cell r="GG180">
            <v>4.28</v>
          </cell>
          <cell r="GH180">
            <v>0</v>
          </cell>
          <cell r="GI180">
            <v>35.783240406481568</v>
          </cell>
          <cell r="GJ180">
            <v>0</v>
          </cell>
          <cell r="GK180">
            <v>35.783240406481568</v>
          </cell>
          <cell r="GL180">
            <v>0</v>
          </cell>
          <cell r="GM180">
            <v>0</v>
          </cell>
          <cell r="GN180">
            <v>0</v>
          </cell>
          <cell r="GO180">
            <v>0</v>
          </cell>
          <cell r="GP180">
            <v>55.370509652318702</v>
          </cell>
          <cell r="GQ180">
            <v>3.9451536171183195</v>
          </cell>
          <cell r="GR180">
            <v>0</v>
          </cell>
          <cell r="GS180">
            <v>59.315663269437096</v>
          </cell>
          <cell r="GT180">
            <v>59.315663269437096</v>
          </cell>
          <cell r="GU180">
            <v>41.105363473985499</v>
          </cell>
          <cell r="GV180">
            <v>-26.8569932341574</v>
          </cell>
          <cell r="GW180">
            <v>11.6933315611246</v>
          </cell>
          <cell r="GX180">
            <v>0</v>
          </cell>
          <cell r="GY180">
            <v>61.880111860828599</v>
          </cell>
          <cell r="GZ180">
            <v>1.31651252009008</v>
          </cell>
          <cell r="HA180">
            <v>150.408668402145</v>
          </cell>
          <cell r="HB180">
            <v>39.165749654045101</v>
          </cell>
          <cell r="HC180">
            <v>278.71274423806102</v>
          </cell>
          <cell r="HD180">
            <v>0.71462172127678503</v>
          </cell>
          <cell r="HE180">
            <v>279.42736595933798</v>
          </cell>
          <cell r="HF180">
            <v>0</v>
          </cell>
          <cell r="HG180">
            <v>141.89989171902101</v>
          </cell>
          <cell r="HH180">
            <v>38.335999999999999</v>
          </cell>
          <cell r="HI180">
            <v>73.129000000000005</v>
          </cell>
          <cell r="HJ180">
            <v>13.907999999999999</v>
          </cell>
          <cell r="HK180">
            <v>267.272891719021</v>
          </cell>
          <cell r="HL180">
            <v>0</v>
          </cell>
          <cell r="HM180">
            <v>267.272891719021</v>
          </cell>
          <cell r="HN180">
            <v>18.6074557790885</v>
          </cell>
          <cell r="HO180">
            <v>2.5940897429810899</v>
          </cell>
          <cell r="HP180">
            <v>16.013366036107399</v>
          </cell>
          <cell r="HQ180">
            <v>18.60745577908849</v>
          </cell>
          <cell r="HR180">
            <v>528.09280189927097</v>
          </cell>
          <cell r="HS180">
            <v>17.344083537344499</v>
          </cell>
          <cell r="HT180">
            <v>0</v>
          </cell>
          <cell r="HU180">
            <v>545.43688543661597</v>
          </cell>
          <cell r="HV180">
            <v>545.43688543661597</v>
          </cell>
          <cell r="HW180">
            <v>0.53779909305705498</v>
          </cell>
          <cell r="HX180">
            <v>0</v>
          </cell>
          <cell r="HY180">
            <v>3.3820000000000001</v>
          </cell>
          <cell r="HZ180">
            <v>0.874</v>
          </cell>
          <cell r="IA180">
            <v>3.4060000000000001</v>
          </cell>
          <cell r="IB180">
            <v>0</v>
          </cell>
          <cell r="IC180">
            <v>0</v>
          </cell>
          <cell r="ID180">
            <v>0</v>
          </cell>
          <cell r="IE180">
            <v>0.60599999999999998</v>
          </cell>
          <cell r="IF180">
            <v>7.0000000000000007E-2</v>
          </cell>
          <cell r="IG180">
            <v>2.0579999999999998</v>
          </cell>
          <cell r="IH180">
            <v>0.51400000000000001</v>
          </cell>
          <cell r="II180">
            <v>6.0919999999999996</v>
          </cell>
          <cell r="IJ180">
            <v>0</v>
          </cell>
          <cell r="IK180">
            <v>0</v>
          </cell>
          <cell r="IL180">
            <v>0</v>
          </cell>
          <cell r="IM180">
            <v>0</v>
          </cell>
          <cell r="IN180">
            <v>1.099</v>
          </cell>
          <cell r="IO180">
            <v>0</v>
          </cell>
          <cell r="IP180">
            <v>15.106999999999999</v>
          </cell>
          <cell r="IQ180">
            <v>12.227</v>
          </cell>
          <cell r="IR180">
            <v>5.3120000000000003</v>
          </cell>
          <cell r="IS180">
            <v>0</v>
          </cell>
          <cell r="IT180">
            <v>19.026</v>
          </cell>
          <cell r="IU180">
            <v>0</v>
          </cell>
          <cell r="IV180">
            <v>0</v>
          </cell>
          <cell r="IW180">
            <v>17.047000000000001</v>
          </cell>
          <cell r="IX180">
            <v>11.6</v>
          </cell>
          <cell r="IY180">
            <v>0</v>
          </cell>
          <cell r="IZ180">
            <v>0</v>
          </cell>
          <cell r="JA180">
            <v>0</v>
          </cell>
          <cell r="JB180">
            <v>15.212999999999999</v>
          </cell>
          <cell r="JC180">
            <v>0</v>
          </cell>
          <cell r="JD180">
            <v>9.74</v>
          </cell>
          <cell r="JE180">
            <v>2</v>
          </cell>
          <cell r="JF180">
            <v>0</v>
          </cell>
          <cell r="JG180">
            <v>0</v>
          </cell>
          <cell r="JH180">
            <v>0</v>
          </cell>
          <cell r="JI180">
            <v>0</v>
          </cell>
          <cell r="JJ180">
            <v>0</v>
          </cell>
          <cell r="JK180">
            <v>0</v>
          </cell>
          <cell r="JL180">
            <v>0</v>
          </cell>
          <cell r="JM180">
            <v>0</v>
          </cell>
          <cell r="JN180">
            <v>0</v>
          </cell>
          <cell r="JO180">
            <v>0</v>
          </cell>
          <cell r="JP180">
            <v>0</v>
          </cell>
          <cell r="JQ180">
            <v>0</v>
          </cell>
          <cell r="JR180" t="e">
            <v>#N/A</v>
          </cell>
          <cell r="JS180">
            <v>528.09280189927097</v>
          </cell>
          <cell r="JT180">
            <v>545.43688543661597</v>
          </cell>
          <cell r="JU180">
            <v>59.315663269437096</v>
          </cell>
          <cell r="JV180">
            <v>486.12122216717898</v>
          </cell>
          <cell r="JW180">
            <v>125.373</v>
          </cell>
          <cell r="JX180">
            <v>0</v>
          </cell>
          <cell r="JY180">
            <v>0</v>
          </cell>
          <cell r="JZ180">
            <v>0</v>
          </cell>
          <cell r="KA180">
            <v>2.1291032741238598</v>
          </cell>
          <cell r="KB180">
            <v>0</v>
          </cell>
          <cell r="KC180">
            <v>0</v>
          </cell>
          <cell r="KD180">
            <v>2.1291032741238598</v>
          </cell>
          <cell r="KE180">
            <v>0</v>
          </cell>
          <cell r="KF180">
            <v>0</v>
          </cell>
          <cell r="KG180">
            <v>0</v>
          </cell>
          <cell r="KH180">
            <v>0</v>
          </cell>
          <cell r="KI180">
            <v>3.8557405880874498</v>
          </cell>
          <cell r="KJ180">
            <v>2.4196739257478597</v>
          </cell>
          <cell r="KK180">
            <v>8.4122942037353905</v>
          </cell>
          <cell r="KL180">
            <v>15.5727355726886</v>
          </cell>
          <cell r="KM180">
            <v>13.218337351115901</v>
          </cell>
          <cell r="KN180">
            <v>59.564356413743802</v>
          </cell>
          <cell r="KO180">
            <v>17.047000000000001</v>
          </cell>
          <cell r="KP180">
            <v>0</v>
          </cell>
          <cell r="KQ180">
            <v>0</v>
          </cell>
          <cell r="KR180">
            <v>17.047000000000001</v>
          </cell>
          <cell r="KS180">
            <v>0</v>
          </cell>
          <cell r="KT180">
            <v>11.6</v>
          </cell>
          <cell r="KU180">
            <v>0</v>
          </cell>
          <cell r="KV180">
            <v>11.6</v>
          </cell>
          <cell r="KW180">
            <v>15.212999999999999</v>
          </cell>
          <cell r="KX180">
            <v>0</v>
          </cell>
          <cell r="KY180">
            <v>0</v>
          </cell>
          <cell r="KZ180">
            <v>15.212999999999999</v>
          </cell>
          <cell r="LA180">
            <v>17.047000000000001</v>
          </cell>
          <cell r="LB180">
            <v>0</v>
          </cell>
          <cell r="LC180">
            <v>0</v>
          </cell>
          <cell r="LD180">
            <v>17.047000000000001</v>
          </cell>
          <cell r="LE180">
            <v>0</v>
          </cell>
          <cell r="LF180">
            <v>11.6</v>
          </cell>
          <cell r="LG180">
            <v>0</v>
          </cell>
          <cell r="LH180">
            <v>11.6</v>
          </cell>
          <cell r="LI180">
            <v>15.212999999999999</v>
          </cell>
          <cell r="LJ180">
            <v>0</v>
          </cell>
          <cell r="LK180">
            <v>0</v>
          </cell>
          <cell r="LL180">
            <v>15.212999999999999</v>
          </cell>
          <cell r="LM180">
            <v>174.70578489466473</v>
          </cell>
          <cell r="LN180">
            <v>202.69966367276953</v>
          </cell>
          <cell r="LO180">
            <v>45.23453536842284</v>
          </cell>
          <cell r="LP180">
            <v>247.93419904119236</v>
          </cell>
          <cell r="LQ180">
            <v>377.40544856743429</v>
          </cell>
          <cell r="LR180">
            <v>422.63998393585712</v>
          </cell>
          <cell r="LS180">
            <v>4255.8303310395704</v>
          </cell>
          <cell r="LT180">
            <v>104969</v>
          </cell>
          <cell r="LU180">
            <v>58786.742807665702</v>
          </cell>
          <cell r="LV180">
            <v>36804</v>
          </cell>
          <cell r="LW180">
            <v>1920</v>
          </cell>
          <cell r="LX180">
            <v>1806</v>
          </cell>
          <cell r="LY180">
            <v>10130</v>
          </cell>
          <cell r="LZ180">
            <v>523131</v>
          </cell>
          <cell r="MA180">
            <v>628366</v>
          </cell>
          <cell r="MB180">
            <v>628366</v>
          </cell>
          <cell r="MC180">
            <v>10660</v>
          </cell>
          <cell r="MD180">
            <v>316211</v>
          </cell>
          <cell r="ME180">
            <v>946</v>
          </cell>
          <cell r="MF180">
            <v>946</v>
          </cell>
          <cell r="MG180">
            <v>245.5</v>
          </cell>
          <cell r="MH180">
            <v>4255830.3310395703</v>
          </cell>
          <cell r="MI180">
            <v>95590.742807665694</v>
          </cell>
          <cell r="MJ180">
            <v>628366</v>
          </cell>
          <cell r="MK180">
            <v>245.5</v>
          </cell>
          <cell r="ML180">
            <v>44.521364789502222</v>
          </cell>
          <cell r="MM180">
            <v>1.098108424695516</v>
          </cell>
          <cell r="MN180">
            <v>2.2050842980046661</v>
          </cell>
          <cell r="MO180">
            <v>52.019205367572411</v>
          </cell>
          <cell r="MP180">
            <v>83.252594825308819</v>
          </cell>
          <cell r="MQ180" t="str">
            <v/>
          </cell>
          <cell r="MR180">
            <v>2.2228329759775006E-4</v>
          </cell>
          <cell r="MS180" t="str">
            <v>Business plans (£m)</v>
          </cell>
          <cell r="MT180" t="str">
            <v>PR19 (£m)</v>
          </cell>
        </row>
        <row r="181">
          <cell r="A181" t="str">
            <v>HDD12</v>
          </cell>
          <cell r="B181" t="str">
            <v>HDD</v>
          </cell>
          <cell r="C181" t="str">
            <v>2011-12</v>
          </cell>
          <cell r="D181" t="str">
            <v>SVH</v>
          </cell>
          <cell r="E181" t="str">
            <v>SVH12</v>
          </cell>
          <cell r="F181">
            <v>1.1050631792877967</v>
          </cell>
          <cell r="MS181" t="str">
            <v>N/A</v>
          </cell>
          <cell r="MT181" t="str">
            <v>PR09 (£m)</v>
          </cell>
        </row>
        <row r="182">
          <cell r="A182" t="str">
            <v>HDD13</v>
          </cell>
          <cell r="B182" t="str">
            <v>HDD</v>
          </cell>
          <cell r="C182" t="str">
            <v>2012-13</v>
          </cell>
          <cell r="D182" t="str">
            <v>SVH</v>
          </cell>
          <cell r="E182" t="str">
            <v>SVH13</v>
          </cell>
          <cell r="F182">
            <v>1.0790336496980155</v>
          </cell>
          <cell r="MS182" t="str">
            <v>N/A</v>
          </cell>
          <cell r="MT182" t="str">
            <v>PR09 (£m)</v>
          </cell>
        </row>
        <row r="183">
          <cell r="A183" t="str">
            <v>HDD14</v>
          </cell>
          <cell r="B183" t="str">
            <v>HDD</v>
          </cell>
          <cell r="C183" t="str">
            <v>2013-14</v>
          </cell>
          <cell r="D183" t="str">
            <v>SVH</v>
          </cell>
          <cell r="E183" t="str">
            <v>SVH14</v>
          </cell>
          <cell r="F183">
            <v>1.0569641649763351</v>
          </cell>
          <cell r="MS183" t="str">
            <v>N/A</v>
          </cell>
          <cell r="MT183" t="str">
            <v>PR09 (£m)</v>
          </cell>
        </row>
        <row r="184">
          <cell r="A184" t="str">
            <v>HDD15</v>
          </cell>
          <cell r="B184" t="str">
            <v>HDD</v>
          </cell>
          <cell r="C184" t="str">
            <v>2014-15</v>
          </cell>
          <cell r="D184" t="str">
            <v>SVH</v>
          </cell>
          <cell r="E184" t="str">
            <v>SVH15</v>
          </cell>
          <cell r="F184">
            <v>1.0450405281189941</v>
          </cell>
          <cell r="MS184" t="str">
            <v>Historical (£m)</v>
          </cell>
          <cell r="MT184" t="str">
            <v>PR09 (£m)</v>
          </cell>
        </row>
        <row r="185">
          <cell r="A185" t="str">
            <v>HDD16</v>
          </cell>
          <cell r="B185" t="str">
            <v>HDD</v>
          </cell>
          <cell r="C185" t="str">
            <v>2015-16</v>
          </cell>
          <cell r="D185" t="str">
            <v>SVH</v>
          </cell>
          <cell r="E185" t="str">
            <v>SVH16</v>
          </cell>
          <cell r="F185">
            <v>1.0404326123128118</v>
          </cell>
          <cell r="MS185" t="str">
            <v>Historical (£m)</v>
          </cell>
          <cell r="MT185" t="str">
            <v>PR14 (£m)</v>
          </cell>
        </row>
        <row r="186">
          <cell r="A186" t="str">
            <v>HDD17</v>
          </cell>
          <cell r="B186" t="str">
            <v>HDD</v>
          </cell>
          <cell r="C186" t="str">
            <v>2016-17</v>
          </cell>
          <cell r="D186" t="str">
            <v>SVH</v>
          </cell>
          <cell r="E186" t="str">
            <v>SVH17</v>
          </cell>
          <cell r="F186">
            <v>1.0263438654082888</v>
          </cell>
          <cell r="MS186" t="str">
            <v>Historical (£m)</v>
          </cell>
          <cell r="MT186" t="str">
            <v>PR14 (£m)</v>
          </cell>
        </row>
        <row r="187">
          <cell r="A187" t="str">
            <v>HDD18</v>
          </cell>
          <cell r="B187" t="str">
            <v>HDD</v>
          </cell>
          <cell r="C187" t="str">
            <v>2017-18</v>
          </cell>
          <cell r="D187" t="str">
            <v>HDD</v>
          </cell>
          <cell r="E187" t="str">
            <v>HDD18</v>
          </cell>
          <cell r="F187">
            <v>1</v>
          </cell>
          <cell r="G187">
            <v>6.0201558900765603E-2</v>
          </cell>
          <cell r="H187">
            <v>0</v>
          </cell>
          <cell r="I187">
            <v>2.7463123814569002E-2</v>
          </cell>
          <cell r="J187">
            <v>0</v>
          </cell>
          <cell r="K187">
            <v>0.68973646740022998</v>
          </cell>
          <cell r="L187">
            <v>3.3372199999999998E-2</v>
          </cell>
          <cell r="M187">
            <v>0.2057609628723</v>
          </cell>
          <cell r="N187">
            <v>0</v>
          </cell>
          <cell r="O187">
            <v>1.0165343129878599</v>
          </cell>
          <cell r="P187">
            <v>0</v>
          </cell>
          <cell r="Q187">
            <v>1.0165343129878599</v>
          </cell>
          <cell r="R187">
            <v>0</v>
          </cell>
          <cell r="S187">
            <v>2.843265E-2</v>
          </cell>
          <cell r="T187">
            <v>0</v>
          </cell>
          <cell r="U187">
            <v>0</v>
          </cell>
          <cell r="V187">
            <v>0</v>
          </cell>
          <cell r="W187">
            <v>2.843265E-2</v>
          </cell>
          <cell r="X187">
            <v>0</v>
          </cell>
          <cell r="Y187">
            <v>2.843265E-2</v>
          </cell>
          <cell r="Z187">
            <v>5.3183802355062003E-2</v>
          </cell>
          <cell r="AA187">
            <v>0.02</v>
          </cell>
          <cell r="AB187">
            <v>3.3000000000000002E-2</v>
          </cell>
          <cell r="AC187">
            <v>5.3000000000000005E-2</v>
          </cell>
          <cell r="AD187">
            <v>0.99196696298786402</v>
          </cell>
          <cell r="AE187">
            <v>0</v>
          </cell>
          <cell r="AF187">
            <v>0</v>
          </cell>
          <cell r="AG187">
            <v>0.99196696298786402</v>
          </cell>
          <cell r="AH187">
            <v>0.99196696298786402</v>
          </cell>
          <cell r="AI187">
            <v>0.25415594089795601</v>
          </cell>
          <cell r="AJ187">
            <v>0</v>
          </cell>
          <cell r="AK187">
            <v>3.6402584267822898E-2</v>
          </cell>
          <cell r="AL187">
            <v>0</v>
          </cell>
          <cell r="AM187">
            <v>0</v>
          </cell>
          <cell r="AN187">
            <v>4.2219999999999999E-5</v>
          </cell>
          <cell r="AO187">
            <v>0.86586489831300895</v>
          </cell>
          <cell r="AP187">
            <v>0.19707371709403401</v>
          </cell>
          <cell r="AQ187">
            <v>1.3535393605728201</v>
          </cell>
          <cell r="AR187">
            <v>0</v>
          </cell>
          <cell r="AS187">
            <v>1.3535393605728201</v>
          </cell>
          <cell r="AT187">
            <v>0</v>
          </cell>
          <cell r="AU187">
            <v>9.6300000000000606E-5</v>
          </cell>
          <cell r="AV187">
            <v>0</v>
          </cell>
          <cell r="AW187">
            <v>0.10640114000000001</v>
          </cell>
          <cell r="AX187">
            <v>0</v>
          </cell>
          <cell r="AY187">
            <v>0.10649744</v>
          </cell>
          <cell r="AZ187">
            <v>0</v>
          </cell>
          <cell r="BA187">
            <v>0.10649744</v>
          </cell>
          <cell r="BB187">
            <v>0</v>
          </cell>
          <cell r="BC187">
            <v>0</v>
          </cell>
          <cell r="BD187">
            <v>0</v>
          </cell>
          <cell r="BE187">
            <v>0</v>
          </cell>
          <cell r="BF187">
            <v>1.4600368005728199</v>
          </cell>
          <cell r="BG187">
            <v>0</v>
          </cell>
          <cell r="BH187">
            <v>0</v>
          </cell>
          <cell r="BI187">
            <v>1.4600368005728199</v>
          </cell>
          <cell r="BJ187">
            <v>1.4600368005728199</v>
          </cell>
          <cell r="BK187">
            <v>-3.6828981887681398E-5</v>
          </cell>
          <cell r="BL187">
            <v>0</v>
          </cell>
          <cell r="BM187">
            <v>0</v>
          </cell>
          <cell r="BN187">
            <v>0</v>
          </cell>
          <cell r="BO187">
            <v>0</v>
          </cell>
          <cell r="BP187">
            <v>0</v>
          </cell>
          <cell r="BQ187">
            <v>0.38050450656245699</v>
          </cell>
          <cell r="BR187">
            <v>0</v>
          </cell>
          <cell r="BS187">
            <v>0.38046767758056999</v>
          </cell>
          <cell r="BT187">
            <v>0</v>
          </cell>
          <cell r="BU187">
            <v>0.38046767758056999</v>
          </cell>
          <cell r="BV187">
            <v>0</v>
          </cell>
          <cell r="BW187">
            <v>0</v>
          </cell>
          <cell r="BX187">
            <v>0</v>
          </cell>
          <cell r="BY187">
            <v>0</v>
          </cell>
          <cell r="BZ187">
            <v>0</v>
          </cell>
          <cell r="CA187">
            <v>0</v>
          </cell>
          <cell r="CB187">
            <v>0</v>
          </cell>
          <cell r="CC187">
            <v>0</v>
          </cell>
          <cell r="CD187">
            <v>0</v>
          </cell>
          <cell r="CE187">
            <v>0</v>
          </cell>
          <cell r="CF187">
            <v>0</v>
          </cell>
          <cell r="CG187">
            <v>0</v>
          </cell>
          <cell r="CH187">
            <v>0.38046767758056999</v>
          </cell>
          <cell r="CI187">
            <v>0</v>
          </cell>
          <cell r="CJ187">
            <v>0</v>
          </cell>
          <cell r="CK187">
            <v>0.38046767758056999</v>
          </cell>
          <cell r="CL187">
            <v>0.38046767758056999</v>
          </cell>
          <cell r="CM187">
            <v>1.5474120875924599E-3</v>
          </cell>
          <cell r="CN187">
            <v>0</v>
          </cell>
          <cell r="CO187">
            <v>-1.4479776325592499E-12</v>
          </cell>
          <cell r="CP187">
            <v>0</v>
          </cell>
          <cell r="CQ187">
            <v>0</v>
          </cell>
          <cell r="CR187">
            <v>0</v>
          </cell>
          <cell r="CS187">
            <v>0.162238694372313</v>
          </cell>
          <cell r="CT187">
            <v>6.2677393691282293E-2</v>
          </cell>
          <cell r="CU187">
            <v>0.22646350014974001</v>
          </cell>
          <cell r="CV187">
            <v>0</v>
          </cell>
          <cell r="CW187">
            <v>0.22646350014974001</v>
          </cell>
          <cell r="CX187">
            <v>0</v>
          </cell>
          <cell r="CY187">
            <v>9.4863600000000006E-2</v>
          </cell>
          <cell r="CZ187">
            <v>0</v>
          </cell>
          <cell r="DA187">
            <v>0</v>
          </cell>
          <cell r="DB187">
            <v>0</v>
          </cell>
          <cell r="DC187">
            <v>9.4863600000000006E-2</v>
          </cell>
          <cell r="DD187">
            <v>0</v>
          </cell>
          <cell r="DE187">
            <v>9.4863600000000006E-2</v>
          </cell>
          <cell r="DF187">
            <v>0</v>
          </cell>
          <cell r="DG187">
            <v>0</v>
          </cell>
          <cell r="DH187">
            <v>0</v>
          </cell>
          <cell r="DI187">
            <v>0</v>
          </cell>
          <cell r="DJ187">
            <v>0.32132710014973997</v>
          </cell>
          <cell r="DK187">
            <v>0</v>
          </cell>
          <cell r="DL187">
            <v>0</v>
          </cell>
          <cell r="DM187">
            <v>0.32132710014973997</v>
          </cell>
          <cell r="DN187">
            <v>0.32132710014973997</v>
          </cell>
          <cell r="DO187">
            <v>4.2622200787646302E-5</v>
          </cell>
          <cell r="DP187">
            <v>0</v>
          </cell>
          <cell r="DQ187">
            <v>0</v>
          </cell>
          <cell r="DR187">
            <v>0</v>
          </cell>
          <cell r="DS187">
            <v>0</v>
          </cell>
          <cell r="DT187">
            <v>0</v>
          </cell>
          <cell r="DU187">
            <v>0.13108627486035501</v>
          </cell>
          <cell r="DV187">
            <v>2.4888921468325199E-4</v>
          </cell>
          <cell r="DW187">
            <v>0.131377786275826</v>
          </cell>
          <cell r="DX187">
            <v>0</v>
          </cell>
          <cell r="DY187">
            <v>0.131377786275826</v>
          </cell>
          <cell r="DZ187">
            <v>0</v>
          </cell>
          <cell r="EA187">
            <v>0</v>
          </cell>
          <cell r="EB187">
            <v>0</v>
          </cell>
          <cell r="EC187">
            <v>0</v>
          </cell>
          <cell r="ED187">
            <v>0</v>
          </cell>
          <cell r="EE187">
            <v>0</v>
          </cell>
          <cell r="EF187">
            <v>0</v>
          </cell>
          <cell r="EG187">
            <v>0</v>
          </cell>
          <cell r="EH187">
            <v>0</v>
          </cell>
          <cell r="EI187">
            <v>0</v>
          </cell>
          <cell r="EJ187">
            <v>0</v>
          </cell>
          <cell r="EK187">
            <v>0</v>
          </cell>
          <cell r="EL187">
            <v>0.131377786275826</v>
          </cell>
          <cell r="EM187">
            <v>0</v>
          </cell>
          <cell r="EN187">
            <v>0</v>
          </cell>
          <cell r="EO187">
            <v>0.131377786275826</v>
          </cell>
          <cell r="EP187">
            <v>0.131377786275826</v>
          </cell>
          <cell r="EQ187">
            <v>0.31435749979872163</v>
          </cell>
          <cell r="ER187">
            <v>0</v>
          </cell>
          <cell r="ES187">
            <v>6.3865708082391892E-2</v>
          </cell>
          <cell r="ET187">
            <v>0</v>
          </cell>
          <cell r="EU187">
            <v>0.68973646740022998</v>
          </cell>
          <cell r="EV187">
            <v>3.341442E-2</v>
          </cell>
          <cell r="EW187">
            <v>1.0716258611853089</v>
          </cell>
          <cell r="EX187">
            <v>0.19707371709403401</v>
          </cell>
          <cell r="EY187">
            <v>2.3700736735606798</v>
          </cell>
          <cell r="EZ187">
            <v>0</v>
          </cell>
          <cell r="FA187">
            <v>2.3700736735606798</v>
          </cell>
          <cell r="FB187">
            <v>0</v>
          </cell>
          <cell r="FC187">
            <v>2.8528950000000001E-2</v>
          </cell>
          <cell r="FD187">
            <v>0</v>
          </cell>
          <cell r="FE187">
            <v>0.10640114000000001</v>
          </cell>
          <cell r="FF187">
            <v>0</v>
          </cell>
          <cell r="FG187">
            <v>0.13493009</v>
          </cell>
          <cell r="FH187">
            <v>0</v>
          </cell>
          <cell r="FI187">
            <v>0.13493009</v>
          </cell>
          <cell r="FJ187">
            <v>5.3183802355062003E-2</v>
          </cell>
          <cell r="FK187">
            <v>0.02</v>
          </cell>
          <cell r="FL187">
            <v>3.3000000000000002E-2</v>
          </cell>
          <cell r="FM187">
            <v>5.3000000000000005E-2</v>
          </cell>
          <cell r="FN187">
            <v>2.4520037635606839</v>
          </cell>
          <cell r="FO187">
            <v>0</v>
          </cell>
          <cell r="FP187">
            <v>0</v>
          </cell>
          <cell r="FQ187">
            <v>2.4520037635606839</v>
          </cell>
          <cell r="FR187">
            <v>2.1618315783031301</v>
          </cell>
          <cell r="FS187">
            <v>1.5532053064924247E-3</v>
          </cell>
          <cell r="FT187">
            <v>0</v>
          </cell>
          <cell r="FU187">
            <v>-1.4479776325592499E-12</v>
          </cell>
          <cell r="FV187">
            <v>0</v>
          </cell>
          <cell r="FW187">
            <v>0</v>
          </cell>
          <cell r="FX187">
            <v>0</v>
          </cell>
          <cell r="FY187">
            <v>0.67382947579512509</v>
          </cell>
          <cell r="FZ187">
            <v>6.2926282905965539E-2</v>
          </cell>
          <cell r="GA187">
            <v>0.73830896400613599</v>
          </cell>
          <cell r="GB187">
            <v>0</v>
          </cell>
          <cell r="GC187">
            <v>0.73830896400613599</v>
          </cell>
          <cell r="GD187">
            <v>0</v>
          </cell>
          <cell r="GE187">
            <v>9.4863600000000006E-2</v>
          </cell>
          <cell r="GF187">
            <v>0</v>
          </cell>
          <cell r="GG187">
            <v>0</v>
          </cell>
          <cell r="GH187">
            <v>0</v>
          </cell>
          <cell r="GI187">
            <v>9.4863600000000006E-2</v>
          </cell>
          <cell r="GJ187">
            <v>0</v>
          </cell>
          <cell r="GK187">
            <v>9.4863600000000006E-2</v>
          </cell>
          <cell r="GL187">
            <v>0</v>
          </cell>
          <cell r="GM187">
            <v>0</v>
          </cell>
          <cell r="GN187">
            <v>0</v>
          </cell>
          <cell r="GO187">
            <v>0</v>
          </cell>
          <cell r="GP187">
            <v>0.83317256400613593</v>
          </cell>
          <cell r="GQ187">
            <v>0</v>
          </cell>
          <cell r="GR187">
            <v>0</v>
          </cell>
          <cell r="GS187">
            <v>0.83317256400613593</v>
          </cell>
          <cell r="GT187">
            <v>0.83317256400613593</v>
          </cell>
          <cell r="GU187">
            <v>0.31591070510521402</v>
          </cell>
          <cell r="GV187">
            <v>0</v>
          </cell>
          <cell r="GW187">
            <v>6.3865708080943898E-2</v>
          </cell>
          <cell r="GX187">
            <v>0</v>
          </cell>
          <cell r="GY187">
            <v>0.68973646740022998</v>
          </cell>
          <cell r="GZ187">
            <v>3.341442E-2</v>
          </cell>
          <cell r="HA187">
            <v>1.74545533698043</v>
          </cell>
          <cell r="HB187">
            <v>0.26</v>
          </cell>
          <cell r="HC187">
            <v>3.10838263756682</v>
          </cell>
          <cell r="HD187">
            <v>0</v>
          </cell>
          <cell r="HE187">
            <v>3.10838263756682</v>
          </cell>
          <cell r="HF187">
            <v>0</v>
          </cell>
          <cell r="HG187">
            <v>0.12339255</v>
          </cell>
          <cell r="HH187">
            <v>0</v>
          </cell>
          <cell r="HI187">
            <v>0.10640114000000001</v>
          </cell>
          <cell r="HJ187">
            <v>0</v>
          </cell>
          <cell r="HK187">
            <v>0.22979368999999999</v>
          </cell>
          <cell r="HL187">
            <v>0</v>
          </cell>
          <cell r="HM187">
            <v>0.22979368999999999</v>
          </cell>
          <cell r="HN187">
            <v>5.3183802355062003E-2</v>
          </cell>
          <cell r="HO187">
            <v>0.02</v>
          </cell>
          <cell r="HP187">
            <v>3.3000000000000002E-2</v>
          </cell>
          <cell r="HQ187">
            <v>5.3000000000000005E-2</v>
          </cell>
          <cell r="HR187">
            <v>3.2851763275668202</v>
          </cell>
          <cell r="HS187">
            <v>0</v>
          </cell>
          <cell r="HT187">
            <v>0</v>
          </cell>
          <cell r="HU187">
            <v>3.2851763275668202</v>
          </cell>
          <cell r="HV187">
            <v>3.2851763275668202</v>
          </cell>
          <cell r="HW187">
            <v>0</v>
          </cell>
          <cell r="HX187">
            <v>0</v>
          </cell>
          <cell r="HY187">
            <v>0</v>
          </cell>
          <cell r="HZ187">
            <v>0</v>
          </cell>
          <cell r="IA187">
            <v>0</v>
          </cell>
          <cell r="IB187">
            <v>0</v>
          </cell>
          <cell r="IC187">
            <v>0</v>
          </cell>
          <cell r="ID187">
            <v>3.6653527459450299E-3</v>
          </cell>
          <cell r="IE187">
            <v>0</v>
          </cell>
          <cell r="IF187">
            <v>0</v>
          </cell>
          <cell r="IG187">
            <v>0</v>
          </cell>
          <cell r="IH187">
            <v>0</v>
          </cell>
          <cell r="II187">
            <v>0</v>
          </cell>
          <cell r="IJ187">
            <v>0</v>
          </cell>
          <cell r="IK187">
            <v>0</v>
          </cell>
          <cell r="IL187">
            <v>0</v>
          </cell>
          <cell r="IM187">
            <v>0</v>
          </cell>
          <cell r="IN187">
            <v>3.6999999999999998E-2</v>
          </cell>
          <cell r="IO187">
            <v>0</v>
          </cell>
          <cell r="IP187">
            <v>0</v>
          </cell>
          <cell r="IQ187">
            <v>0</v>
          </cell>
          <cell r="IR187">
            <v>0</v>
          </cell>
          <cell r="IS187">
            <v>0</v>
          </cell>
          <cell r="IT187">
            <v>0</v>
          </cell>
          <cell r="IU187">
            <v>0</v>
          </cell>
          <cell r="IV187">
            <v>0</v>
          </cell>
          <cell r="IW187">
            <v>0</v>
          </cell>
          <cell r="IX187">
            <v>6.6082259794604706E-2</v>
          </cell>
          <cell r="IY187">
            <v>0</v>
          </cell>
          <cell r="IZ187">
            <v>0</v>
          </cell>
          <cell r="JA187">
            <v>0</v>
          </cell>
          <cell r="JB187">
            <v>0</v>
          </cell>
          <cell r="JC187">
            <v>0</v>
          </cell>
          <cell r="JD187">
            <v>0</v>
          </cell>
          <cell r="JE187">
            <v>0</v>
          </cell>
          <cell r="JF187">
            <v>0</v>
          </cell>
          <cell r="JG187">
            <v>0</v>
          </cell>
          <cell r="JH187">
            <v>0</v>
          </cell>
          <cell r="JI187">
            <v>0</v>
          </cell>
          <cell r="JJ187">
            <v>0</v>
          </cell>
          <cell r="JK187">
            <v>0</v>
          </cell>
          <cell r="JL187">
            <v>0</v>
          </cell>
          <cell r="JM187">
            <v>0</v>
          </cell>
          <cell r="JN187">
            <v>0</v>
          </cell>
          <cell r="JO187">
            <v>0</v>
          </cell>
          <cell r="JP187">
            <v>0</v>
          </cell>
          <cell r="JQ187">
            <v>0</v>
          </cell>
          <cell r="JR187" t="e">
            <v>#N/A</v>
          </cell>
          <cell r="JS187">
            <v>3.2851763275668202</v>
          </cell>
          <cell r="JT187">
            <v>3.2851763275668202</v>
          </cell>
          <cell r="JU187">
            <v>0.83317256400613593</v>
          </cell>
          <cell r="JV187">
            <v>2.1618315783031301</v>
          </cell>
          <cell r="JW187">
            <v>0.10674761254055</v>
          </cell>
          <cell r="JX187">
            <v>0</v>
          </cell>
          <cell r="JY187">
            <v>0</v>
          </cell>
          <cell r="JZ187">
            <v>0</v>
          </cell>
          <cell r="KA187">
            <v>0</v>
          </cell>
          <cell r="KB187">
            <v>0</v>
          </cell>
          <cell r="KC187">
            <v>0</v>
          </cell>
          <cell r="KD187">
            <v>0</v>
          </cell>
          <cell r="KE187">
            <v>0</v>
          </cell>
          <cell r="KF187">
            <v>0</v>
          </cell>
          <cell r="KG187">
            <v>0</v>
          </cell>
          <cell r="KH187">
            <v>0</v>
          </cell>
          <cell r="KI187">
            <v>0.31469772419116204</v>
          </cell>
          <cell r="KJ187">
            <v>0.28000564212319301</v>
          </cell>
          <cell r="KK187">
            <v>0.44456055714188802</v>
          </cell>
          <cell r="KL187">
            <v>0.12853390634048001</v>
          </cell>
          <cell r="KM187">
            <v>0.35349175323558801</v>
          </cell>
          <cell r="KN187">
            <v>0</v>
          </cell>
          <cell r="KO187">
            <v>0</v>
          </cell>
          <cell r="KP187">
            <v>0</v>
          </cell>
          <cell r="KQ187">
            <v>0</v>
          </cell>
          <cell r="KR187">
            <v>0</v>
          </cell>
          <cell r="KS187">
            <v>0</v>
          </cell>
          <cell r="KT187">
            <v>6.6082259794604706E-2</v>
          </cell>
          <cell r="KU187">
            <v>0</v>
          </cell>
          <cell r="KV187">
            <v>6.6082259794604706E-2</v>
          </cell>
          <cell r="KW187">
            <v>0</v>
          </cell>
          <cell r="KX187">
            <v>0</v>
          </cell>
          <cell r="KY187">
            <v>0</v>
          </cell>
          <cell r="KZ187">
            <v>0</v>
          </cell>
          <cell r="LA187">
            <v>2.2520204424904223E-3</v>
          </cell>
          <cell r="LB187">
            <v>0</v>
          </cell>
          <cell r="LC187">
            <v>0</v>
          </cell>
          <cell r="LD187">
            <v>2.2520204424904223E-3</v>
          </cell>
          <cell r="LE187">
            <v>0</v>
          </cell>
          <cell r="LF187">
            <v>4.000541363344997E-2</v>
          </cell>
          <cell r="LG187">
            <v>0</v>
          </cell>
          <cell r="LH187">
            <v>4.000541363344997E-2</v>
          </cell>
          <cell r="LI187">
            <v>0</v>
          </cell>
          <cell r="LJ187">
            <v>0</v>
          </cell>
          <cell r="LK187">
            <v>0</v>
          </cell>
          <cell r="LL187">
            <v>0</v>
          </cell>
          <cell r="LM187">
            <v>1.0472189834303551</v>
          </cell>
          <cell r="LN187">
            <v>1.1965673571122379</v>
          </cell>
          <cell r="LO187">
            <v>0.77024628110016957</v>
          </cell>
          <cell r="LP187">
            <v>1.9668136382124075</v>
          </cell>
          <cell r="LQ187">
            <v>2.2437863405425933</v>
          </cell>
          <cell r="LR187">
            <v>3.0140326216427629</v>
          </cell>
          <cell r="LS187">
            <v>28.273</v>
          </cell>
          <cell r="LT187">
            <v>705</v>
          </cell>
          <cell r="LU187">
            <v>305.72046899999998</v>
          </cell>
          <cell r="LV187">
            <v>196</v>
          </cell>
          <cell r="LW187">
            <v>150</v>
          </cell>
          <cell r="LX187">
            <v>236</v>
          </cell>
          <cell r="LY187">
            <v>681</v>
          </cell>
          <cell r="LZ187">
            <v>0</v>
          </cell>
          <cell r="MA187">
            <v>2871</v>
          </cell>
          <cell r="MB187">
            <v>2871</v>
          </cell>
          <cell r="MC187">
            <v>0</v>
          </cell>
          <cell r="MD187">
            <v>0</v>
          </cell>
          <cell r="ME187">
            <v>50</v>
          </cell>
          <cell r="MF187">
            <v>50</v>
          </cell>
          <cell r="MG187">
            <v>0.65700000000000003</v>
          </cell>
          <cell r="MH187">
            <v>28273</v>
          </cell>
          <cell r="MI187">
            <v>501.72046899999998</v>
          </cell>
          <cell r="MJ187">
            <v>2871</v>
          </cell>
          <cell r="MK187">
            <v>0.65700000000000003</v>
          </cell>
          <cell r="ML187">
            <v>56.352095931728869</v>
          </cell>
          <cell r="MM187">
            <v>1.4051649146489178</v>
          </cell>
          <cell r="MN187">
            <v>37.164750957854409</v>
          </cell>
          <cell r="MO187">
            <v>0</v>
          </cell>
          <cell r="MP187">
            <v>0</v>
          </cell>
          <cell r="MQ187" t="str">
            <v/>
          </cell>
          <cell r="MR187">
            <v>1.7684716867682948E-3</v>
          </cell>
          <cell r="MS187" t="str">
            <v>Historical (£m)</v>
          </cell>
          <cell r="MT187" t="str">
            <v>PR14 (£m)</v>
          </cell>
        </row>
        <row r="188">
          <cell r="A188" t="str">
            <v>HDD19</v>
          </cell>
          <cell r="B188" t="str">
            <v>HDD</v>
          </cell>
          <cell r="C188" t="str">
            <v>2018-19</v>
          </cell>
          <cell r="D188" t="str">
            <v>HDD</v>
          </cell>
          <cell r="E188" t="str">
            <v>HDD19</v>
          </cell>
          <cell r="F188">
            <v>0.97917319135609127</v>
          </cell>
          <cell r="G188">
            <v>8.4208894456623842E-2</v>
          </cell>
          <cell r="H188">
            <v>0</v>
          </cell>
          <cell r="I188">
            <v>3.2312715314751016E-2</v>
          </cell>
          <cell r="J188">
            <v>8.8125587222048201E-3</v>
          </cell>
          <cell r="K188">
            <v>8.8125587222048204E-2</v>
          </cell>
          <cell r="L188">
            <v>1.8604290635765734E-2</v>
          </cell>
          <cell r="M188">
            <v>0.29962699655496394</v>
          </cell>
          <cell r="N188">
            <v>9.7917319135609119E-4</v>
          </cell>
          <cell r="O188">
            <v>0.5326702160977137</v>
          </cell>
          <cell r="P188">
            <v>2.9375195740682738E-3</v>
          </cell>
          <cell r="Q188">
            <v>0.53560773567178199</v>
          </cell>
          <cell r="R188">
            <v>0</v>
          </cell>
          <cell r="S188">
            <v>0.1576468838083307</v>
          </cell>
          <cell r="T188">
            <v>3.916692765424365E-2</v>
          </cell>
          <cell r="U188">
            <v>0</v>
          </cell>
          <cell r="V188">
            <v>1.9583463827121824E-3</v>
          </cell>
          <cell r="W188">
            <v>0.19877215784528654</v>
          </cell>
          <cell r="X188">
            <v>0</v>
          </cell>
          <cell r="Y188">
            <v>0.19877215784528654</v>
          </cell>
          <cell r="Z188">
            <v>6.5604603820858115E-2</v>
          </cell>
          <cell r="AA188">
            <v>7.7354682117131215E-2</v>
          </cell>
          <cell r="AB188">
            <v>6.5604603820858115E-2</v>
          </cell>
          <cell r="AC188">
            <v>0.14295928593798934</v>
          </cell>
          <cell r="AD188">
            <v>0.66877528969621036</v>
          </cell>
          <cell r="AE188">
            <v>0</v>
          </cell>
          <cell r="AF188">
            <v>0</v>
          </cell>
          <cell r="AG188">
            <v>0.66877528969621036</v>
          </cell>
          <cell r="AH188">
            <v>13.459714688380831</v>
          </cell>
          <cell r="AI188">
            <v>0.1801678672095208</v>
          </cell>
          <cell r="AJ188">
            <v>0</v>
          </cell>
          <cell r="AK188">
            <v>0.16939696210460378</v>
          </cell>
          <cell r="AL188">
            <v>1.0770905104917003E-2</v>
          </cell>
          <cell r="AM188">
            <v>0</v>
          </cell>
          <cell r="AN188">
            <v>0</v>
          </cell>
          <cell r="AO188">
            <v>1.061423739430003</v>
          </cell>
          <cell r="AP188">
            <v>0.22325148762918881</v>
          </cell>
          <cell r="AQ188">
            <v>1.6450109614782333</v>
          </cell>
          <cell r="AR188">
            <v>3.9166927654243648E-3</v>
          </cell>
          <cell r="AS188">
            <v>1.6489276542436577</v>
          </cell>
          <cell r="AT188">
            <v>0</v>
          </cell>
          <cell r="AU188">
            <v>0.22031396805512055</v>
          </cell>
          <cell r="AV188">
            <v>0</v>
          </cell>
          <cell r="AW188">
            <v>9.7917319135609119E-4</v>
          </cell>
          <cell r="AX188">
            <v>0</v>
          </cell>
          <cell r="AY188">
            <v>0.22129314124647664</v>
          </cell>
          <cell r="AZ188">
            <v>0</v>
          </cell>
          <cell r="BA188">
            <v>0.22129314124647664</v>
          </cell>
          <cell r="BB188">
            <v>6.3646257438145934E-2</v>
          </cell>
          <cell r="BC188">
            <v>0</v>
          </cell>
          <cell r="BD188">
            <v>6.3646257438145934E-2</v>
          </cell>
          <cell r="BE188">
            <v>6.3646257438145934E-2</v>
          </cell>
          <cell r="BF188">
            <v>1.8065745380519884</v>
          </cell>
          <cell r="BG188">
            <v>0</v>
          </cell>
          <cell r="BH188">
            <v>0</v>
          </cell>
          <cell r="BI188">
            <v>1.8065745380519884</v>
          </cell>
          <cell r="BJ188">
            <v>29.300778578139674</v>
          </cell>
          <cell r="BK188">
            <v>0</v>
          </cell>
          <cell r="BL188">
            <v>0</v>
          </cell>
          <cell r="BM188">
            <v>0</v>
          </cell>
          <cell r="BN188">
            <v>9.7917319135609119E-4</v>
          </cell>
          <cell r="BO188">
            <v>0</v>
          </cell>
          <cell r="BP188">
            <v>0</v>
          </cell>
          <cell r="BQ188">
            <v>8.7146414030692121E-2</v>
          </cell>
          <cell r="BR188">
            <v>0</v>
          </cell>
          <cell r="BS188">
            <v>8.8125587222048204E-2</v>
          </cell>
          <cell r="BT188">
            <v>0</v>
          </cell>
          <cell r="BU188">
            <v>8.8125587222048204E-2</v>
          </cell>
          <cell r="BV188">
            <v>0</v>
          </cell>
          <cell r="BW188">
            <v>0</v>
          </cell>
          <cell r="BX188">
            <v>0</v>
          </cell>
          <cell r="BY188">
            <v>0</v>
          </cell>
          <cell r="BZ188">
            <v>0</v>
          </cell>
          <cell r="CA188">
            <v>0</v>
          </cell>
          <cell r="CB188">
            <v>0</v>
          </cell>
          <cell r="CC188">
            <v>0</v>
          </cell>
          <cell r="CD188">
            <v>0</v>
          </cell>
          <cell r="CE188">
            <v>0</v>
          </cell>
          <cell r="CF188">
            <v>0</v>
          </cell>
          <cell r="CG188">
            <v>0</v>
          </cell>
          <cell r="CH188">
            <v>8.8125587222048204E-2</v>
          </cell>
          <cell r="CI188">
            <v>0</v>
          </cell>
          <cell r="CJ188">
            <v>0</v>
          </cell>
          <cell r="CK188">
            <v>8.8125587222048204E-2</v>
          </cell>
          <cell r="CL188">
            <v>8.8125587222048204E-2</v>
          </cell>
          <cell r="CM188">
            <v>9.7917319135609119E-4</v>
          </cell>
          <cell r="CN188">
            <v>0</v>
          </cell>
          <cell r="CO188">
            <v>0</v>
          </cell>
          <cell r="CP188">
            <v>9.7917319135609119E-4</v>
          </cell>
          <cell r="CQ188">
            <v>0</v>
          </cell>
          <cell r="CR188">
            <v>0</v>
          </cell>
          <cell r="CS188">
            <v>0.29962699655496394</v>
          </cell>
          <cell r="CT188">
            <v>0</v>
          </cell>
          <cell r="CU188">
            <v>0.30158534293767608</v>
          </cell>
          <cell r="CV188">
            <v>1.9583463827121824E-3</v>
          </cell>
          <cell r="CW188">
            <v>0.30354368932038828</v>
          </cell>
          <cell r="CX188">
            <v>0</v>
          </cell>
          <cell r="CY188">
            <v>0</v>
          </cell>
          <cell r="CZ188">
            <v>0</v>
          </cell>
          <cell r="DA188">
            <v>0</v>
          </cell>
          <cell r="DB188">
            <v>0</v>
          </cell>
          <cell r="DC188">
            <v>0</v>
          </cell>
          <cell r="DD188">
            <v>0</v>
          </cell>
          <cell r="DE188">
            <v>0</v>
          </cell>
          <cell r="DF188">
            <v>0</v>
          </cell>
          <cell r="DG188">
            <v>0</v>
          </cell>
          <cell r="DH188">
            <v>0</v>
          </cell>
          <cell r="DI188">
            <v>0</v>
          </cell>
          <cell r="DJ188">
            <v>0.30354368932038828</v>
          </cell>
          <cell r="DK188">
            <v>0</v>
          </cell>
          <cell r="DL188">
            <v>0</v>
          </cell>
          <cell r="DM188">
            <v>0.30354368932038828</v>
          </cell>
          <cell r="DN188">
            <v>0.30354368932038828</v>
          </cell>
          <cell r="DO188">
            <v>0</v>
          </cell>
          <cell r="DP188">
            <v>0</v>
          </cell>
          <cell r="DQ188">
            <v>0</v>
          </cell>
          <cell r="DR188">
            <v>1.9583463827121824E-3</v>
          </cell>
          <cell r="DS188">
            <v>0</v>
          </cell>
          <cell r="DT188">
            <v>0</v>
          </cell>
          <cell r="DU188">
            <v>0</v>
          </cell>
          <cell r="DV188">
            <v>0</v>
          </cell>
          <cell r="DW188">
            <v>1.9583463827121824E-3</v>
          </cell>
          <cell r="DX188">
            <v>0</v>
          </cell>
          <cell r="DY188">
            <v>1.9583463827121824E-3</v>
          </cell>
          <cell r="DZ188">
            <v>0</v>
          </cell>
          <cell r="EA188">
            <v>0</v>
          </cell>
          <cell r="EB188">
            <v>0</v>
          </cell>
          <cell r="EC188">
            <v>0</v>
          </cell>
          <cell r="ED188">
            <v>0</v>
          </cell>
          <cell r="EE188">
            <v>0</v>
          </cell>
          <cell r="EF188">
            <v>0</v>
          </cell>
          <cell r="EG188">
            <v>0</v>
          </cell>
          <cell r="EH188">
            <v>0</v>
          </cell>
          <cell r="EI188">
            <v>0</v>
          </cell>
          <cell r="EJ188">
            <v>0</v>
          </cell>
          <cell r="EK188">
            <v>0</v>
          </cell>
          <cell r="EL188">
            <v>1.9583463827121824E-3</v>
          </cell>
          <cell r="EM188">
            <v>0</v>
          </cell>
          <cell r="EN188">
            <v>0</v>
          </cell>
          <cell r="EO188">
            <v>1.9583463827121824E-3</v>
          </cell>
          <cell r="EP188">
            <v>1.9583463827121824E-3</v>
          </cell>
          <cell r="EQ188">
            <v>0.26437676166614466</v>
          </cell>
          <cell r="ER188">
            <v>0</v>
          </cell>
          <cell r="ES188">
            <v>0.20170967741935478</v>
          </cell>
          <cell r="ET188">
            <v>1.9583463827121821E-2</v>
          </cell>
          <cell r="EU188">
            <v>8.8125587222048204E-2</v>
          </cell>
          <cell r="EV188">
            <v>1.8604290635765734E-2</v>
          </cell>
          <cell r="EW188">
            <v>1.3610507359849671</v>
          </cell>
          <cell r="EX188">
            <v>0.22423066082054491</v>
          </cell>
          <cell r="EY188">
            <v>2.177681177575947</v>
          </cell>
          <cell r="EZ188">
            <v>6.854212339492639E-3</v>
          </cell>
          <cell r="FA188">
            <v>2.1845353899154394</v>
          </cell>
          <cell r="FB188">
            <v>0</v>
          </cell>
          <cell r="FC188">
            <v>0.37796085186345124</v>
          </cell>
          <cell r="FD188">
            <v>3.916692765424365E-2</v>
          </cell>
          <cell r="FE188">
            <v>9.7917319135609119E-4</v>
          </cell>
          <cell r="FF188">
            <v>1.9583463827121824E-3</v>
          </cell>
          <cell r="FG188">
            <v>0.42006529909176321</v>
          </cell>
          <cell r="FH188">
            <v>0</v>
          </cell>
          <cell r="FI188">
            <v>0.42006529909176321</v>
          </cell>
          <cell r="FJ188">
            <v>0.12925086125900406</v>
          </cell>
          <cell r="FK188">
            <v>7.7354682117131215E-2</v>
          </cell>
          <cell r="FL188">
            <v>0.12925086125900406</v>
          </cell>
          <cell r="FM188">
            <v>0.20660554337613526</v>
          </cell>
          <cell r="FN188">
            <v>2.4753498277481989</v>
          </cell>
          <cell r="FO188">
            <v>0</v>
          </cell>
          <cell r="FP188">
            <v>0</v>
          </cell>
          <cell r="FQ188">
            <v>2.4753498277481989</v>
          </cell>
          <cell r="FR188">
            <v>29.692447854682111</v>
          </cell>
          <cell r="FS188">
            <v>9.7917319135609119E-4</v>
          </cell>
          <cell r="FT188">
            <v>0</v>
          </cell>
          <cell r="FU188">
            <v>0</v>
          </cell>
          <cell r="FV188">
            <v>3.9166927654243648E-3</v>
          </cell>
          <cell r="FW188">
            <v>0</v>
          </cell>
          <cell r="FX188">
            <v>0</v>
          </cell>
          <cell r="FY188">
            <v>0.38677341058565606</v>
          </cell>
          <cell r="FZ188">
            <v>0</v>
          </cell>
          <cell r="GA188">
            <v>0.39166927654243655</v>
          </cell>
          <cell r="GB188">
            <v>1.9583463827121824E-3</v>
          </cell>
          <cell r="GC188">
            <v>0.39362762292514869</v>
          </cell>
          <cell r="GD188">
            <v>0</v>
          </cell>
          <cell r="GE188">
            <v>0</v>
          </cell>
          <cell r="GF188">
            <v>0</v>
          </cell>
          <cell r="GG188">
            <v>0</v>
          </cell>
          <cell r="GH188">
            <v>0</v>
          </cell>
          <cell r="GI188">
            <v>0</v>
          </cell>
          <cell r="GJ188">
            <v>0</v>
          </cell>
          <cell r="GK188">
            <v>0</v>
          </cell>
          <cell r="GL188">
            <v>0</v>
          </cell>
          <cell r="GM188">
            <v>0</v>
          </cell>
          <cell r="GN188">
            <v>0</v>
          </cell>
          <cell r="GO188">
            <v>0</v>
          </cell>
          <cell r="GP188">
            <v>0.39362762292514869</v>
          </cell>
          <cell r="GQ188">
            <v>0</v>
          </cell>
          <cell r="GR188">
            <v>0</v>
          </cell>
          <cell r="GS188">
            <v>0.39362762292514869</v>
          </cell>
          <cell r="GT188">
            <v>0.39362762292514869</v>
          </cell>
          <cell r="GU188">
            <v>0.26535593485750075</v>
          </cell>
          <cell r="GV188">
            <v>0</v>
          </cell>
          <cell r="GW188">
            <v>0.20170967741935478</v>
          </cell>
          <cell r="GX188">
            <v>2.350015659254619E-2</v>
          </cell>
          <cell r="GY188">
            <v>8.8125587222048204E-2</v>
          </cell>
          <cell r="GZ188">
            <v>1.8604290635765734E-2</v>
          </cell>
          <cell r="HA188">
            <v>1.7478241465706228</v>
          </cell>
          <cell r="HB188">
            <v>0.22423066082054491</v>
          </cell>
          <cell r="HC188">
            <v>2.5693504541183838</v>
          </cell>
          <cell r="HD188">
            <v>8.8125587222048201E-3</v>
          </cell>
          <cell r="HE188">
            <v>2.5781630128405881</v>
          </cell>
          <cell r="HF188">
            <v>0</v>
          </cell>
          <cell r="HG188">
            <v>0.37796085186345124</v>
          </cell>
          <cell r="HH188">
            <v>3.916692765424365E-2</v>
          </cell>
          <cell r="HI188">
            <v>9.7917319135609119E-4</v>
          </cell>
          <cell r="HJ188">
            <v>1.9583463827121824E-3</v>
          </cell>
          <cell r="HK188">
            <v>0.42006529909176316</v>
          </cell>
          <cell r="HL188">
            <v>0</v>
          </cell>
          <cell r="HM188">
            <v>0.42006529909176316</v>
          </cell>
          <cell r="HN188">
            <v>0.12925086125900406</v>
          </cell>
          <cell r="HO188">
            <v>7.7354682117131215E-2</v>
          </cell>
          <cell r="HP188">
            <v>0.12925086125900406</v>
          </cell>
          <cell r="HQ188">
            <v>0.20660554337613526</v>
          </cell>
          <cell r="HR188">
            <v>2.8689774506733476</v>
          </cell>
          <cell r="HS188">
            <v>0</v>
          </cell>
          <cell r="HT188">
            <v>0</v>
          </cell>
          <cell r="HU188">
            <v>2.8689774506733476</v>
          </cell>
          <cell r="HV188">
            <v>43.154120889445657</v>
          </cell>
          <cell r="HW188">
            <v>2.649307666769153E-3</v>
          </cell>
          <cell r="HX188">
            <v>0</v>
          </cell>
          <cell r="HY188">
            <v>0</v>
          </cell>
          <cell r="HZ188">
            <v>0</v>
          </cell>
          <cell r="IA188">
            <v>0</v>
          </cell>
          <cell r="IB188">
            <v>0</v>
          </cell>
          <cell r="IC188">
            <v>0</v>
          </cell>
          <cell r="ID188">
            <v>0</v>
          </cell>
          <cell r="IE188">
            <v>0</v>
          </cell>
          <cell r="IF188">
            <v>0</v>
          </cell>
          <cell r="IG188">
            <v>0</v>
          </cell>
          <cell r="IH188">
            <v>0</v>
          </cell>
          <cell r="II188">
            <v>0</v>
          </cell>
          <cell r="IJ188">
            <v>0</v>
          </cell>
          <cell r="IK188">
            <v>0</v>
          </cell>
          <cell r="IL188">
            <v>0</v>
          </cell>
          <cell r="IM188">
            <v>0</v>
          </cell>
          <cell r="IN188">
            <v>0</v>
          </cell>
          <cell r="IO188">
            <v>0</v>
          </cell>
          <cell r="IP188">
            <v>0</v>
          </cell>
          <cell r="IQ188">
            <v>0</v>
          </cell>
          <cell r="IR188">
            <v>0</v>
          </cell>
          <cell r="IS188">
            <v>0</v>
          </cell>
          <cell r="IT188">
            <v>0</v>
          </cell>
          <cell r="IU188">
            <v>0</v>
          </cell>
          <cell r="IV188">
            <v>0</v>
          </cell>
          <cell r="IW188">
            <v>9.7917319135609119E-4</v>
          </cell>
          <cell r="IX188">
            <v>9.7917319135609119E-4</v>
          </cell>
          <cell r="IY188">
            <v>0</v>
          </cell>
          <cell r="IZ188">
            <v>0</v>
          </cell>
          <cell r="JA188">
            <v>0</v>
          </cell>
          <cell r="JB188">
            <v>0</v>
          </cell>
          <cell r="JC188">
            <v>0</v>
          </cell>
          <cell r="JD188">
            <v>4.0146100845599747E-2</v>
          </cell>
          <cell r="JE188">
            <v>0</v>
          </cell>
          <cell r="JF188">
            <v>40.285143438772309</v>
          </cell>
          <cell r="JG188">
            <v>0</v>
          </cell>
          <cell r="JH188">
            <v>0</v>
          </cell>
          <cell r="JI188">
            <v>0</v>
          </cell>
          <cell r="JJ188">
            <v>0</v>
          </cell>
          <cell r="JK188">
            <v>0</v>
          </cell>
          <cell r="JL188">
            <v>0</v>
          </cell>
          <cell r="JM188">
            <v>0</v>
          </cell>
          <cell r="JN188">
            <v>0</v>
          </cell>
          <cell r="JO188">
            <v>0</v>
          </cell>
          <cell r="JP188">
            <v>0</v>
          </cell>
          <cell r="JQ188">
            <v>0</v>
          </cell>
          <cell r="JR188" t="e">
            <v>#N/A</v>
          </cell>
          <cell r="JS188">
            <v>2.8689774506733476</v>
          </cell>
          <cell r="JT188">
            <v>43.154120889445657</v>
          </cell>
          <cell r="JU188">
            <v>0.39362762292514869</v>
          </cell>
          <cell r="JV188">
            <v>29.692447854682111</v>
          </cell>
          <cell r="JW188">
            <v>40.32724788600062</v>
          </cell>
          <cell r="JX188">
            <v>0</v>
          </cell>
          <cell r="JY188">
            <v>0</v>
          </cell>
          <cell r="JZ188">
            <v>0</v>
          </cell>
          <cell r="KA188">
            <v>0</v>
          </cell>
          <cell r="KB188">
            <v>0</v>
          </cell>
          <cell r="KC188">
            <v>0</v>
          </cell>
          <cell r="KD188">
            <v>0</v>
          </cell>
          <cell r="KE188">
            <v>0</v>
          </cell>
          <cell r="KF188">
            <v>0</v>
          </cell>
          <cell r="KG188">
            <v>0</v>
          </cell>
          <cell r="KH188">
            <v>0</v>
          </cell>
          <cell r="KI188">
            <v>0.26350725587222046</v>
          </cell>
          <cell r="KJ188">
            <v>0.18948665847165672</v>
          </cell>
          <cell r="KK188">
            <v>0.23706957970560599</v>
          </cell>
          <cell r="KL188">
            <v>9.0709625274036934E-2</v>
          </cell>
          <cell r="KM188">
            <v>0.2041223601628562</v>
          </cell>
          <cell r="KN188">
            <v>0</v>
          </cell>
          <cell r="KO188">
            <v>9.7917319135609119E-4</v>
          </cell>
          <cell r="KP188">
            <v>0</v>
          </cell>
          <cell r="KQ188">
            <v>0</v>
          </cell>
          <cell r="KR188">
            <v>9.7917319135609119E-4</v>
          </cell>
          <cell r="KS188">
            <v>0</v>
          </cell>
          <cell r="KT188">
            <v>9.7917319135609119E-4</v>
          </cell>
          <cell r="KU188">
            <v>0</v>
          </cell>
          <cell r="KV188">
            <v>9.7917319135609119E-4</v>
          </cell>
          <cell r="KW188">
            <v>0</v>
          </cell>
          <cell r="KX188">
            <v>0</v>
          </cell>
          <cell r="KY188">
            <v>0</v>
          </cell>
          <cell r="KZ188">
            <v>0</v>
          </cell>
          <cell r="LA188">
            <v>2.2520204424904223E-3</v>
          </cell>
          <cell r="LB188">
            <v>0</v>
          </cell>
          <cell r="LC188">
            <v>0</v>
          </cell>
          <cell r="LD188">
            <v>2.2520204424904223E-3</v>
          </cell>
          <cell r="LE188">
            <v>0</v>
          </cell>
          <cell r="LF188">
            <v>4.000541363344997E-2</v>
          </cell>
          <cell r="LG188">
            <v>0</v>
          </cell>
          <cell r="LH188">
            <v>4.000541363344997E-2</v>
          </cell>
          <cell r="LI188">
            <v>0</v>
          </cell>
          <cell r="LJ188">
            <v>0</v>
          </cell>
          <cell r="LK188">
            <v>0</v>
          </cell>
          <cell r="LL188">
            <v>0</v>
          </cell>
          <cell r="LM188">
            <v>0.6889406394904094</v>
          </cell>
          <cell r="LN188">
            <v>1.6820788555376152</v>
          </cell>
          <cell r="LO188">
            <v>0.3916692765424365</v>
          </cell>
          <cell r="LP188">
            <v>2.0737481320800515</v>
          </cell>
          <cell r="LQ188">
            <v>2.3710194950280243</v>
          </cell>
          <cell r="LR188">
            <v>2.7626887715704607</v>
          </cell>
          <cell r="LS188">
            <v>21.071000000000002</v>
          </cell>
          <cell r="LT188">
            <v>769</v>
          </cell>
          <cell r="LU188">
            <v>305.27579700000001</v>
          </cell>
          <cell r="LV188">
            <v>196</v>
          </cell>
          <cell r="LW188">
            <v>148.034977616117</v>
          </cell>
          <cell r="LX188">
            <v>282.96521950883999</v>
          </cell>
          <cell r="LY188">
            <v>579.50909619999504</v>
          </cell>
          <cell r="LZ188">
            <v>0</v>
          </cell>
          <cell r="MA188">
            <v>2758.2991583512699</v>
          </cell>
          <cell r="MB188">
            <v>2758.2991583512699</v>
          </cell>
          <cell r="MC188">
            <v>0</v>
          </cell>
          <cell r="MD188">
            <v>0</v>
          </cell>
          <cell r="ME188">
            <v>50</v>
          </cell>
          <cell r="MF188">
            <v>50</v>
          </cell>
          <cell r="MG188">
            <v>0.43734685272599999</v>
          </cell>
          <cell r="MH188">
            <v>21071</v>
          </cell>
          <cell r="MI188">
            <v>501.27579700000001</v>
          </cell>
          <cell r="MJ188">
            <v>2758.2991583512699</v>
          </cell>
          <cell r="MK188">
            <v>0.43734685272599999</v>
          </cell>
          <cell r="ML188">
            <v>42.034744398401507</v>
          </cell>
          <cell r="MM188">
            <v>1.5340856362949435</v>
          </cell>
          <cell r="MN188">
            <v>36.635231906062295</v>
          </cell>
          <cell r="MO188">
            <v>0</v>
          </cell>
          <cell r="MP188">
            <v>0</v>
          </cell>
          <cell r="MQ188" t="str">
            <v/>
          </cell>
          <cell r="MR188">
            <v>2.3729296189075031E-3</v>
          </cell>
          <cell r="MS188" t="str">
            <v>Historical (£m)</v>
          </cell>
          <cell r="MT188" t="str">
            <v>PR14 (£m)</v>
          </cell>
        </row>
        <row r="189">
          <cell r="A189" t="str">
            <v>HDD19BP</v>
          </cell>
          <cell r="B189" t="str">
            <v>HDD</v>
          </cell>
          <cell r="C189" t="str">
            <v>BP2018-19</v>
          </cell>
          <cell r="D189" t="str">
            <v>HDD</v>
          </cell>
          <cell r="E189" t="str">
            <v>HDD19BP</v>
          </cell>
          <cell r="F189">
            <v>0.97917319135609127</v>
          </cell>
          <cell r="G189">
            <v>1.3891502701182095E-2</v>
          </cell>
          <cell r="H189">
            <v>0</v>
          </cell>
          <cell r="I189">
            <v>0</v>
          </cell>
          <cell r="J189">
            <v>0.16527697465307281</v>
          </cell>
          <cell r="K189">
            <v>0.43975579479164645</v>
          </cell>
          <cell r="L189">
            <v>3.3657478483870962E-2</v>
          </cell>
          <cell r="M189">
            <v>0.32411769350943559</v>
          </cell>
          <cell r="N189">
            <v>0</v>
          </cell>
          <cell r="O189">
            <v>0.97669944413920773</v>
          </cell>
          <cell r="P189">
            <v>0</v>
          </cell>
          <cell r="Q189">
            <v>0.97669944413920773</v>
          </cell>
          <cell r="R189">
            <v>0</v>
          </cell>
          <cell r="S189">
            <v>0</v>
          </cell>
          <cell r="T189">
            <v>0</v>
          </cell>
          <cell r="U189">
            <v>0</v>
          </cell>
          <cell r="V189">
            <v>0</v>
          </cell>
          <cell r="W189">
            <v>0</v>
          </cell>
          <cell r="X189">
            <v>0</v>
          </cell>
          <cell r="Y189">
            <v>0</v>
          </cell>
          <cell r="Z189">
            <v>0.12475995029252472</v>
          </cell>
          <cell r="AA189">
            <v>7.7354682117131215E-2</v>
          </cell>
          <cell r="AB189">
            <v>4.7000313185092381E-2</v>
          </cell>
          <cell r="AC189">
            <v>0.12435499530222359</v>
          </cell>
          <cell r="AD189">
            <v>0.85234444883698413</v>
          </cell>
          <cell r="AE189">
            <v>0</v>
          </cell>
          <cell r="AF189">
            <v>0</v>
          </cell>
          <cell r="AG189">
            <v>0.85234444883698413</v>
          </cell>
          <cell r="AH189">
            <v>0.85234444883698413</v>
          </cell>
          <cell r="AI189">
            <v>0.46833572522782441</v>
          </cell>
          <cell r="AJ189">
            <v>0</v>
          </cell>
          <cell r="AK189">
            <v>0.11148474933758219</v>
          </cell>
          <cell r="AL189">
            <v>0</v>
          </cell>
          <cell r="AM189">
            <v>0</v>
          </cell>
          <cell r="AN189">
            <v>4.2580912903225794E-5</v>
          </cell>
          <cell r="AO189">
            <v>1.2694356555009048</v>
          </cell>
          <cell r="AP189">
            <v>0.12729251487629187</v>
          </cell>
          <cell r="AQ189">
            <v>1.9765912258555085</v>
          </cell>
          <cell r="AR189">
            <v>0</v>
          </cell>
          <cell r="AS189">
            <v>1.9765912258555085</v>
          </cell>
          <cell r="AT189">
            <v>0</v>
          </cell>
          <cell r="AU189">
            <v>0.73053174287503897</v>
          </cell>
          <cell r="AV189">
            <v>0</v>
          </cell>
          <cell r="AW189">
            <v>0.12402008869558408</v>
          </cell>
          <cell r="AX189">
            <v>0</v>
          </cell>
          <cell r="AY189">
            <v>0.85455183157062309</v>
          </cell>
          <cell r="AZ189">
            <v>0</v>
          </cell>
          <cell r="BA189">
            <v>0.85455183157062309</v>
          </cell>
          <cell r="BB189">
            <v>0</v>
          </cell>
          <cell r="BC189">
            <v>0</v>
          </cell>
          <cell r="BD189">
            <v>0</v>
          </cell>
          <cell r="BE189">
            <v>0</v>
          </cell>
          <cell r="BF189">
            <v>2.8311430574261318</v>
          </cell>
          <cell r="BG189">
            <v>0</v>
          </cell>
          <cell r="BH189">
            <v>0</v>
          </cell>
          <cell r="BI189">
            <v>2.8311430574261318</v>
          </cell>
          <cell r="BJ189">
            <v>2.8311430574261318</v>
          </cell>
          <cell r="BK189">
            <v>0</v>
          </cell>
          <cell r="BL189">
            <v>0</v>
          </cell>
          <cell r="BM189">
            <v>0</v>
          </cell>
          <cell r="BN189">
            <v>0</v>
          </cell>
          <cell r="BO189">
            <v>0</v>
          </cell>
          <cell r="BP189">
            <v>0</v>
          </cell>
          <cell r="BQ189">
            <v>0.24138397625558555</v>
          </cell>
          <cell r="BR189">
            <v>6.5515268045870115E-2</v>
          </cell>
          <cell r="BS189">
            <v>0.30689924430145588</v>
          </cell>
          <cell r="BT189">
            <v>0</v>
          </cell>
          <cell r="BU189">
            <v>0.30689924430145588</v>
          </cell>
          <cell r="BV189">
            <v>0</v>
          </cell>
          <cell r="BW189">
            <v>0</v>
          </cell>
          <cell r="BX189">
            <v>0</v>
          </cell>
          <cell r="BY189">
            <v>0</v>
          </cell>
          <cell r="BZ189">
            <v>0</v>
          </cell>
          <cell r="CA189">
            <v>0</v>
          </cell>
          <cell r="CB189">
            <v>0</v>
          </cell>
          <cell r="CC189">
            <v>0</v>
          </cell>
          <cell r="CD189">
            <v>0</v>
          </cell>
          <cell r="CE189">
            <v>0</v>
          </cell>
          <cell r="CF189">
            <v>0</v>
          </cell>
          <cell r="CG189">
            <v>0</v>
          </cell>
          <cell r="CH189">
            <v>0.30689924430145588</v>
          </cell>
          <cell r="CI189">
            <v>0</v>
          </cell>
          <cell r="CJ189">
            <v>0</v>
          </cell>
          <cell r="CK189">
            <v>0.30689924430145588</v>
          </cell>
          <cell r="CL189">
            <v>0.30689924430145588</v>
          </cell>
          <cell r="CM189">
            <v>0</v>
          </cell>
          <cell r="CN189">
            <v>0</v>
          </cell>
          <cell r="CO189">
            <v>0</v>
          </cell>
          <cell r="CP189">
            <v>0</v>
          </cell>
          <cell r="CQ189">
            <v>0</v>
          </cell>
          <cell r="CR189">
            <v>0</v>
          </cell>
          <cell r="CS189">
            <v>0.12770367678431244</v>
          </cell>
          <cell r="CT189">
            <v>3.9154429202737567E-2</v>
          </cell>
          <cell r="CU189">
            <v>0.16685810598705023</v>
          </cell>
          <cell r="CV189">
            <v>0</v>
          </cell>
          <cell r="CW189">
            <v>0.16685810598705023</v>
          </cell>
          <cell r="CX189">
            <v>0</v>
          </cell>
          <cell r="CY189">
            <v>0</v>
          </cell>
          <cell r="CZ189">
            <v>0</v>
          </cell>
          <cell r="DA189">
            <v>0</v>
          </cell>
          <cell r="DB189">
            <v>0</v>
          </cell>
          <cell r="DC189">
            <v>0</v>
          </cell>
          <cell r="DD189">
            <v>0</v>
          </cell>
          <cell r="DE189">
            <v>0</v>
          </cell>
          <cell r="DF189">
            <v>0</v>
          </cell>
          <cell r="DG189">
            <v>0</v>
          </cell>
          <cell r="DH189">
            <v>0</v>
          </cell>
          <cell r="DI189">
            <v>0</v>
          </cell>
          <cell r="DJ189">
            <v>0.16685810598705023</v>
          </cell>
          <cell r="DK189">
            <v>0</v>
          </cell>
          <cell r="DL189">
            <v>0</v>
          </cell>
          <cell r="DM189">
            <v>0.16685810598705023</v>
          </cell>
          <cell r="DN189">
            <v>0.16685810598705023</v>
          </cell>
          <cell r="DO189">
            <v>0</v>
          </cell>
          <cell r="DP189">
            <v>0</v>
          </cell>
          <cell r="DQ189">
            <v>0</v>
          </cell>
          <cell r="DR189">
            <v>0</v>
          </cell>
          <cell r="DS189">
            <v>0</v>
          </cell>
          <cell r="DT189">
            <v>0</v>
          </cell>
          <cell r="DU189">
            <v>7.3785189801061565E-2</v>
          </cell>
          <cell r="DV189">
            <v>2.2622817627684182E-2</v>
          </cell>
          <cell r="DW189">
            <v>9.6408007428745751E-2</v>
          </cell>
          <cell r="DX189">
            <v>0</v>
          </cell>
          <cell r="DY189">
            <v>9.6408007428745751E-2</v>
          </cell>
          <cell r="DZ189">
            <v>0</v>
          </cell>
          <cell r="EA189">
            <v>0</v>
          </cell>
          <cell r="EB189">
            <v>0</v>
          </cell>
          <cell r="EC189">
            <v>0</v>
          </cell>
          <cell r="ED189">
            <v>0</v>
          </cell>
          <cell r="EE189">
            <v>0</v>
          </cell>
          <cell r="EF189">
            <v>0</v>
          </cell>
          <cell r="EG189">
            <v>0</v>
          </cell>
          <cell r="EH189">
            <v>0</v>
          </cell>
          <cell r="EI189">
            <v>0</v>
          </cell>
          <cell r="EJ189">
            <v>0</v>
          </cell>
          <cell r="EK189">
            <v>0</v>
          </cell>
          <cell r="EL189">
            <v>9.6408007428745751E-2</v>
          </cell>
          <cell r="EM189">
            <v>0</v>
          </cell>
          <cell r="EN189">
            <v>0</v>
          </cell>
          <cell r="EO189">
            <v>9.6408007428745751E-2</v>
          </cell>
          <cell r="EP189">
            <v>9.6408007428745751E-2</v>
          </cell>
          <cell r="EQ189">
            <v>0.48222722792900652</v>
          </cell>
          <cell r="ER189">
            <v>0</v>
          </cell>
          <cell r="ES189">
            <v>0.11148474933758219</v>
          </cell>
          <cell r="ET189">
            <v>0.16527697465307281</v>
          </cell>
          <cell r="EU189">
            <v>0.43975579479164645</v>
          </cell>
          <cell r="EV189">
            <v>3.3700059396774194E-2</v>
          </cell>
          <cell r="EW189">
            <v>1.5935533490103404</v>
          </cell>
          <cell r="EX189">
            <v>0.12729251487629187</v>
          </cell>
          <cell r="EY189">
            <v>2.9532906699947161</v>
          </cell>
          <cell r="EZ189">
            <v>0</v>
          </cell>
          <cell r="FA189">
            <v>2.9532906699947161</v>
          </cell>
          <cell r="FB189">
            <v>0</v>
          </cell>
          <cell r="FC189">
            <v>0.73053174287503897</v>
          </cell>
          <cell r="FD189">
            <v>0</v>
          </cell>
          <cell r="FE189">
            <v>0.12402008869558408</v>
          </cell>
          <cell r="FF189">
            <v>0</v>
          </cell>
          <cell r="FG189">
            <v>0.85455183157062309</v>
          </cell>
          <cell r="FH189">
            <v>0</v>
          </cell>
          <cell r="FI189">
            <v>0.85455183157062309</v>
          </cell>
          <cell r="FJ189">
            <v>0.12475995029252472</v>
          </cell>
          <cell r="FK189">
            <v>7.7354682117131215E-2</v>
          </cell>
          <cell r="FL189">
            <v>4.7000313185092381E-2</v>
          </cell>
          <cell r="FM189">
            <v>0.12435499530222359</v>
          </cell>
          <cell r="FN189">
            <v>3.6834875062631158</v>
          </cell>
          <cell r="FO189">
            <v>0</v>
          </cell>
          <cell r="FP189">
            <v>0</v>
          </cell>
          <cell r="FQ189">
            <v>3.6834875062631158</v>
          </cell>
          <cell r="FR189">
            <v>3.3049004077146376</v>
          </cell>
          <cell r="FS189">
            <v>0</v>
          </cell>
          <cell r="FT189">
            <v>0</v>
          </cell>
          <cell r="FU189">
            <v>0</v>
          </cell>
          <cell r="FV189">
            <v>0</v>
          </cell>
          <cell r="FW189">
            <v>0</v>
          </cell>
          <cell r="FX189">
            <v>0</v>
          </cell>
          <cell r="FY189">
            <v>0.44287284284095962</v>
          </cell>
          <cell r="FZ189">
            <v>0.12729251487629187</v>
          </cell>
          <cell r="GA189">
            <v>0.57016535771725185</v>
          </cell>
          <cell r="GB189">
            <v>0</v>
          </cell>
          <cell r="GC189">
            <v>0.57016535771725185</v>
          </cell>
          <cell r="GD189">
            <v>0</v>
          </cell>
          <cell r="GE189">
            <v>0</v>
          </cell>
          <cell r="GF189">
            <v>0</v>
          </cell>
          <cell r="GG189">
            <v>0</v>
          </cell>
          <cell r="GH189">
            <v>0</v>
          </cell>
          <cell r="GI189">
            <v>0</v>
          </cell>
          <cell r="GJ189">
            <v>0</v>
          </cell>
          <cell r="GK189">
            <v>0</v>
          </cell>
          <cell r="GL189">
            <v>0</v>
          </cell>
          <cell r="GM189">
            <v>0</v>
          </cell>
          <cell r="GN189">
            <v>0</v>
          </cell>
          <cell r="GO189">
            <v>0</v>
          </cell>
          <cell r="GP189">
            <v>0.57016535771725185</v>
          </cell>
          <cell r="GQ189">
            <v>0</v>
          </cell>
          <cell r="GR189">
            <v>0</v>
          </cell>
          <cell r="GS189">
            <v>0.57016535771725185</v>
          </cell>
          <cell r="GT189">
            <v>0.57016535771725185</v>
          </cell>
          <cell r="GU189">
            <v>0.4822272279290063</v>
          </cell>
          <cell r="GV189">
            <v>0</v>
          </cell>
          <cell r="GW189">
            <v>0.11148474933758219</v>
          </cell>
          <cell r="GX189">
            <v>0.16527697465307281</v>
          </cell>
          <cell r="GY189">
            <v>0.43975579479164645</v>
          </cell>
          <cell r="GZ189">
            <v>3.3700059396774187E-2</v>
          </cell>
          <cell r="HA189">
            <v>2.0364261918512998</v>
          </cell>
          <cell r="HB189">
            <v>0.25458502975258374</v>
          </cell>
          <cell r="HC189">
            <v>3.5234560277119713</v>
          </cell>
          <cell r="HD189">
            <v>0</v>
          </cell>
          <cell r="HE189">
            <v>3.5234560277119713</v>
          </cell>
          <cell r="HF189">
            <v>0</v>
          </cell>
          <cell r="HG189">
            <v>0.73053174287503897</v>
          </cell>
          <cell r="HH189">
            <v>0</v>
          </cell>
          <cell r="HI189">
            <v>0.12402008869558408</v>
          </cell>
          <cell r="HJ189">
            <v>0</v>
          </cell>
          <cell r="HK189">
            <v>0.85455183157062309</v>
          </cell>
          <cell r="HL189">
            <v>0</v>
          </cell>
          <cell r="HM189">
            <v>0.85455183157062309</v>
          </cell>
          <cell r="HN189">
            <v>0.12475995029252472</v>
          </cell>
          <cell r="HO189">
            <v>7.7354682117131215E-2</v>
          </cell>
          <cell r="HP189">
            <v>4.7000313185092381E-2</v>
          </cell>
          <cell r="HQ189">
            <v>0.12435499530222359</v>
          </cell>
          <cell r="HR189">
            <v>4.2536528639803706</v>
          </cell>
          <cell r="HS189">
            <v>0</v>
          </cell>
          <cell r="HT189">
            <v>0</v>
          </cell>
          <cell r="HU189">
            <v>4.2536528639803706</v>
          </cell>
          <cell r="HV189">
            <v>4.2536528639803706</v>
          </cell>
          <cell r="HW189">
            <v>2.649307666769153E-3</v>
          </cell>
          <cell r="HX189">
            <v>0</v>
          </cell>
          <cell r="HY189">
            <v>0</v>
          </cell>
          <cell r="HZ189">
            <v>0</v>
          </cell>
          <cell r="IA189">
            <v>0</v>
          </cell>
          <cell r="IB189">
            <v>0</v>
          </cell>
          <cell r="IC189">
            <v>0</v>
          </cell>
          <cell r="ID189">
            <v>9.7917319135609124E-3</v>
          </cell>
          <cell r="IE189">
            <v>0</v>
          </cell>
          <cell r="IF189">
            <v>0</v>
          </cell>
          <cell r="IG189">
            <v>0</v>
          </cell>
          <cell r="IH189">
            <v>0</v>
          </cell>
          <cell r="II189">
            <v>0</v>
          </cell>
          <cell r="IJ189">
            <v>0</v>
          </cell>
          <cell r="IK189">
            <v>0</v>
          </cell>
          <cell r="IL189">
            <v>0</v>
          </cell>
          <cell r="IM189">
            <v>0</v>
          </cell>
          <cell r="IN189">
            <v>4.8958659567804569E-2</v>
          </cell>
          <cell r="IO189">
            <v>0</v>
          </cell>
          <cell r="IP189">
            <v>0</v>
          </cell>
          <cell r="IQ189">
            <v>0</v>
          </cell>
          <cell r="IR189">
            <v>0</v>
          </cell>
          <cell r="IS189">
            <v>0</v>
          </cell>
          <cell r="IT189">
            <v>0</v>
          </cell>
          <cell r="IU189">
            <v>0</v>
          </cell>
          <cell r="IV189">
            <v>0</v>
          </cell>
          <cell r="IW189">
            <v>0</v>
          </cell>
          <cell r="IX189">
            <v>6.5269697214218589E-2</v>
          </cell>
          <cell r="IY189">
            <v>0</v>
          </cell>
          <cell r="IZ189">
            <v>0</v>
          </cell>
          <cell r="JA189">
            <v>0</v>
          </cell>
          <cell r="JB189">
            <v>0</v>
          </cell>
          <cell r="JC189">
            <v>0</v>
          </cell>
          <cell r="JD189">
            <v>0</v>
          </cell>
          <cell r="JE189">
            <v>0</v>
          </cell>
          <cell r="JF189">
            <v>0</v>
          </cell>
          <cell r="JG189">
            <v>0</v>
          </cell>
          <cell r="JH189">
            <v>0</v>
          </cell>
          <cell r="JI189">
            <v>0</v>
          </cell>
          <cell r="JJ189">
            <v>0</v>
          </cell>
          <cell r="JK189">
            <v>0</v>
          </cell>
          <cell r="JL189">
            <v>0</v>
          </cell>
          <cell r="JM189">
            <v>0</v>
          </cell>
          <cell r="JN189">
            <v>0</v>
          </cell>
          <cell r="JO189">
            <v>0</v>
          </cell>
          <cell r="JP189">
            <v>0</v>
          </cell>
          <cell r="JQ189">
            <v>0</v>
          </cell>
          <cell r="JR189" t="e">
            <v>#N/A</v>
          </cell>
          <cell r="JS189">
            <v>4.2536528639803706</v>
          </cell>
          <cell r="JT189">
            <v>4.2536528639803706</v>
          </cell>
          <cell r="JU189">
            <v>0.57016535771725185</v>
          </cell>
          <cell r="JV189">
            <v>3.3049004077146376</v>
          </cell>
          <cell r="JW189">
            <v>0.12402008869558408</v>
          </cell>
          <cell r="JX189">
            <v>0</v>
          </cell>
          <cell r="JY189">
            <v>0</v>
          </cell>
          <cell r="JZ189">
            <v>0</v>
          </cell>
          <cell r="KA189">
            <v>0</v>
          </cell>
          <cell r="KB189">
            <v>0</v>
          </cell>
          <cell r="KC189">
            <v>0</v>
          </cell>
          <cell r="KD189">
            <v>0</v>
          </cell>
          <cell r="KE189">
            <v>0</v>
          </cell>
          <cell r="KF189">
            <v>0</v>
          </cell>
          <cell r="KG189">
            <v>0</v>
          </cell>
          <cell r="KH189">
            <v>0</v>
          </cell>
          <cell r="KI189">
            <v>0.24417276859847672</v>
          </cell>
          <cell r="KJ189">
            <v>0.2172553139243027</v>
          </cell>
          <cell r="KK189">
            <v>0.34493284730930551</v>
          </cell>
          <cell r="KL189">
            <v>9.972896960280464E-2</v>
          </cell>
          <cell r="KM189">
            <v>0.27427290834754348</v>
          </cell>
          <cell r="KN189">
            <v>0</v>
          </cell>
          <cell r="KO189">
            <v>0</v>
          </cell>
          <cell r="KP189">
            <v>0</v>
          </cell>
          <cell r="KQ189">
            <v>0</v>
          </cell>
          <cell r="KR189">
            <v>0</v>
          </cell>
          <cell r="KS189">
            <v>0</v>
          </cell>
          <cell r="KT189">
            <v>6.5269697214218589E-2</v>
          </cell>
          <cell r="KU189">
            <v>0</v>
          </cell>
          <cell r="KV189">
            <v>6.5269697214218589E-2</v>
          </cell>
          <cell r="KW189">
            <v>0</v>
          </cell>
          <cell r="KX189">
            <v>0</v>
          </cell>
          <cell r="KY189">
            <v>0</v>
          </cell>
          <cell r="KZ189">
            <v>0</v>
          </cell>
          <cell r="LA189">
            <v>0</v>
          </cell>
          <cell r="LB189">
            <v>0</v>
          </cell>
          <cell r="LC189">
            <v>0</v>
          </cell>
          <cell r="LD189">
            <v>0</v>
          </cell>
          <cell r="LE189">
            <v>0</v>
          </cell>
          <cell r="LF189">
            <v>6.5269697214218589E-2</v>
          </cell>
          <cell r="LG189">
            <v>0</v>
          </cell>
          <cell r="LH189">
            <v>6.5269697214218589E-2</v>
          </cell>
          <cell r="LI189">
            <v>0</v>
          </cell>
          <cell r="LJ189">
            <v>0</v>
          </cell>
          <cell r="LK189">
            <v>0</v>
          </cell>
          <cell r="LL189">
            <v>0</v>
          </cell>
          <cell r="LM189">
            <v>0.97405013647243888</v>
          </cell>
          <cell r="LN189">
            <v>2.6451001510684722</v>
          </cell>
          <cell r="LO189">
            <v>0.44287284284095962</v>
          </cell>
          <cell r="LP189">
            <v>3.0879729939094318</v>
          </cell>
          <cell r="LQ189">
            <v>3.6191502875409109</v>
          </cell>
          <cell r="LR189">
            <v>4.0620231303818706</v>
          </cell>
          <cell r="LS189">
            <v>28.437032502396299</v>
          </cell>
          <cell r="LT189">
            <v>706</v>
          </cell>
          <cell r="LU189">
            <v>307.78674189999998</v>
          </cell>
          <cell r="LV189">
            <v>196</v>
          </cell>
          <cell r="LW189">
            <v>137</v>
          </cell>
          <cell r="LX189">
            <v>253</v>
          </cell>
          <cell r="LY189">
            <v>687</v>
          </cell>
          <cell r="LZ189">
            <v>0</v>
          </cell>
          <cell r="MA189">
            <v>2881</v>
          </cell>
          <cell r="MB189">
            <v>2881</v>
          </cell>
          <cell r="MC189">
            <v>0</v>
          </cell>
          <cell r="MD189">
            <v>32</v>
          </cell>
          <cell r="ME189">
            <v>50</v>
          </cell>
          <cell r="MF189">
            <v>50</v>
          </cell>
          <cell r="MG189">
            <v>0.65220709974447</v>
          </cell>
          <cell r="MH189">
            <v>28437.032502396298</v>
          </cell>
          <cell r="MI189">
            <v>503.78674189999998</v>
          </cell>
          <cell r="MJ189">
            <v>2881</v>
          </cell>
          <cell r="MK189">
            <v>0.65220709974447</v>
          </cell>
          <cell r="ML189">
            <v>56.446567837708116</v>
          </cell>
          <cell r="MM189">
            <v>1.4013866211273553</v>
          </cell>
          <cell r="MN189">
            <v>37.382853175980564</v>
          </cell>
          <cell r="MO189">
            <v>1.1107254425546684</v>
          </cell>
          <cell r="MP189">
            <v>0</v>
          </cell>
          <cell r="MQ189" t="str">
            <v/>
          </cell>
          <cell r="MR189">
            <v>1.7582706632904351E-3</v>
          </cell>
          <cell r="MS189" t="e">
            <v>#N/A</v>
          </cell>
          <cell r="MT189" t="e">
            <v>#N/A</v>
          </cell>
        </row>
        <row r="190">
          <cell r="A190" t="str">
            <v>HDD20BP</v>
          </cell>
          <cell r="B190" t="str">
            <v>HDD</v>
          </cell>
          <cell r="C190" t="str">
            <v>BP2019-20</v>
          </cell>
          <cell r="D190" t="str">
            <v>HDD</v>
          </cell>
          <cell r="E190" t="str">
            <v>HDD20BP</v>
          </cell>
          <cell r="F190">
            <v>0.97917319135609127</v>
          </cell>
          <cell r="G190">
            <v>1.3441469542331356E-2</v>
          </cell>
          <cell r="H190">
            <v>0</v>
          </cell>
          <cell r="I190">
            <v>0</v>
          </cell>
          <cell r="J190">
            <v>0.1653184495833899</v>
          </cell>
          <cell r="K190">
            <v>0.45358234610360093</v>
          </cell>
          <cell r="L190">
            <v>3.466720283838709E-2</v>
          </cell>
          <cell r="M190">
            <v>0.34972435794965701</v>
          </cell>
          <cell r="N190">
            <v>0</v>
          </cell>
          <cell r="O190">
            <v>1.0167338260173679</v>
          </cell>
          <cell r="P190">
            <v>0</v>
          </cell>
          <cell r="Q190">
            <v>1.0167338260173679</v>
          </cell>
          <cell r="R190">
            <v>0</v>
          </cell>
          <cell r="S190">
            <v>0</v>
          </cell>
          <cell r="T190">
            <v>0</v>
          </cell>
          <cell r="U190">
            <v>0</v>
          </cell>
          <cell r="V190">
            <v>0</v>
          </cell>
          <cell r="W190">
            <v>0</v>
          </cell>
          <cell r="X190">
            <v>0</v>
          </cell>
          <cell r="Y190">
            <v>0</v>
          </cell>
          <cell r="Z190">
            <v>0.19238712303125477</v>
          </cell>
          <cell r="AA190">
            <v>0.14785515189476978</v>
          </cell>
          <cell r="AB190">
            <v>4.4062793611024102E-2</v>
          </cell>
          <cell r="AC190">
            <v>0.19191794550579389</v>
          </cell>
          <cell r="AD190">
            <v>0.82481588051157295</v>
          </cell>
          <cell r="AE190">
            <v>0</v>
          </cell>
          <cell r="AF190">
            <v>0</v>
          </cell>
          <cell r="AG190">
            <v>0.82481588051157295</v>
          </cell>
          <cell r="AH190">
            <v>0.82481588051157295</v>
          </cell>
          <cell r="AI190">
            <v>0.4963744831016707</v>
          </cell>
          <cell r="AJ190">
            <v>0</v>
          </cell>
          <cell r="AK190">
            <v>0.11148474933758219</v>
          </cell>
          <cell r="AL190">
            <v>0</v>
          </cell>
          <cell r="AM190">
            <v>0</v>
          </cell>
          <cell r="AN190">
            <v>4.3858340290322571E-5</v>
          </cell>
          <cell r="AO190">
            <v>1.3266004641059999</v>
          </cell>
          <cell r="AP190">
            <v>0.13096067883702045</v>
          </cell>
          <cell r="AQ190">
            <v>2.0654642337225617</v>
          </cell>
          <cell r="AR190">
            <v>0</v>
          </cell>
          <cell r="AS190">
            <v>2.0654642337225617</v>
          </cell>
          <cell r="AT190">
            <v>0</v>
          </cell>
          <cell r="AU190">
            <v>1.6768560726354522</v>
          </cell>
          <cell r="AV190">
            <v>0</v>
          </cell>
          <cell r="AW190">
            <v>0.16022306889132476</v>
          </cell>
          <cell r="AX190">
            <v>0</v>
          </cell>
          <cell r="AY190">
            <v>1.8370791415267771</v>
          </cell>
          <cell r="AZ190">
            <v>0</v>
          </cell>
          <cell r="BA190">
            <v>1.8370791415267771</v>
          </cell>
          <cell r="BB190">
            <v>0</v>
          </cell>
          <cell r="BC190">
            <v>0</v>
          </cell>
          <cell r="BD190">
            <v>0</v>
          </cell>
          <cell r="BE190">
            <v>0</v>
          </cell>
          <cell r="BF190">
            <v>3.9025433752493388</v>
          </cell>
          <cell r="BG190">
            <v>0</v>
          </cell>
          <cell r="BH190">
            <v>0</v>
          </cell>
          <cell r="BI190">
            <v>3.9025433752493388</v>
          </cell>
          <cell r="BJ190">
            <v>3.9025433752493388</v>
          </cell>
          <cell r="BK190">
            <v>0</v>
          </cell>
          <cell r="BL190">
            <v>0</v>
          </cell>
          <cell r="BM190">
            <v>0</v>
          </cell>
          <cell r="BN190">
            <v>0</v>
          </cell>
          <cell r="BO190">
            <v>0</v>
          </cell>
          <cell r="BP190">
            <v>0</v>
          </cell>
          <cell r="BQ190">
            <v>0.24071145652416828</v>
          </cell>
          <cell r="BR190">
            <v>6.7403208946062582E-2</v>
          </cell>
          <cell r="BS190">
            <v>0.30811466547023109</v>
          </cell>
          <cell r="BT190">
            <v>0</v>
          </cell>
          <cell r="BU190">
            <v>0.30811466547023109</v>
          </cell>
          <cell r="BV190">
            <v>0</v>
          </cell>
          <cell r="BW190">
            <v>0</v>
          </cell>
          <cell r="BX190">
            <v>0</v>
          </cell>
          <cell r="BY190">
            <v>0</v>
          </cell>
          <cell r="BZ190">
            <v>0</v>
          </cell>
          <cell r="CA190">
            <v>0</v>
          </cell>
          <cell r="CB190">
            <v>0</v>
          </cell>
          <cell r="CC190">
            <v>0</v>
          </cell>
          <cell r="CD190">
            <v>0</v>
          </cell>
          <cell r="CE190">
            <v>0</v>
          </cell>
          <cell r="CF190">
            <v>0</v>
          </cell>
          <cell r="CG190">
            <v>0</v>
          </cell>
          <cell r="CH190">
            <v>0.30811466547023109</v>
          </cell>
          <cell r="CI190">
            <v>0</v>
          </cell>
          <cell r="CJ190">
            <v>0</v>
          </cell>
          <cell r="CK190">
            <v>0.30811466547023109</v>
          </cell>
          <cell r="CL190">
            <v>0.30811466547023109</v>
          </cell>
          <cell r="CM190">
            <v>0</v>
          </cell>
          <cell r="CN190">
            <v>0</v>
          </cell>
          <cell r="CO190">
            <v>0</v>
          </cell>
          <cell r="CP190">
            <v>0</v>
          </cell>
          <cell r="CQ190">
            <v>0</v>
          </cell>
          <cell r="CR190">
            <v>0</v>
          </cell>
          <cell r="CS190">
            <v>0.12770367678431244</v>
          </cell>
          <cell r="CT190">
            <v>4.0282734871330501E-2</v>
          </cell>
          <cell r="CU190">
            <v>0.16798641165564265</v>
          </cell>
          <cell r="CV190">
            <v>0</v>
          </cell>
          <cell r="CW190">
            <v>0.16798641165564265</v>
          </cell>
          <cell r="CX190">
            <v>0</v>
          </cell>
          <cell r="CY190">
            <v>0</v>
          </cell>
          <cell r="CZ190">
            <v>0</v>
          </cell>
          <cell r="DA190">
            <v>0</v>
          </cell>
          <cell r="DB190">
            <v>0</v>
          </cell>
          <cell r="DC190">
            <v>0</v>
          </cell>
          <cell r="DD190">
            <v>0</v>
          </cell>
          <cell r="DE190">
            <v>0</v>
          </cell>
          <cell r="DF190">
            <v>0</v>
          </cell>
          <cell r="DG190">
            <v>0</v>
          </cell>
          <cell r="DH190">
            <v>0</v>
          </cell>
          <cell r="DI190">
            <v>0</v>
          </cell>
          <cell r="DJ190">
            <v>0.16798641165564265</v>
          </cell>
          <cell r="DK190">
            <v>0</v>
          </cell>
          <cell r="DL190">
            <v>0</v>
          </cell>
          <cell r="DM190">
            <v>0.16798641165564265</v>
          </cell>
          <cell r="DN190">
            <v>0.16798641165564265</v>
          </cell>
          <cell r="DO190">
            <v>0</v>
          </cell>
          <cell r="DP190">
            <v>0</v>
          </cell>
          <cell r="DQ190">
            <v>0</v>
          </cell>
          <cell r="DR190">
            <v>0</v>
          </cell>
          <cell r="DS190">
            <v>0</v>
          </cell>
          <cell r="DT190">
            <v>0</v>
          </cell>
          <cell r="DU190">
            <v>7.3785189801061565E-2</v>
          </cell>
          <cell r="DV190">
            <v>2.3274735019626989E-2</v>
          </cell>
          <cell r="DW190">
            <v>9.7059924820688565E-2</v>
          </cell>
          <cell r="DX190">
            <v>0</v>
          </cell>
          <cell r="DY190">
            <v>9.7059924820688565E-2</v>
          </cell>
          <cell r="DZ190">
            <v>0</v>
          </cell>
          <cell r="EA190">
            <v>0</v>
          </cell>
          <cell r="EB190">
            <v>0</v>
          </cell>
          <cell r="EC190">
            <v>0</v>
          </cell>
          <cell r="ED190">
            <v>0</v>
          </cell>
          <cell r="EE190">
            <v>0</v>
          </cell>
          <cell r="EF190">
            <v>0</v>
          </cell>
          <cell r="EG190">
            <v>0</v>
          </cell>
          <cell r="EH190">
            <v>0</v>
          </cell>
          <cell r="EI190">
            <v>0</v>
          </cell>
          <cell r="EJ190">
            <v>0</v>
          </cell>
          <cell r="EK190">
            <v>0</v>
          </cell>
          <cell r="EL190">
            <v>9.7059924820688565E-2</v>
          </cell>
          <cell r="EM190">
            <v>0</v>
          </cell>
          <cell r="EN190">
            <v>0</v>
          </cell>
          <cell r="EO190">
            <v>9.7059924820688565E-2</v>
          </cell>
          <cell r="EP190">
            <v>9.7059924820688565E-2</v>
          </cell>
          <cell r="EQ190">
            <v>0.50981595264400204</v>
          </cell>
          <cell r="ER190">
            <v>0</v>
          </cell>
          <cell r="ES190">
            <v>0.11148474933758219</v>
          </cell>
          <cell r="ET190">
            <v>0.1653184495833899</v>
          </cell>
          <cell r="EU190">
            <v>0.45358234610360093</v>
          </cell>
          <cell r="EV190">
            <v>3.4711061178677415E-2</v>
          </cell>
          <cell r="EW190">
            <v>1.6763248220556568</v>
          </cell>
          <cell r="EX190">
            <v>0.13096067883702045</v>
          </cell>
          <cell r="EY190">
            <v>3.0821980597399294</v>
          </cell>
          <cell r="EZ190">
            <v>0</v>
          </cell>
          <cell r="FA190">
            <v>3.0821980597399294</v>
          </cell>
          <cell r="FB190">
            <v>0</v>
          </cell>
          <cell r="FC190">
            <v>1.6768560726354522</v>
          </cell>
          <cell r="FD190">
            <v>0</v>
          </cell>
          <cell r="FE190">
            <v>0.16022306889132476</v>
          </cell>
          <cell r="FF190">
            <v>0</v>
          </cell>
          <cell r="FG190">
            <v>1.8370791415267771</v>
          </cell>
          <cell r="FH190">
            <v>0</v>
          </cell>
          <cell r="FI190">
            <v>1.8370791415267771</v>
          </cell>
          <cell r="FJ190">
            <v>0.19238712303125477</v>
          </cell>
          <cell r="FK190">
            <v>0.14785515189476978</v>
          </cell>
          <cell r="FL190">
            <v>4.4062793611024102E-2</v>
          </cell>
          <cell r="FM190">
            <v>0.19191794550579389</v>
          </cell>
          <cell r="FN190">
            <v>4.7273592557609119</v>
          </cell>
          <cell r="FO190">
            <v>0</v>
          </cell>
          <cell r="FP190">
            <v>0</v>
          </cell>
          <cell r="FQ190">
            <v>4.7273592557609119</v>
          </cell>
          <cell r="FR190">
            <v>4.3786444523752124</v>
          </cell>
          <cell r="FS190">
            <v>0</v>
          </cell>
          <cell r="FT190">
            <v>0</v>
          </cell>
          <cell r="FU190">
            <v>0</v>
          </cell>
          <cell r="FV190">
            <v>0</v>
          </cell>
          <cell r="FW190">
            <v>0</v>
          </cell>
          <cell r="FX190">
            <v>0</v>
          </cell>
          <cell r="FY190">
            <v>0.44220032310954233</v>
          </cell>
          <cell r="FZ190">
            <v>0.13096067883702006</v>
          </cell>
          <cell r="GA190">
            <v>0.57316100194656228</v>
          </cell>
          <cell r="GB190">
            <v>0</v>
          </cell>
          <cell r="GC190">
            <v>0.57316100194656228</v>
          </cell>
          <cell r="GD190">
            <v>0</v>
          </cell>
          <cell r="GE190">
            <v>0</v>
          </cell>
          <cell r="GF190">
            <v>0</v>
          </cell>
          <cell r="GG190">
            <v>0</v>
          </cell>
          <cell r="GH190">
            <v>0</v>
          </cell>
          <cell r="GI190">
            <v>0</v>
          </cell>
          <cell r="GJ190">
            <v>0</v>
          </cell>
          <cell r="GK190">
            <v>0</v>
          </cell>
          <cell r="GL190">
            <v>0</v>
          </cell>
          <cell r="GM190">
            <v>0</v>
          </cell>
          <cell r="GN190">
            <v>0</v>
          </cell>
          <cell r="GO190">
            <v>0</v>
          </cell>
          <cell r="GP190">
            <v>0.57316100194656228</v>
          </cell>
          <cell r="GQ190">
            <v>0</v>
          </cell>
          <cell r="GR190">
            <v>0</v>
          </cell>
          <cell r="GS190">
            <v>0.57316100194656228</v>
          </cell>
          <cell r="GT190">
            <v>0.57316100194656228</v>
          </cell>
          <cell r="GU190">
            <v>0.5098159526440017</v>
          </cell>
          <cell r="GV190">
            <v>0</v>
          </cell>
          <cell r="GW190">
            <v>0.11148474933758219</v>
          </cell>
          <cell r="GX190">
            <v>0.1653184495833899</v>
          </cell>
          <cell r="GY190">
            <v>0.45358234610360093</v>
          </cell>
          <cell r="GZ190">
            <v>3.4711061178677408E-2</v>
          </cell>
          <cell r="HA190">
            <v>2.1185251451651981</v>
          </cell>
          <cell r="HB190">
            <v>0.2619213576740399</v>
          </cell>
          <cell r="HC190">
            <v>3.6553590616864851</v>
          </cell>
          <cell r="HD190">
            <v>0</v>
          </cell>
          <cell r="HE190">
            <v>3.6553590616864851</v>
          </cell>
          <cell r="HF190">
            <v>0</v>
          </cell>
          <cell r="HG190">
            <v>1.6768560726354522</v>
          </cell>
          <cell r="HH190">
            <v>0</v>
          </cell>
          <cell r="HI190">
            <v>0.16022306889132476</v>
          </cell>
          <cell r="HJ190">
            <v>0</v>
          </cell>
          <cell r="HK190">
            <v>1.8370791415267771</v>
          </cell>
          <cell r="HL190">
            <v>0</v>
          </cell>
          <cell r="HM190">
            <v>1.8370791415267771</v>
          </cell>
          <cell r="HN190">
            <v>0.19238712303125477</v>
          </cell>
          <cell r="HO190">
            <v>0.14785515189476978</v>
          </cell>
          <cell r="HP190">
            <v>4.4062793611024102E-2</v>
          </cell>
          <cell r="HQ190">
            <v>0.19191794550579389</v>
          </cell>
          <cell r="HR190">
            <v>5.3005202577074675</v>
          </cell>
          <cell r="HS190">
            <v>0</v>
          </cell>
          <cell r="HT190">
            <v>0</v>
          </cell>
          <cell r="HU190">
            <v>5.3005202577074675</v>
          </cell>
          <cell r="HV190">
            <v>5.3005202577074675</v>
          </cell>
          <cell r="HW190" t="e">
            <v>#N/A</v>
          </cell>
          <cell r="HX190" t="e">
            <v>#N/A</v>
          </cell>
          <cell r="HY190">
            <v>0</v>
          </cell>
          <cell r="HZ190">
            <v>0</v>
          </cell>
          <cell r="IA190">
            <v>0</v>
          </cell>
          <cell r="IB190">
            <v>0</v>
          </cell>
          <cell r="IC190">
            <v>0</v>
          </cell>
          <cell r="ID190">
            <v>9.7917319135609124E-3</v>
          </cell>
          <cell r="IE190">
            <v>0</v>
          </cell>
          <cell r="IF190">
            <v>0</v>
          </cell>
          <cell r="IG190">
            <v>0</v>
          </cell>
          <cell r="IH190">
            <v>0</v>
          </cell>
          <cell r="II190">
            <v>0</v>
          </cell>
          <cell r="IJ190">
            <v>0</v>
          </cell>
          <cell r="IK190">
            <v>0</v>
          </cell>
          <cell r="IL190">
            <v>0</v>
          </cell>
          <cell r="IM190">
            <v>0</v>
          </cell>
          <cell r="IN190">
            <v>3.916692765424365E-2</v>
          </cell>
          <cell r="IO190">
            <v>0</v>
          </cell>
          <cell r="IP190">
            <v>0</v>
          </cell>
          <cell r="IQ190">
            <v>0</v>
          </cell>
          <cell r="IR190">
            <v>0</v>
          </cell>
          <cell r="IS190">
            <v>0</v>
          </cell>
          <cell r="IT190">
            <v>0</v>
          </cell>
          <cell r="IU190">
            <v>0</v>
          </cell>
          <cell r="IV190">
            <v>0</v>
          </cell>
          <cell r="IW190">
            <v>0</v>
          </cell>
          <cell r="IX190">
            <v>0.11126440932352019</v>
          </cell>
          <cell r="IY190">
            <v>0</v>
          </cell>
          <cell r="IZ190">
            <v>0</v>
          </cell>
          <cell r="JA190">
            <v>0</v>
          </cell>
          <cell r="JB190">
            <v>0</v>
          </cell>
          <cell r="JC190">
            <v>0</v>
          </cell>
          <cell r="JD190">
            <v>0</v>
          </cell>
          <cell r="JE190">
            <v>0</v>
          </cell>
          <cell r="JF190">
            <v>0</v>
          </cell>
          <cell r="JG190">
            <v>0</v>
          </cell>
          <cell r="JH190">
            <v>0</v>
          </cell>
          <cell r="JI190">
            <v>0</v>
          </cell>
          <cell r="JJ190">
            <v>0</v>
          </cell>
          <cell r="JK190">
            <v>0</v>
          </cell>
          <cell r="JL190">
            <v>0</v>
          </cell>
          <cell r="JM190">
            <v>0</v>
          </cell>
          <cell r="JN190">
            <v>0</v>
          </cell>
          <cell r="JO190">
            <v>0</v>
          </cell>
          <cell r="JP190">
            <v>0</v>
          </cell>
          <cell r="JQ190">
            <v>0</v>
          </cell>
          <cell r="JR190" t="e">
            <v>#N/A</v>
          </cell>
          <cell r="JS190">
            <v>5.3005202577074675</v>
          </cell>
          <cell r="JT190">
            <v>5.3005202577074675</v>
          </cell>
          <cell r="JU190">
            <v>0.57316100194656228</v>
          </cell>
          <cell r="JV190">
            <v>4.3786444523752124</v>
          </cell>
          <cell r="JW190">
            <v>0.16022306889132476</v>
          </cell>
          <cell r="JX190">
            <v>0</v>
          </cell>
          <cell r="JY190">
            <v>0</v>
          </cell>
          <cell r="JZ190">
            <v>0</v>
          </cell>
          <cell r="KA190">
            <v>4.0729296398371428E-3</v>
          </cell>
          <cell r="KB190">
            <v>0</v>
          </cell>
          <cell r="KC190">
            <v>0</v>
          </cell>
          <cell r="KD190">
            <v>4.0729296398371428E-3</v>
          </cell>
          <cell r="KE190">
            <v>0</v>
          </cell>
          <cell r="KF190">
            <v>0</v>
          </cell>
          <cell r="KG190">
            <v>0</v>
          </cell>
          <cell r="KH190">
            <v>0</v>
          </cell>
          <cell r="KI190">
            <v>0.2490176600205512</v>
          </cell>
          <cell r="KJ190">
            <v>0.22156610751882799</v>
          </cell>
          <cell r="KK190">
            <v>0.35177702654646087</v>
          </cell>
          <cell r="KL190">
            <v>0.10170779808615424</v>
          </cell>
          <cell r="KM190">
            <v>0.27971504863447094</v>
          </cell>
          <cell r="KN190">
            <v>0</v>
          </cell>
          <cell r="KO190">
            <v>0</v>
          </cell>
          <cell r="KP190">
            <v>0</v>
          </cell>
          <cell r="KQ190">
            <v>0</v>
          </cell>
          <cell r="KR190">
            <v>0</v>
          </cell>
          <cell r="KS190">
            <v>0</v>
          </cell>
          <cell r="KT190">
            <v>0.11126440932352019</v>
          </cell>
          <cell r="KU190">
            <v>0</v>
          </cell>
          <cell r="KV190">
            <v>0.11126440932352019</v>
          </cell>
          <cell r="KW190">
            <v>0</v>
          </cell>
          <cell r="KX190">
            <v>0</v>
          </cell>
          <cell r="KY190">
            <v>0</v>
          </cell>
          <cell r="KZ190">
            <v>0</v>
          </cell>
          <cell r="LA190">
            <v>0</v>
          </cell>
          <cell r="LB190">
            <v>0</v>
          </cell>
          <cell r="LC190">
            <v>0</v>
          </cell>
          <cell r="LD190">
            <v>0</v>
          </cell>
          <cell r="LE190">
            <v>0</v>
          </cell>
          <cell r="LF190">
            <v>0.11126440932352019</v>
          </cell>
          <cell r="LG190">
            <v>0</v>
          </cell>
          <cell r="LH190">
            <v>0.11126440932352019</v>
          </cell>
          <cell r="LI190">
            <v>0</v>
          </cell>
          <cell r="LJ190">
            <v>0</v>
          </cell>
          <cell r="LK190">
            <v>0</v>
          </cell>
          <cell r="LL190">
            <v>0</v>
          </cell>
          <cell r="LM190" t="str">
            <v/>
          </cell>
          <cell r="LN190">
            <v>3.7226240368445156</v>
          </cell>
          <cell r="LO190">
            <v>0.44220032310954233</v>
          </cell>
          <cell r="LP190">
            <v>4.164824359954058</v>
          </cell>
          <cell r="LQ190" t="e">
            <v>#VALUE!</v>
          </cell>
          <cell r="LR190" t="e">
            <v>#VALUE!</v>
          </cell>
          <cell r="LS190">
            <v>28.601010138047801</v>
          </cell>
          <cell r="LT190">
            <v>707</v>
          </cell>
          <cell r="LU190">
            <v>309.85301479999998</v>
          </cell>
          <cell r="LV190">
            <v>196</v>
          </cell>
          <cell r="LW190">
            <v>138</v>
          </cell>
          <cell r="LX190">
            <v>255</v>
          </cell>
          <cell r="LY190">
            <v>694</v>
          </cell>
          <cell r="LZ190">
            <v>0</v>
          </cell>
          <cell r="MA190">
            <v>2896</v>
          </cell>
          <cell r="MB190">
            <v>2896</v>
          </cell>
          <cell r="MC190">
            <v>0</v>
          </cell>
          <cell r="MD190">
            <v>0</v>
          </cell>
          <cell r="ME190">
            <v>50</v>
          </cell>
          <cell r="MF190">
            <v>50</v>
          </cell>
          <cell r="MG190">
            <v>0.65884114285947804</v>
          </cell>
          <cell r="MH190">
            <v>28601.010138047801</v>
          </cell>
          <cell r="MI190">
            <v>505.85301479999998</v>
          </cell>
          <cell r="MJ190">
            <v>2896</v>
          </cell>
          <cell r="MK190">
            <v>0.65884114285947804</v>
          </cell>
          <cell r="ML190">
            <v>56.540159495453111</v>
          </cell>
          <cell r="MM190">
            <v>1.3976391942223134</v>
          </cell>
          <cell r="MN190">
            <v>37.534530386740336</v>
          </cell>
          <cell r="MO190">
            <v>0</v>
          </cell>
          <cell r="MP190">
            <v>0</v>
          </cell>
          <cell r="MQ190" t="str">
            <v/>
          </cell>
          <cell r="MR190">
            <v>1.7481900030336766E-3</v>
          </cell>
          <cell r="MS190" t="e">
            <v>#N/A</v>
          </cell>
          <cell r="MT190" t="e">
            <v>#N/A</v>
          </cell>
        </row>
        <row r="191">
          <cell r="A191" t="str">
            <v>HDD20</v>
          </cell>
          <cell r="B191" t="str">
            <v>HDD</v>
          </cell>
          <cell r="C191" t="str">
            <v>2019-20</v>
          </cell>
          <cell r="D191" t="str">
            <v>SVH</v>
          </cell>
          <cell r="E191" t="str">
            <v>SVH20</v>
          </cell>
          <cell r="F191">
            <v>0.96281468935252923</v>
          </cell>
          <cell r="G191">
            <v>0.10976087458618834</v>
          </cell>
          <cell r="H191">
            <v>0</v>
          </cell>
          <cell r="I191">
            <v>2.5033181923165757E-2</v>
          </cell>
          <cell r="J191">
            <v>1.2806093692932483E-2</v>
          </cell>
          <cell r="K191">
            <v>8.7616136731080152E-2</v>
          </cell>
          <cell r="L191">
            <v>2.8884440680575874E-2</v>
          </cell>
          <cell r="M191">
            <v>0.38483637300966206</v>
          </cell>
          <cell r="N191">
            <v>-1.0312639278891053E-3</v>
          </cell>
          <cell r="O191">
            <v>0.64790583669571555</v>
          </cell>
          <cell r="P191">
            <v>5.7768881361151755E-3</v>
          </cell>
          <cell r="Q191">
            <v>0.65368272483183076</v>
          </cell>
          <cell r="R191">
            <v>0</v>
          </cell>
          <cell r="S191">
            <v>0.26188559550388796</v>
          </cell>
          <cell r="T191">
            <v>6.6434213565324529E-2</v>
          </cell>
          <cell r="U191">
            <v>1.5405035029640468E-2</v>
          </cell>
          <cell r="V191">
            <v>0</v>
          </cell>
          <cell r="W191">
            <v>0.3437248440988529</v>
          </cell>
          <cell r="X191">
            <v>0</v>
          </cell>
          <cell r="Y191">
            <v>0.3437248440988529</v>
          </cell>
          <cell r="Z191">
            <v>0.12420309492647627</v>
          </cell>
          <cell r="AA191">
            <v>0</v>
          </cell>
          <cell r="AB191">
            <v>0.12420309492647627</v>
          </cell>
          <cell r="AC191">
            <v>0.12420309492647627</v>
          </cell>
          <cell r="AD191">
            <v>0.87320447400420742</v>
          </cell>
          <cell r="AE191">
            <v>0</v>
          </cell>
          <cell r="AF191">
            <v>0</v>
          </cell>
          <cell r="AG191">
            <v>0.87320447400420742</v>
          </cell>
          <cell r="AH191">
            <v>0.87320447400420742</v>
          </cell>
          <cell r="AI191">
            <v>0.36009269381784592</v>
          </cell>
          <cell r="AJ191">
            <v>0</v>
          </cell>
          <cell r="AK191">
            <v>0.16464131187928252</v>
          </cell>
          <cell r="AL191">
            <v>1.5651892291361921E-2</v>
          </cell>
          <cell r="AM191">
            <v>0</v>
          </cell>
          <cell r="AN191">
            <v>9.6281468935252926E-4</v>
          </cell>
          <cell r="AO191">
            <v>1.6885301078626149</v>
          </cell>
          <cell r="AP191">
            <v>0.27128934288383599</v>
          </cell>
          <cell r="AQ191">
            <v>2.5011681634242899</v>
          </cell>
          <cell r="AR191">
            <v>1.8293479097698056E-2</v>
          </cell>
          <cell r="AS191">
            <v>2.5194616425219878</v>
          </cell>
          <cell r="AT191">
            <v>0</v>
          </cell>
          <cell r="AU191">
            <v>1.2083324351374241</v>
          </cell>
          <cell r="AV191">
            <v>0</v>
          </cell>
          <cell r="AW191">
            <v>9.3393024867195334E-2</v>
          </cell>
          <cell r="AX191">
            <v>0</v>
          </cell>
          <cell r="AY191">
            <v>1.3017254600046195</v>
          </cell>
          <cell r="AZ191">
            <v>0</v>
          </cell>
          <cell r="BA191">
            <v>1.3017254600046195</v>
          </cell>
          <cell r="BB191">
            <v>0</v>
          </cell>
          <cell r="BC191">
            <v>0</v>
          </cell>
          <cell r="BD191">
            <v>0</v>
          </cell>
          <cell r="BE191">
            <v>0</v>
          </cell>
          <cell r="BF191">
            <v>3.8211871025266078</v>
          </cell>
          <cell r="BG191">
            <v>0</v>
          </cell>
          <cell r="BH191">
            <v>0</v>
          </cell>
          <cell r="BI191">
            <v>3.8211871025266078</v>
          </cell>
          <cell r="BJ191">
            <v>3.8211871025266078</v>
          </cell>
          <cell r="BK191">
            <v>0</v>
          </cell>
          <cell r="BL191">
            <v>0</v>
          </cell>
          <cell r="BM191">
            <v>0</v>
          </cell>
          <cell r="BN191">
            <v>1.4228992992147203E-3</v>
          </cell>
          <cell r="BO191">
            <v>0</v>
          </cell>
          <cell r="BP191">
            <v>0</v>
          </cell>
          <cell r="BQ191">
            <v>1.4944950419778277E-2</v>
          </cell>
          <cell r="BR191">
            <v>0</v>
          </cell>
          <cell r="BS191">
            <v>1.6367849718992997E-2</v>
          </cell>
          <cell r="BT191">
            <v>0</v>
          </cell>
          <cell r="BU191">
            <v>1.6367849718992997E-2</v>
          </cell>
          <cell r="BV191">
            <v>0</v>
          </cell>
          <cell r="BW191">
            <v>0</v>
          </cell>
          <cell r="BX191">
            <v>0</v>
          </cell>
          <cell r="BY191">
            <v>0</v>
          </cell>
          <cell r="BZ191">
            <v>0</v>
          </cell>
          <cell r="CA191">
            <v>0</v>
          </cell>
          <cell r="CB191">
            <v>0</v>
          </cell>
          <cell r="CC191">
            <v>0</v>
          </cell>
          <cell r="CD191">
            <v>0</v>
          </cell>
          <cell r="CE191">
            <v>0</v>
          </cell>
          <cell r="CF191">
            <v>0</v>
          </cell>
          <cell r="CG191">
            <v>0</v>
          </cell>
          <cell r="CH191">
            <v>1.6367849718992997E-2</v>
          </cell>
          <cell r="CI191">
            <v>0</v>
          </cell>
          <cell r="CJ191">
            <v>0</v>
          </cell>
          <cell r="CK191">
            <v>1.6367849718992997E-2</v>
          </cell>
          <cell r="CL191">
            <v>1.6367849718992997E-2</v>
          </cell>
          <cell r="CM191">
            <v>9.6281468935252926E-4</v>
          </cell>
          <cell r="CN191">
            <v>0</v>
          </cell>
          <cell r="CO191">
            <v>0</v>
          </cell>
          <cell r="CP191">
            <v>1.4228992992147203E-3</v>
          </cell>
          <cell r="CQ191">
            <v>0</v>
          </cell>
          <cell r="CR191">
            <v>0</v>
          </cell>
          <cell r="CS191">
            <v>0.41932711994784055</v>
          </cell>
          <cell r="CT191">
            <v>2.928487521138165E-4</v>
          </cell>
          <cell r="CU191">
            <v>0.42200568268852162</v>
          </cell>
          <cell r="CV191">
            <v>5.7768881361151755E-3</v>
          </cell>
          <cell r="CW191">
            <v>0.42778257082463683</v>
          </cell>
          <cell r="CX191">
            <v>0</v>
          </cell>
          <cell r="CY191">
            <v>7.4136731080144749E-2</v>
          </cell>
          <cell r="CZ191">
            <v>0</v>
          </cell>
          <cell r="DA191">
            <v>0</v>
          </cell>
          <cell r="DB191">
            <v>0</v>
          </cell>
          <cell r="DC191">
            <v>7.4136731080144749E-2</v>
          </cell>
          <cell r="DD191">
            <v>0</v>
          </cell>
          <cell r="DE191">
            <v>7.4136731080144749E-2</v>
          </cell>
          <cell r="DF191">
            <v>0</v>
          </cell>
          <cell r="DG191">
            <v>0</v>
          </cell>
          <cell r="DH191">
            <v>0</v>
          </cell>
          <cell r="DI191">
            <v>0</v>
          </cell>
          <cell r="DJ191">
            <v>0.50191930190478151</v>
          </cell>
          <cell r="DK191">
            <v>0</v>
          </cell>
          <cell r="DL191">
            <v>0</v>
          </cell>
          <cell r="DM191">
            <v>0.50191930190478151</v>
          </cell>
          <cell r="DN191">
            <v>0.50191930190478151</v>
          </cell>
          <cell r="DO191">
            <v>0</v>
          </cell>
          <cell r="DP191">
            <v>0</v>
          </cell>
          <cell r="DQ191">
            <v>0</v>
          </cell>
          <cell r="DR191">
            <v>2.8457985984294406E-3</v>
          </cell>
          <cell r="DS191">
            <v>0</v>
          </cell>
          <cell r="DT191">
            <v>0</v>
          </cell>
          <cell r="DU191">
            <v>6.7823482950958519E-3</v>
          </cell>
          <cell r="DV191">
            <v>0</v>
          </cell>
          <cell r="DW191">
            <v>9.6281468935252926E-3</v>
          </cell>
          <cell r="DX191">
            <v>0</v>
          </cell>
          <cell r="DY191">
            <v>9.6281468935252926E-3</v>
          </cell>
          <cell r="DZ191">
            <v>0</v>
          </cell>
          <cell r="EA191">
            <v>0</v>
          </cell>
          <cell r="EB191">
            <v>0</v>
          </cell>
          <cell r="EC191">
            <v>0</v>
          </cell>
          <cell r="ED191">
            <v>0</v>
          </cell>
          <cell r="EE191">
            <v>0</v>
          </cell>
          <cell r="EF191">
            <v>0</v>
          </cell>
          <cell r="EG191">
            <v>0</v>
          </cell>
          <cell r="EH191">
            <v>0</v>
          </cell>
          <cell r="EI191">
            <v>0</v>
          </cell>
          <cell r="EJ191">
            <v>0</v>
          </cell>
          <cell r="EK191">
            <v>0</v>
          </cell>
          <cell r="EL191">
            <v>9.6281468935252926E-3</v>
          </cell>
          <cell r="EM191">
            <v>0</v>
          </cell>
          <cell r="EN191">
            <v>0</v>
          </cell>
          <cell r="EO191">
            <v>9.6281468935252926E-3</v>
          </cell>
          <cell r="EP191">
            <v>9.6281468935252926E-3</v>
          </cell>
          <cell r="EQ191">
            <v>0.46985356840403425</v>
          </cell>
          <cell r="ER191">
            <v>0</v>
          </cell>
          <cell r="ES191">
            <v>0.18967449380244827</v>
          </cell>
          <cell r="ET191">
            <v>2.8457985984294408E-2</v>
          </cell>
          <cell r="EU191">
            <v>8.7616136731080152E-2</v>
          </cell>
          <cell r="EV191">
            <v>2.9847255369928407E-2</v>
          </cell>
          <cell r="EW191">
            <v>2.0733664808722772</v>
          </cell>
          <cell r="EX191">
            <v>0.27025807895594683</v>
          </cell>
          <cell r="EY191">
            <v>3.1490740001200055</v>
          </cell>
          <cell r="EZ191">
            <v>2.4070367233813231E-2</v>
          </cell>
          <cell r="FA191">
            <v>3.1731443673538187</v>
          </cell>
          <cell r="FB191">
            <v>0</v>
          </cell>
          <cell r="FC191">
            <v>1.470218030641312</v>
          </cell>
          <cell r="FD191">
            <v>6.6434213565324529E-2</v>
          </cell>
          <cell r="FE191">
            <v>0.1087980598968358</v>
          </cell>
          <cell r="FF191">
            <v>0</v>
          </cell>
          <cell r="FG191">
            <v>1.6454503041034725</v>
          </cell>
          <cell r="FH191">
            <v>0</v>
          </cell>
          <cell r="FI191">
            <v>1.6454503041034725</v>
          </cell>
          <cell r="FJ191">
            <v>0.12420309492647627</v>
          </cell>
          <cell r="FK191" t="e">
            <v>#VALUE!</v>
          </cell>
          <cell r="FL191">
            <v>0.12420309492647627</v>
          </cell>
          <cell r="FM191">
            <v>0.12420309492647627</v>
          </cell>
          <cell r="FN191">
            <v>4.6943915765308155</v>
          </cell>
          <cell r="FO191">
            <v>0</v>
          </cell>
          <cell r="FP191">
            <v>0</v>
          </cell>
          <cell r="FQ191">
            <v>4.6943915765308155</v>
          </cell>
          <cell r="FR191">
            <v>4.3394742541503817</v>
          </cell>
          <cell r="FS191">
            <v>9.6281468935252926E-4</v>
          </cell>
          <cell r="FT191">
            <v>0</v>
          </cell>
          <cell r="FU191">
            <v>0</v>
          </cell>
          <cell r="FV191">
            <v>5.6915971968588813E-3</v>
          </cell>
          <cell r="FW191">
            <v>0</v>
          </cell>
          <cell r="FX191">
            <v>0</v>
          </cell>
          <cell r="FY191">
            <v>0.44105441866271466</v>
          </cell>
          <cell r="FZ191">
            <v>2.928487521138165E-4</v>
          </cell>
          <cell r="GA191">
            <v>0.44800167930103996</v>
          </cell>
          <cell r="GB191">
            <v>5.7768881361151755E-3</v>
          </cell>
          <cell r="GC191">
            <v>0.45377856743715511</v>
          </cell>
          <cell r="GD191">
            <v>0</v>
          </cell>
          <cell r="GE191">
            <v>7.4136731080144749E-2</v>
          </cell>
          <cell r="GF191">
            <v>0</v>
          </cell>
          <cell r="GG191">
            <v>0</v>
          </cell>
          <cell r="GH191">
            <v>0</v>
          </cell>
          <cell r="GI191">
            <v>7.4136731080144749E-2</v>
          </cell>
          <cell r="GJ191">
            <v>0</v>
          </cell>
          <cell r="GK191">
            <v>7.4136731080144749E-2</v>
          </cell>
          <cell r="GL191">
            <v>0</v>
          </cell>
          <cell r="GM191" t="e">
            <v>#VALUE!</v>
          </cell>
          <cell r="GN191">
            <v>0</v>
          </cell>
          <cell r="GO191">
            <v>0</v>
          </cell>
          <cell r="GP191">
            <v>0.52791529851729979</v>
          </cell>
          <cell r="GQ191">
            <v>0</v>
          </cell>
          <cell r="GR191">
            <v>0</v>
          </cell>
          <cell r="GS191">
            <v>0.52791529851729979</v>
          </cell>
          <cell r="GT191">
            <v>0.52791529851729979</v>
          </cell>
          <cell r="GU191">
            <v>0.4708163830933868</v>
          </cell>
          <cell r="GV191">
            <v>0</v>
          </cell>
          <cell r="GW191">
            <v>0.18967449380244827</v>
          </cell>
          <cell r="GX191">
            <v>3.4149583181153291E-2</v>
          </cell>
          <cell r="GY191">
            <v>8.7616136731080152E-2</v>
          </cell>
          <cell r="GZ191">
            <v>2.9847255369928407E-2</v>
          </cell>
          <cell r="HA191">
            <v>2.5144208995349913</v>
          </cell>
          <cell r="HB191">
            <v>0.27055092770806072</v>
          </cell>
          <cell r="HC191">
            <v>3.5970756794210494</v>
          </cell>
          <cell r="HD191">
            <v>2.9847255369928407E-2</v>
          </cell>
          <cell r="HE191">
            <v>3.6269229347909775</v>
          </cell>
          <cell r="HF191">
            <v>0</v>
          </cell>
          <cell r="HG191">
            <v>1.544354761721457</v>
          </cell>
          <cell r="HH191">
            <v>6.6434213565324529E-2</v>
          </cell>
          <cell r="HI191">
            <v>0.1087980598968358</v>
          </cell>
          <cell r="HJ191">
            <v>0</v>
          </cell>
          <cell r="HK191">
            <v>1.7195870351836173</v>
          </cell>
          <cell r="HL191">
            <v>0</v>
          </cell>
          <cell r="HM191">
            <v>1.7195870351836173</v>
          </cell>
          <cell r="HN191">
            <v>0.12420309492647627</v>
          </cell>
          <cell r="HO191">
            <v>0</v>
          </cell>
          <cell r="HP191">
            <v>0.12420309492647627</v>
          </cell>
          <cell r="HQ191">
            <v>0.12420309492647627</v>
          </cell>
          <cell r="HR191">
            <v>5.222306875048119</v>
          </cell>
          <cell r="HS191">
            <v>0</v>
          </cell>
          <cell r="HT191">
            <v>0</v>
          </cell>
          <cell r="HU191">
            <v>5.222306875048119</v>
          </cell>
          <cell r="HV191">
            <v>5.222306875048119</v>
          </cell>
          <cell r="HW191">
            <v>0</v>
          </cell>
          <cell r="HX191">
            <v>0</v>
          </cell>
          <cell r="HY191">
            <v>0</v>
          </cell>
          <cell r="HZ191">
            <v>0</v>
          </cell>
          <cell r="IA191">
            <v>0</v>
          </cell>
          <cell r="IB191">
            <v>0</v>
          </cell>
          <cell r="IC191">
            <v>0</v>
          </cell>
          <cell r="ID191">
            <v>0</v>
          </cell>
          <cell r="IE191">
            <v>0</v>
          </cell>
          <cell r="IF191">
            <v>0</v>
          </cell>
          <cell r="IG191">
            <v>0</v>
          </cell>
          <cell r="IH191">
            <v>0</v>
          </cell>
          <cell r="II191">
            <v>0</v>
          </cell>
          <cell r="IJ191">
            <v>0</v>
          </cell>
          <cell r="IK191">
            <v>0</v>
          </cell>
          <cell r="IL191">
            <v>0</v>
          </cell>
          <cell r="IM191">
            <v>0</v>
          </cell>
          <cell r="IN191">
            <v>0</v>
          </cell>
          <cell r="IO191">
            <v>0</v>
          </cell>
          <cell r="IP191">
            <v>3.851258757410117E-2</v>
          </cell>
          <cell r="IQ191">
            <v>0</v>
          </cell>
          <cell r="IR191">
            <v>0</v>
          </cell>
          <cell r="IS191">
            <v>0</v>
          </cell>
          <cell r="IT191">
            <v>0</v>
          </cell>
          <cell r="IU191">
            <v>0</v>
          </cell>
          <cell r="IV191">
            <v>0</v>
          </cell>
          <cell r="IW191">
            <v>5.7768881361151755E-3</v>
          </cell>
          <cell r="IX191">
            <v>5.2954807914389106E-2</v>
          </cell>
          <cell r="IY191">
            <v>0</v>
          </cell>
          <cell r="IZ191">
            <v>0</v>
          </cell>
          <cell r="JA191">
            <v>0</v>
          </cell>
          <cell r="JB191">
            <v>0</v>
          </cell>
          <cell r="JC191">
            <v>1.6367849718992997E-2</v>
          </cell>
          <cell r="JD191">
            <v>6.1620140118561872E-2</v>
          </cell>
          <cell r="JE191">
            <v>0</v>
          </cell>
          <cell r="JF191">
            <v>0</v>
          </cell>
          <cell r="JG191">
            <v>0</v>
          </cell>
          <cell r="JH191">
            <v>0</v>
          </cell>
          <cell r="JI191">
            <v>0</v>
          </cell>
          <cell r="JJ191">
            <v>0</v>
          </cell>
          <cell r="JK191">
            <v>0</v>
          </cell>
          <cell r="JL191">
            <v>0</v>
          </cell>
          <cell r="JM191">
            <v>0</v>
          </cell>
          <cell r="JN191">
            <v>0</v>
          </cell>
          <cell r="JO191">
            <v>0</v>
          </cell>
          <cell r="JP191">
            <v>0</v>
          </cell>
          <cell r="JQ191">
            <v>0</v>
          </cell>
          <cell r="JR191" t="e">
            <v>#N/A</v>
          </cell>
          <cell r="JS191">
            <v>5.222306875048119</v>
          </cell>
          <cell r="JT191">
            <v>5.222306875048119</v>
          </cell>
          <cell r="JU191">
            <v>0.52791529851729979</v>
          </cell>
          <cell r="JV191">
            <v>4.3394742541503817</v>
          </cell>
          <cell r="JW191">
            <v>0.1752322734621603</v>
          </cell>
          <cell r="JX191">
            <v>1.4442220340287937E-2</v>
          </cell>
          <cell r="JY191">
            <v>1.9256293787050585E-3</v>
          </cell>
          <cell r="JZ191">
            <v>0</v>
          </cell>
          <cell r="KA191">
            <v>0</v>
          </cell>
          <cell r="KB191">
            <v>0</v>
          </cell>
          <cell r="KC191">
            <v>0</v>
          </cell>
          <cell r="KD191">
            <v>0</v>
          </cell>
          <cell r="KE191">
            <v>0</v>
          </cell>
          <cell r="KF191">
            <v>0</v>
          </cell>
          <cell r="KG191">
            <v>0</v>
          </cell>
          <cell r="KH191">
            <v>0</v>
          </cell>
          <cell r="KI191">
            <v>0.24371764696049486</v>
          </cell>
          <cell r="KJ191">
            <v>0.3809452383176104</v>
          </cell>
          <cell r="KK191">
            <v>0.48307656319426445</v>
          </cell>
          <cell r="KL191">
            <v>0.20775434540470233</v>
          </cell>
          <cell r="KM191">
            <v>0.48031197463648456</v>
          </cell>
          <cell r="KN191">
            <v>0</v>
          </cell>
          <cell r="KO191">
            <v>5.7768881361151755E-3</v>
          </cell>
          <cell r="KP191">
            <v>0</v>
          </cell>
          <cell r="KQ191">
            <v>0</v>
          </cell>
          <cell r="KR191">
            <v>5.7768881361151755E-3</v>
          </cell>
          <cell r="KS191">
            <v>0</v>
          </cell>
          <cell r="KT191">
            <v>5.2954807914389106E-2</v>
          </cell>
          <cell r="KU191">
            <v>0</v>
          </cell>
          <cell r="KV191">
            <v>5.2954807914389106E-2</v>
          </cell>
          <cell r="KW191">
            <v>0</v>
          </cell>
          <cell r="KX191">
            <v>0</v>
          </cell>
          <cell r="KY191">
            <v>0</v>
          </cell>
          <cell r="KZ191">
            <v>0</v>
          </cell>
          <cell r="LA191">
            <v>2.2520204424904223E-3</v>
          </cell>
          <cell r="LB191">
            <v>0</v>
          </cell>
          <cell r="LC191">
            <v>0</v>
          </cell>
          <cell r="LD191">
            <v>2.2520204424904223E-3</v>
          </cell>
          <cell r="LE191">
            <v>0</v>
          </cell>
          <cell r="LF191">
            <v>4.000541363344997E-2</v>
          </cell>
          <cell r="LG191">
            <v>0</v>
          </cell>
          <cell r="LH191">
            <v>4.000541363344997E-2</v>
          </cell>
          <cell r="LI191">
            <v>0</v>
          </cell>
          <cell r="LJ191">
            <v>0</v>
          </cell>
          <cell r="LK191">
            <v>0</v>
          </cell>
          <cell r="LL191">
            <v>0</v>
          </cell>
          <cell r="LM191">
            <v>0.92751693691027093</v>
          </cell>
          <cell r="LN191">
            <v>3.4801422986900374</v>
          </cell>
          <cell r="LO191">
            <v>0.52184556162907081</v>
          </cell>
          <cell r="LP191">
            <v>4.0019878603191081</v>
          </cell>
          <cell r="LQ191">
            <v>4.4076592356003079</v>
          </cell>
          <cell r="LR191">
            <v>4.9295047972293791</v>
          </cell>
          <cell r="LS191">
            <v>20.922390054644801</v>
          </cell>
          <cell r="LT191">
            <v>754</v>
          </cell>
          <cell r="LU191">
            <v>294.69802900000002</v>
          </cell>
          <cell r="LV191">
            <v>196</v>
          </cell>
          <cell r="LW191">
            <v>148.01538562744</v>
          </cell>
          <cell r="LX191">
            <v>290.14655305575599</v>
          </cell>
          <cell r="LY191">
            <v>571.97593377766395</v>
          </cell>
          <cell r="LZ191">
            <v>0</v>
          </cell>
          <cell r="MA191">
            <v>2754.4008117516</v>
          </cell>
          <cell r="MB191">
            <v>2754.4008117516</v>
          </cell>
          <cell r="MC191">
            <v>0</v>
          </cell>
          <cell r="MD191">
            <v>0</v>
          </cell>
          <cell r="ME191">
            <v>50</v>
          </cell>
          <cell r="MF191">
            <v>50</v>
          </cell>
          <cell r="MG191">
            <v>0.92007412462337201</v>
          </cell>
          <cell r="MH191">
            <v>20922.390054644802</v>
          </cell>
          <cell r="MI191">
            <v>490.69802900000002</v>
          </cell>
          <cell r="MJ191">
            <v>2754.4008117516</v>
          </cell>
          <cell r="MK191">
            <v>0.92007412462337201</v>
          </cell>
          <cell r="ML191">
            <v>42.63801527241268</v>
          </cell>
          <cell r="MM191">
            <v>1.5365865673774695</v>
          </cell>
          <cell r="MN191">
            <v>36.673597689600058</v>
          </cell>
          <cell r="MO191">
            <v>0</v>
          </cell>
          <cell r="MP191">
            <v>0</v>
          </cell>
          <cell r="MQ191" t="str">
            <v/>
          </cell>
          <cell r="MR191">
            <v>2.3897843348398874E-3</v>
          </cell>
          <cell r="MS191" t="str">
            <v>N/A</v>
          </cell>
          <cell r="MT191" t="str">
            <v>PR14 (£m)</v>
          </cell>
        </row>
        <row r="192">
          <cell r="A192" t="str">
            <v>HDD21</v>
          </cell>
          <cell r="B192" t="str">
            <v>HDD</v>
          </cell>
          <cell r="C192" t="str">
            <v>2020-21</v>
          </cell>
          <cell r="D192" t="str">
            <v>SVH</v>
          </cell>
          <cell r="E192" t="str">
            <v>SVH21</v>
          </cell>
          <cell r="F192">
            <v>1</v>
          </cell>
          <cell r="G192">
            <v>5.2834366649840002E-2</v>
          </cell>
          <cell r="H192">
            <v>0</v>
          </cell>
          <cell r="I192">
            <v>1.68446524238525E-2</v>
          </cell>
          <cell r="J192">
            <v>6.5744394167150999E-2</v>
          </cell>
          <cell r="K192">
            <v>0.464103228896599</v>
          </cell>
          <cell r="L192">
            <v>3.4613554415223201E-2</v>
          </cell>
          <cell r="M192">
            <v>0.215000046838699</v>
          </cell>
          <cell r="N192">
            <v>0</v>
          </cell>
          <cell r="O192">
            <v>0.84914024339136396</v>
          </cell>
          <cell r="P192">
            <v>0</v>
          </cell>
          <cell r="Q192">
            <v>0.84914024339136396</v>
          </cell>
          <cell r="R192">
            <v>0</v>
          </cell>
          <cell r="S192">
            <v>0.32621205592612401</v>
          </cell>
          <cell r="T192">
            <v>5.9226736299038699E-2</v>
          </cell>
          <cell r="U192">
            <v>0</v>
          </cell>
          <cell r="V192">
            <v>0</v>
          </cell>
          <cell r="W192">
            <v>0.38543879222516197</v>
          </cell>
          <cell r="X192">
            <v>0</v>
          </cell>
          <cell r="Y192">
            <v>0.38543879222516197</v>
          </cell>
          <cell r="Z192">
            <v>0.19192252684472999</v>
          </cell>
          <cell r="AA192">
            <v>2.1999999999999999E-2</v>
          </cell>
          <cell r="AB192">
            <v>4.2999999999999997E-2</v>
          </cell>
          <cell r="AC192">
            <v>6.5000000000000002E-2</v>
          </cell>
          <cell r="AD192">
            <v>1.1695790356165301</v>
          </cell>
          <cell r="AE192">
            <v>0</v>
          </cell>
          <cell r="AF192">
            <v>0</v>
          </cell>
          <cell r="AG192">
            <v>1.1695790356165301</v>
          </cell>
          <cell r="AH192">
            <v>1.1695790356165301</v>
          </cell>
          <cell r="AI192">
            <v>0.41133270190085502</v>
          </cell>
          <cell r="AJ192">
            <v>0</v>
          </cell>
          <cell r="AK192">
            <v>6.6668953317778099E-2</v>
          </cell>
          <cell r="AL192">
            <v>0</v>
          </cell>
          <cell r="AM192">
            <v>0</v>
          </cell>
          <cell r="AN192">
            <v>4.3790468336241701E-5</v>
          </cell>
          <cell r="AO192">
            <v>1.01383146827315</v>
          </cell>
          <cell r="AP192">
            <v>0.128982842648519</v>
          </cell>
          <cell r="AQ192">
            <v>1.62085975660864</v>
          </cell>
          <cell r="AR192">
            <v>0</v>
          </cell>
          <cell r="AS192">
            <v>1.62085975660864</v>
          </cell>
          <cell r="AT192">
            <v>0</v>
          </cell>
          <cell r="AU192">
            <v>0.97625520777483699</v>
          </cell>
          <cell r="AV192">
            <v>0</v>
          </cell>
          <cell r="AW192">
            <v>3.3306000000000002E-2</v>
          </cell>
          <cell r="AX192">
            <v>0</v>
          </cell>
          <cell r="AY192">
            <v>1.0095612077748399</v>
          </cell>
          <cell r="AZ192">
            <v>0</v>
          </cell>
          <cell r="BA192">
            <v>1.0095612077748399</v>
          </cell>
          <cell r="BB192">
            <v>0</v>
          </cell>
          <cell r="BC192">
            <v>0</v>
          </cell>
          <cell r="BD192">
            <v>0</v>
          </cell>
          <cell r="BE192">
            <v>0</v>
          </cell>
          <cell r="BF192">
            <v>2.63042096438347</v>
          </cell>
          <cell r="BG192">
            <v>0</v>
          </cell>
          <cell r="BH192">
            <v>0</v>
          </cell>
          <cell r="BI192">
            <v>2.63042096438347</v>
          </cell>
          <cell r="BJ192">
            <v>2.63042096438347</v>
          </cell>
          <cell r="BK192">
            <v>-2.8429734537354899E-5</v>
          </cell>
          <cell r="BL192">
            <v>0</v>
          </cell>
          <cell r="BM192">
            <v>0</v>
          </cell>
          <cell r="BN192">
            <v>0</v>
          </cell>
          <cell r="BO192">
            <v>0</v>
          </cell>
          <cell r="BP192">
            <v>0</v>
          </cell>
          <cell r="BQ192">
            <v>0.31757826165611602</v>
          </cell>
          <cell r="BR192">
            <v>6.6385250677531302E-2</v>
          </cell>
          <cell r="BS192">
            <v>0.38393508259911002</v>
          </cell>
          <cell r="BT192">
            <v>0</v>
          </cell>
          <cell r="BU192">
            <v>0.38393508259911002</v>
          </cell>
          <cell r="BV192">
            <v>0</v>
          </cell>
          <cell r="BW192">
            <v>0</v>
          </cell>
          <cell r="BX192">
            <v>0</v>
          </cell>
          <cell r="BY192">
            <v>0</v>
          </cell>
          <cell r="BZ192">
            <v>0</v>
          </cell>
          <cell r="CA192">
            <v>0</v>
          </cell>
          <cell r="CB192">
            <v>0</v>
          </cell>
          <cell r="CC192">
            <v>0</v>
          </cell>
          <cell r="CD192">
            <v>0</v>
          </cell>
          <cell r="CE192">
            <v>0</v>
          </cell>
          <cell r="CF192">
            <v>0</v>
          </cell>
          <cell r="CG192">
            <v>0</v>
          </cell>
          <cell r="CH192">
            <v>0.38393508259911002</v>
          </cell>
          <cell r="CI192">
            <v>0</v>
          </cell>
          <cell r="CJ192">
            <v>0</v>
          </cell>
          <cell r="CK192">
            <v>0.38393508259911002</v>
          </cell>
          <cell r="CL192">
            <v>0.38393508259911002</v>
          </cell>
          <cell r="CM192">
            <v>1.19103676073864E-3</v>
          </cell>
          <cell r="CN192">
            <v>0</v>
          </cell>
          <cell r="CO192">
            <v>-8.8812474875979602E-13</v>
          </cell>
          <cell r="CP192">
            <v>0</v>
          </cell>
          <cell r="CQ192">
            <v>0</v>
          </cell>
          <cell r="CR192">
            <v>0</v>
          </cell>
          <cell r="CS192">
            <v>0.144420504617082</v>
          </cell>
          <cell r="CT192">
            <v>3.9674364087765299E-2</v>
          </cell>
          <cell r="CU192">
            <v>0.185285905464698</v>
          </cell>
          <cell r="CV192">
            <v>0</v>
          </cell>
          <cell r="CW192">
            <v>0.185285905464698</v>
          </cell>
          <cell r="CX192">
            <v>0</v>
          </cell>
          <cell r="CY192">
            <v>0</v>
          </cell>
          <cell r="CZ192">
            <v>0</v>
          </cell>
          <cell r="DA192">
            <v>0</v>
          </cell>
          <cell r="DB192">
            <v>0</v>
          </cell>
          <cell r="DC192">
            <v>0</v>
          </cell>
          <cell r="DD192">
            <v>0</v>
          </cell>
          <cell r="DE192">
            <v>0</v>
          </cell>
          <cell r="DF192">
            <v>0</v>
          </cell>
          <cell r="DG192">
            <v>0</v>
          </cell>
          <cell r="DH192">
            <v>0</v>
          </cell>
          <cell r="DI192">
            <v>0</v>
          </cell>
          <cell r="DJ192">
            <v>0.185285905464698</v>
          </cell>
          <cell r="DK192">
            <v>0</v>
          </cell>
          <cell r="DL192">
            <v>0</v>
          </cell>
          <cell r="DM192">
            <v>0.185285905464698</v>
          </cell>
          <cell r="DN192">
            <v>0.185285905464698</v>
          </cell>
          <cell r="DO192">
            <v>3.2893841193982097E-5</v>
          </cell>
          <cell r="DP192">
            <v>0</v>
          </cell>
          <cell r="DQ192">
            <v>0</v>
          </cell>
          <cell r="DR192">
            <v>0</v>
          </cell>
          <cell r="DS192">
            <v>0</v>
          </cell>
          <cell r="DT192">
            <v>0</v>
          </cell>
          <cell r="DU192">
            <v>0.105822890211775</v>
          </cell>
          <cell r="DV192">
            <v>2.2923227883222499E-2</v>
          </cell>
          <cell r="DW192">
            <v>0.12877901193619201</v>
          </cell>
          <cell r="DX192">
            <v>0</v>
          </cell>
          <cell r="DY192">
            <v>0.12877901193619201</v>
          </cell>
          <cell r="DZ192">
            <v>0</v>
          </cell>
          <cell r="EA192">
            <v>0</v>
          </cell>
          <cell r="EB192">
            <v>0</v>
          </cell>
          <cell r="EC192">
            <v>0</v>
          </cell>
          <cell r="ED192">
            <v>0</v>
          </cell>
          <cell r="EE192">
            <v>0</v>
          </cell>
          <cell r="EF192">
            <v>0</v>
          </cell>
          <cell r="EG192">
            <v>0</v>
          </cell>
          <cell r="EH192">
            <v>0</v>
          </cell>
          <cell r="EI192">
            <v>0</v>
          </cell>
          <cell r="EJ192">
            <v>0</v>
          </cell>
          <cell r="EK192">
            <v>0</v>
          </cell>
          <cell r="EL192">
            <v>0.12877901193619201</v>
          </cell>
          <cell r="EM192">
            <v>0</v>
          </cell>
          <cell r="EN192">
            <v>0</v>
          </cell>
          <cell r="EO192">
            <v>0.12877901193619201</v>
          </cell>
          <cell r="EP192">
            <v>0.12877901193619201</v>
          </cell>
          <cell r="EQ192">
            <v>0.46416706855069501</v>
          </cell>
          <cell r="ER192">
            <v>0</v>
          </cell>
          <cell r="ES192">
            <v>8.3513605741630595E-2</v>
          </cell>
          <cell r="ET192">
            <v>6.5744394167150999E-2</v>
          </cell>
          <cell r="EU192">
            <v>0.464103228896599</v>
          </cell>
          <cell r="EV192">
            <v>3.4657344883559441E-2</v>
          </cell>
          <cell r="EW192">
            <v>1.228831515111849</v>
          </cell>
          <cell r="EX192">
            <v>0.128982842648519</v>
          </cell>
          <cell r="EY192">
            <v>2.4700000000000042</v>
          </cell>
          <cell r="EZ192">
            <v>0</v>
          </cell>
          <cell r="FA192">
            <v>2.4700000000000042</v>
          </cell>
          <cell r="FB192">
            <v>0</v>
          </cell>
          <cell r="FC192">
            <v>1.3024672637009611</v>
          </cell>
          <cell r="FD192">
            <v>5.9226736299038699E-2</v>
          </cell>
          <cell r="FE192">
            <v>3.3306000000000002E-2</v>
          </cell>
          <cell r="FF192">
            <v>0</v>
          </cell>
          <cell r="FG192">
            <v>1.3950000000000018</v>
          </cell>
          <cell r="FH192">
            <v>0</v>
          </cell>
          <cell r="FI192">
            <v>1.3950000000000018</v>
          </cell>
          <cell r="FJ192">
            <v>0.19192252684472999</v>
          </cell>
          <cell r="FK192">
            <v>2.1999999999999999E-2</v>
          </cell>
          <cell r="FL192">
            <v>4.2999999999999997E-2</v>
          </cell>
          <cell r="FM192">
            <v>6.5000000000000002E-2</v>
          </cell>
          <cell r="FN192">
            <v>3.8</v>
          </cell>
          <cell r="FO192">
            <v>0</v>
          </cell>
          <cell r="FP192">
            <v>0</v>
          </cell>
          <cell r="FQ192">
            <v>3.8</v>
          </cell>
          <cell r="FR192">
            <v>3.1996419524472777</v>
          </cell>
          <cell r="FS192">
            <v>1.1955008673952671E-3</v>
          </cell>
          <cell r="FT192">
            <v>0</v>
          </cell>
          <cell r="FU192">
            <v>-8.8812474875979602E-13</v>
          </cell>
          <cell r="FV192">
            <v>0</v>
          </cell>
          <cell r="FW192">
            <v>0</v>
          </cell>
          <cell r="FX192">
            <v>0</v>
          </cell>
          <cell r="FY192">
            <v>0.56782165648497307</v>
          </cell>
          <cell r="FZ192">
            <v>0.12898284264851911</v>
          </cell>
          <cell r="GA192">
            <v>0.69800000000000006</v>
          </cell>
          <cell r="GB192">
            <v>0</v>
          </cell>
          <cell r="GC192">
            <v>0.69800000000000006</v>
          </cell>
          <cell r="GD192">
            <v>0</v>
          </cell>
          <cell r="GE192">
            <v>0</v>
          </cell>
          <cell r="GF192">
            <v>0</v>
          </cell>
          <cell r="GG192">
            <v>0</v>
          </cell>
          <cell r="GH192">
            <v>0</v>
          </cell>
          <cell r="GI192">
            <v>0</v>
          </cell>
          <cell r="GJ192">
            <v>0</v>
          </cell>
          <cell r="GK192">
            <v>0</v>
          </cell>
          <cell r="GL192">
            <v>0</v>
          </cell>
          <cell r="GM192">
            <v>0</v>
          </cell>
          <cell r="GN192">
            <v>0</v>
          </cell>
          <cell r="GO192">
            <v>0</v>
          </cell>
          <cell r="GP192">
            <v>0.69800000000000006</v>
          </cell>
          <cell r="GQ192">
            <v>0</v>
          </cell>
          <cell r="GR192">
            <v>0</v>
          </cell>
          <cell r="GS192">
            <v>0.69800000000000006</v>
          </cell>
          <cell r="GT192">
            <v>0.69800000000000006</v>
          </cell>
          <cell r="GU192">
            <v>0.46536256941809101</v>
          </cell>
          <cell r="GV192">
            <v>0</v>
          </cell>
          <cell r="GW192">
            <v>8.3513605740742403E-2</v>
          </cell>
          <cell r="GX192">
            <v>6.5744394167150999E-2</v>
          </cell>
          <cell r="GY192">
            <v>0.464103228896599</v>
          </cell>
          <cell r="GZ192">
            <v>3.4657344883559503E-2</v>
          </cell>
          <cell r="HA192">
            <v>1.7966531715968199</v>
          </cell>
          <cell r="HB192">
            <v>0.25796568529703801</v>
          </cell>
          <cell r="HC192">
            <v>3.1680000000000001</v>
          </cell>
          <cell r="HD192">
            <v>0</v>
          </cell>
          <cell r="HE192">
            <v>3.1680000000000001</v>
          </cell>
          <cell r="HF192">
            <v>0</v>
          </cell>
          <cell r="HG192">
            <v>1.30246726370096</v>
          </cell>
          <cell r="HH192">
            <v>5.9226736299038699E-2</v>
          </cell>
          <cell r="HI192">
            <v>3.3306000000000002E-2</v>
          </cell>
          <cell r="HJ192">
            <v>0</v>
          </cell>
          <cell r="HK192">
            <v>1.395</v>
          </cell>
          <cell r="HL192">
            <v>0</v>
          </cell>
          <cell r="HM192">
            <v>1.395</v>
          </cell>
          <cell r="HN192">
            <v>0.19192252684472999</v>
          </cell>
          <cell r="HO192">
            <v>2.1999999999999999E-2</v>
          </cell>
          <cell r="HP192">
            <v>4.2999999999999997E-2</v>
          </cell>
          <cell r="HQ192">
            <v>6.5000000000000002E-2</v>
          </cell>
          <cell r="HR192">
            <v>4.4980000000000002</v>
          </cell>
          <cell r="HS192">
            <v>0</v>
          </cell>
          <cell r="HT192">
            <v>0</v>
          </cell>
          <cell r="HU192">
            <v>4.4980000000000002</v>
          </cell>
          <cell r="HV192">
            <v>4.4980000000000002</v>
          </cell>
          <cell r="HW192">
            <v>4.5921656977756303E-3</v>
          </cell>
          <cell r="HX192">
            <v>0</v>
          </cell>
          <cell r="HY192">
            <v>5.4885999999999997E-4</v>
          </cell>
          <cell r="HZ192">
            <v>0</v>
          </cell>
          <cell r="IA192">
            <v>0</v>
          </cell>
          <cell r="IB192">
            <v>0</v>
          </cell>
          <cell r="IC192">
            <v>0</v>
          </cell>
          <cell r="ID192">
            <v>7.6020000000000003E-3</v>
          </cell>
          <cell r="IE192">
            <v>2.6249999999999999E-2</v>
          </cell>
          <cell r="IF192">
            <v>0</v>
          </cell>
          <cell r="IG192">
            <v>0</v>
          </cell>
          <cell r="IH192">
            <v>0</v>
          </cell>
          <cell r="II192">
            <v>0</v>
          </cell>
          <cell r="IJ192">
            <v>0</v>
          </cell>
          <cell r="IK192">
            <v>0</v>
          </cell>
          <cell r="IL192">
            <v>0</v>
          </cell>
          <cell r="IM192">
            <v>0</v>
          </cell>
          <cell r="IN192">
            <v>1.9893809275379901E-2</v>
          </cell>
          <cell r="IO192">
            <v>0</v>
          </cell>
          <cell r="IP192">
            <v>0</v>
          </cell>
          <cell r="IQ192">
            <v>0</v>
          </cell>
          <cell r="IR192">
            <v>0</v>
          </cell>
          <cell r="IS192">
            <v>0</v>
          </cell>
          <cell r="IT192">
            <v>0</v>
          </cell>
          <cell r="IU192">
            <v>0</v>
          </cell>
          <cell r="IV192">
            <v>0</v>
          </cell>
          <cell r="IW192">
            <v>3.8238067023658701E-2</v>
          </cell>
          <cell r="IX192">
            <v>0</v>
          </cell>
          <cell r="IY192">
            <v>0</v>
          </cell>
          <cell r="IZ192">
            <v>0</v>
          </cell>
          <cell r="JA192">
            <v>0</v>
          </cell>
          <cell r="JB192">
            <v>0</v>
          </cell>
          <cell r="JC192">
            <v>0</v>
          </cell>
          <cell r="JD192">
            <v>0</v>
          </cell>
          <cell r="JE192">
            <v>0</v>
          </cell>
          <cell r="JF192">
            <v>0</v>
          </cell>
          <cell r="JG192">
            <v>0</v>
          </cell>
          <cell r="JH192">
            <v>0</v>
          </cell>
          <cell r="JI192">
            <v>0</v>
          </cell>
          <cell r="JJ192">
            <v>0</v>
          </cell>
          <cell r="JK192">
            <v>0</v>
          </cell>
          <cell r="JL192">
            <v>0</v>
          </cell>
          <cell r="JM192">
            <v>0</v>
          </cell>
          <cell r="JN192">
            <v>0</v>
          </cell>
          <cell r="JO192">
            <v>0</v>
          </cell>
          <cell r="JP192">
            <v>0</v>
          </cell>
          <cell r="JQ192">
            <v>0</v>
          </cell>
          <cell r="JR192" t="e">
            <v>#N/A</v>
          </cell>
          <cell r="JS192">
            <v>4.4980000000000002</v>
          </cell>
          <cell r="JT192">
            <v>4.4980000000000002</v>
          </cell>
          <cell r="JU192">
            <v>0.69800000000000006</v>
          </cell>
          <cell r="JV192">
            <v>3.1996419524472777</v>
          </cell>
          <cell r="JW192">
            <v>9.2532736299038701E-2</v>
          </cell>
          <cell r="JX192">
            <v>0</v>
          </cell>
          <cell r="JY192">
            <v>0</v>
          </cell>
          <cell r="JZ192">
            <v>0</v>
          </cell>
          <cell r="KA192">
            <v>4.2319940464865501E-3</v>
          </cell>
          <cell r="KB192">
            <v>0</v>
          </cell>
          <cell r="KC192">
            <v>0</v>
          </cell>
          <cell r="KD192">
            <v>4.2319940464865501E-3</v>
          </cell>
          <cell r="KE192">
            <v>0</v>
          </cell>
          <cell r="KF192">
            <v>0</v>
          </cell>
          <cell r="KG192">
            <v>0</v>
          </cell>
          <cell r="KH192">
            <v>0</v>
          </cell>
          <cell r="KI192">
            <v>0.254475973363331</v>
          </cell>
          <cell r="KJ192">
            <v>0.226422699781714</v>
          </cell>
          <cell r="KK192">
            <v>0.35948776175103897</v>
          </cell>
          <cell r="KL192">
            <v>0.103937170217081</v>
          </cell>
          <cell r="KM192">
            <v>0.28584622978046598</v>
          </cell>
          <cell r="KN192">
            <v>0</v>
          </cell>
          <cell r="KO192">
            <v>3.8238067023658701E-2</v>
          </cell>
          <cell r="KP192">
            <v>0</v>
          </cell>
          <cell r="KQ192">
            <v>0</v>
          </cell>
          <cell r="KR192">
            <v>3.8238067023658701E-2</v>
          </cell>
          <cell r="KS192">
            <v>0</v>
          </cell>
          <cell r="KT192">
            <v>0</v>
          </cell>
          <cell r="KU192">
            <v>0</v>
          </cell>
          <cell r="KV192">
            <v>0</v>
          </cell>
          <cell r="KW192">
            <v>0</v>
          </cell>
          <cell r="KX192">
            <v>0</v>
          </cell>
          <cell r="KY192">
            <v>0</v>
          </cell>
          <cell r="KZ192">
            <v>0</v>
          </cell>
          <cell r="LA192">
            <v>3.8238067023658701E-2</v>
          </cell>
          <cell r="LB192">
            <v>0</v>
          </cell>
          <cell r="LC192">
            <v>0</v>
          </cell>
          <cell r="LD192">
            <v>3.8238067023658701E-2</v>
          </cell>
          <cell r="LE192">
            <v>0</v>
          </cell>
          <cell r="LF192">
            <v>0</v>
          </cell>
          <cell r="LG192">
            <v>0</v>
          </cell>
          <cell r="LH192">
            <v>0</v>
          </cell>
          <cell r="LI192">
            <v>0</v>
          </cell>
          <cell r="LJ192">
            <v>0</v>
          </cell>
          <cell r="LK192">
            <v>0</v>
          </cell>
          <cell r="LL192">
            <v>0</v>
          </cell>
          <cell r="LM192">
            <v>1.2047662065968852</v>
          </cell>
          <cell r="LN192">
            <v>2.4681321217349561</v>
          </cell>
          <cell r="LO192">
            <v>0.56901715735148017</v>
          </cell>
          <cell r="LP192">
            <v>3.0371492790864361</v>
          </cell>
          <cell r="LQ192">
            <v>3.6728983283318413</v>
          </cell>
          <cell r="LR192">
            <v>4.2419154856833217</v>
          </cell>
          <cell r="LS192">
            <v>28.769042640444098</v>
          </cell>
          <cell r="LT192">
            <v>708</v>
          </cell>
          <cell r="LU192">
            <v>311.91928769999998</v>
          </cell>
          <cell r="LV192">
            <v>196</v>
          </cell>
          <cell r="LW192">
            <v>124</v>
          </cell>
          <cell r="LX192">
            <v>272</v>
          </cell>
          <cell r="LY192">
            <v>701</v>
          </cell>
          <cell r="LZ192">
            <v>0</v>
          </cell>
          <cell r="MA192">
            <v>2912</v>
          </cell>
          <cell r="MB192">
            <v>2912</v>
          </cell>
          <cell r="MC192">
            <v>0</v>
          </cell>
          <cell r="MD192">
            <v>0</v>
          </cell>
          <cell r="ME192">
            <v>50</v>
          </cell>
          <cell r="MF192">
            <v>50</v>
          </cell>
          <cell r="MG192">
            <v>0.66547506341786899</v>
          </cell>
          <cell r="MH192">
            <v>28769.042640444099</v>
          </cell>
          <cell r="MI192">
            <v>507.91928769999998</v>
          </cell>
          <cell r="MJ192">
            <v>2912</v>
          </cell>
          <cell r="MK192">
            <v>0.66547506341786899</v>
          </cell>
          <cell r="ML192">
            <v>56.640972959932938</v>
          </cell>
          <cell r="MM192">
            <v>1.3939222572271692</v>
          </cell>
          <cell r="MN192">
            <v>37.671703296703299</v>
          </cell>
          <cell r="MO192">
            <v>0</v>
          </cell>
          <cell r="MP192">
            <v>0</v>
          </cell>
          <cell r="MQ192" t="str">
            <v/>
          </cell>
          <cell r="MR192">
            <v>1.7379792794950011E-3</v>
          </cell>
          <cell r="MS192" t="str">
            <v>Business plans (£m)</v>
          </cell>
          <cell r="MT192" t="str">
            <v>PR19 (£m)</v>
          </cell>
        </row>
        <row r="193">
          <cell r="A193" t="str">
            <v>HDD22</v>
          </cell>
          <cell r="B193" t="str">
            <v>HDD</v>
          </cell>
          <cell r="C193" t="str">
            <v>2021-22</v>
          </cell>
          <cell r="D193" t="str">
            <v>SVH</v>
          </cell>
          <cell r="E193" t="str">
            <v>SVH22</v>
          </cell>
          <cell r="F193">
            <v>1</v>
          </cell>
          <cell r="G193">
            <v>5.3866304899344998E-2</v>
          </cell>
          <cell r="H193">
            <v>0</v>
          </cell>
          <cell r="I193">
            <v>1.68446524238525E-2</v>
          </cell>
          <cell r="J193">
            <v>6.5744394167150999E-2</v>
          </cell>
          <cell r="K193">
            <v>0.45879608344989697</v>
          </cell>
          <cell r="L193">
            <v>3.5020422417985801E-2</v>
          </cell>
          <cell r="M193">
            <v>0.21314942408568599</v>
          </cell>
          <cell r="N193">
            <v>0</v>
          </cell>
          <cell r="O193">
            <v>0.84342128144391704</v>
          </cell>
          <cell r="P193">
            <v>0</v>
          </cell>
          <cell r="Q193">
            <v>0.84342128144391704</v>
          </cell>
          <cell r="R193">
            <v>0</v>
          </cell>
          <cell r="S193">
            <v>0.32513902900511898</v>
          </cell>
          <cell r="T193">
            <v>6.1813018214820797E-2</v>
          </cell>
          <cell r="U193">
            <v>0</v>
          </cell>
          <cell r="V193">
            <v>0</v>
          </cell>
          <cell r="W193">
            <v>0.38695204721993998</v>
          </cell>
          <cell r="X193">
            <v>0</v>
          </cell>
          <cell r="Y193">
            <v>0.38695204721993998</v>
          </cell>
          <cell r="Z193">
            <v>8.4058623937778798E-2</v>
          </cell>
          <cell r="AA193">
            <v>2.3E-2</v>
          </cell>
          <cell r="AB193">
            <v>4.5999999999999999E-2</v>
          </cell>
          <cell r="AC193">
            <v>6.9000000000000006E-2</v>
          </cell>
          <cell r="AD193">
            <v>1.1613733286638599</v>
          </cell>
          <cell r="AE193">
            <v>0</v>
          </cell>
          <cell r="AF193">
            <v>0</v>
          </cell>
          <cell r="AG193">
            <v>1.1613733286638599</v>
          </cell>
          <cell r="AH193">
            <v>1.1613733286638599</v>
          </cell>
          <cell r="AI193">
            <v>0.41616104659046799</v>
          </cell>
          <cell r="AJ193">
            <v>0</v>
          </cell>
          <cell r="AK193">
            <v>6.6668953317778099E-2</v>
          </cell>
          <cell r="AL193">
            <v>0</v>
          </cell>
          <cell r="AM193">
            <v>0</v>
          </cell>
          <cell r="AN193">
            <v>4.4305207163068699E-5</v>
          </cell>
          <cell r="AO193">
            <v>0.99421504256709103</v>
          </cell>
          <cell r="AP193">
            <v>0.158489370873582</v>
          </cell>
          <cell r="AQ193">
            <v>1.6355787185560799</v>
          </cell>
          <cell r="AR193">
            <v>0</v>
          </cell>
          <cell r="AS193">
            <v>1.6355787185560799</v>
          </cell>
          <cell r="AT193">
            <v>0</v>
          </cell>
          <cell r="AU193">
            <v>0.97820846680268103</v>
          </cell>
          <cell r="AV193">
            <v>0</v>
          </cell>
          <cell r="AW193">
            <v>0.35283948597737902</v>
          </cell>
          <cell r="AX193">
            <v>0</v>
          </cell>
          <cell r="AY193">
            <v>1.3310479527800601</v>
          </cell>
          <cell r="AZ193">
            <v>0</v>
          </cell>
          <cell r="BA193">
            <v>1.3310479527800601</v>
          </cell>
          <cell r="BB193">
            <v>0</v>
          </cell>
          <cell r="BC193">
            <v>0</v>
          </cell>
          <cell r="BD193">
            <v>0</v>
          </cell>
          <cell r="BE193">
            <v>0</v>
          </cell>
          <cell r="BF193">
            <v>2.9666266713361402</v>
          </cell>
          <cell r="BG193">
            <v>0</v>
          </cell>
          <cell r="BH193">
            <v>0</v>
          </cell>
          <cell r="BI193">
            <v>2.9666266713361402</v>
          </cell>
          <cell r="BJ193">
            <v>2.9666266713361402</v>
          </cell>
          <cell r="BK193">
            <v>-2.90721488773573E-5</v>
          </cell>
          <cell r="BL193">
            <v>0</v>
          </cell>
          <cell r="BM193">
            <v>0</v>
          </cell>
          <cell r="BN193">
            <v>0</v>
          </cell>
          <cell r="BO193">
            <v>0</v>
          </cell>
          <cell r="BP193">
            <v>0</v>
          </cell>
          <cell r="BQ193">
            <v>0.316781947941977</v>
          </cell>
          <cell r="BR193">
            <v>8.1571753258981E-2</v>
          </cell>
          <cell r="BS193">
            <v>0.39832462905207999</v>
          </cell>
          <cell r="BT193">
            <v>0</v>
          </cell>
          <cell r="BU193">
            <v>0.39832462905207999</v>
          </cell>
          <cell r="BV193">
            <v>0</v>
          </cell>
          <cell r="BW193">
            <v>0</v>
          </cell>
          <cell r="BX193">
            <v>0</v>
          </cell>
          <cell r="BY193">
            <v>0</v>
          </cell>
          <cell r="BZ193">
            <v>0</v>
          </cell>
          <cell r="CA193">
            <v>0</v>
          </cell>
          <cell r="CB193">
            <v>0</v>
          </cell>
          <cell r="CC193">
            <v>0</v>
          </cell>
          <cell r="CD193">
            <v>0</v>
          </cell>
          <cell r="CE193">
            <v>0</v>
          </cell>
          <cell r="CF193">
            <v>0</v>
          </cell>
          <cell r="CG193">
            <v>0</v>
          </cell>
          <cell r="CH193">
            <v>0.39832462905207999</v>
          </cell>
          <cell r="CI193">
            <v>0</v>
          </cell>
          <cell r="CJ193">
            <v>0</v>
          </cell>
          <cell r="CK193">
            <v>0.39832462905207999</v>
          </cell>
          <cell r="CL193">
            <v>0.39832462905207999</v>
          </cell>
          <cell r="CM193">
            <v>1.21739362146846E-3</v>
          </cell>
          <cell r="CN193">
            <v>0</v>
          </cell>
          <cell r="CO193">
            <v>-8.8812474875979602E-13</v>
          </cell>
          <cell r="CP193">
            <v>0</v>
          </cell>
          <cell r="CQ193">
            <v>0</v>
          </cell>
          <cell r="CR193">
            <v>0</v>
          </cell>
          <cell r="CS193">
            <v>0.143956452259348</v>
          </cell>
          <cell r="CT193">
            <v>4.8750398696159901E-2</v>
          </cell>
          <cell r="CU193">
            <v>0.19392424457608801</v>
          </cell>
          <cell r="CV193">
            <v>0</v>
          </cell>
          <cell r="CW193">
            <v>0.19392424457608801</v>
          </cell>
          <cell r="CX193">
            <v>0</v>
          </cell>
          <cell r="CY193">
            <v>0</v>
          </cell>
          <cell r="CZ193">
            <v>0</v>
          </cell>
          <cell r="DA193">
            <v>0</v>
          </cell>
          <cell r="DB193">
            <v>0</v>
          </cell>
          <cell r="DC193">
            <v>0</v>
          </cell>
          <cell r="DD193">
            <v>0</v>
          </cell>
          <cell r="DE193">
            <v>0</v>
          </cell>
          <cell r="DF193">
            <v>0</v>
          </cell>
          <cell r="DG193">
            <v>0</v>
          </cell>
          <cell r="DH193">
            <v>0</v>
          </cell>
          <cell r="DI193">
            <v>0</v>
          </cell>
          <cell r="DJ193">
            <v>0.19392424457608801</v>
          </cell>
          <cell r="DK193">
            <v>0</v>
          </cell>
          <cell r="DL193">
            <v>0</v>
          </cell>
          <cell r="DM193">
            <v>0.19392424457608801</v>
          </cell>
          <cell r="DN193">
            <v>0.19392424457608801</v>
          </cell>
          <cell r="DO193">
            <v>3.3635595264221201E-5</v>
          </cell>
          <cell r="DP193">
            <v>0</v>
          </cell>
          <cell r="DQ193">
            <v>0</v>
          </cell>
          <cell r="DR193">
            <v>0</v>
          </cell>
          <cell r="DS193">
            <v>0</v>
          </cell>
          <cell r="DT193">
            <v>0</v>
          </cell>
          <cell r="DU193">
            <v>0.105550271858126</v>
          </cell>
          <cell r="DV193">
            <v>2.8167218918441199E-2</v>
          </cell>
          <cell r="DW193">
            <v>0.13375112637183201</v>
          </cell>
          <cell r="DX193">
            <v>0</v>
          </cell>
          <cell r="DY193">
            <v>0.13375112637183201</v>
          </cell>
          <cell r="DZ193">
            <v>0</v>
          </cell>
          <cell r="EA193">
            <v>0</v>
          </cell>
          <cell r="EB193">
            <v>0</v>
          </cell>
          <cell r="EC193">
            <v>0</v>
          </cell>
          <cell r="ED193">
            <v>0</v>
          </cell>
          <cell r="EE193">
            <v>0</v>
          </cell>
          <cell r="EF193">
            <v>0</v>
          </cell>
          <cell r="EG193">
            <v>0</v>
          </cell>
          <cell r="EH193">
            <v>0</v>
          </cell>
          <cell r="EI193">
            <v>0</v>
          </cell>
          <cell r="EJ193">
            <v>0</v>
          </cell>
          <cell r="EK193">
            <v>0</v>
          </cell>
          <cell r="EL193">
            <v>0.13375112637183201</v>
          </cell>
          <cell r="EM193">
            <v>0</v>
          </cell>
          <cell r="EN193">
            <v>0</v>
          </cell>
          <cell r="EO193">
            <v>0.13375112637183201</v>
          </cell>
          <cell r="EP193">
            <v>0.13375112637183201</v>
          </cell>
          <cell r="EQ193">
            <v>0.47002735148981301</v>
          </cell>
          <cell r="ER193">
            <v>0</v>
          </cell>
          <cell r="ES193">
            <v>8.3513605741630595E-2</v>
          </cell>
          <cell r="ET193">
            <v>6.5744394167150999E-2</v>
          </cell>
          <cell r="EU193">
            <v>0.45879608344989697</v>
          </cell>
          <cell r="EV193">
            <v>3.5064727625148867E-2</v>
          </cell>
          <cell r="EW193">
            <v>1.207364466652777</v>
          </cell>
          <cell r="EX193">
            <v>0.158489370873582</v>
          </cell>
          <cell r="EY193">
            <v>2.478999999999997</v>
          </cell>
          <cell r="EZ193">
            <v>0</v>
          </cell>
          <cell r="FA193">
            <v>2.478999999999997</v>
          </cell>
          <cell r="FB193">
            <v>0</v>
          </cell>
          <cell r="FC193">
            <v>1.3033474958078</v>
          </cell>
          <cell r="FD193">
            <v>6.1813018214820797E-2</v>
          </cell>
          <cell r="FE193">
            <v>0.35283948597737902</v>
          </cell>
          <cell r="FF193">
            <v>0</v>
          </cell>
          <cell r="FG193">
            <v>1.718</v>
          </cell>
          <cell r="FH193">
            <v>0</v>
          </cell>
          <cell r="FI193">
            <v>1.718</v>
          </cell>
          <cell r="FJ193">
            <v>8.4058623937778798E-2</v>
          </cell>
          <cell r="FK193">
            <v>2.3E-2</v>
          </cell>
          <cell r="FL193">
            <v>4.5999999999999999E-2</v>
          </cell>
          <cell r="FM193">
            <v>6.9000000000000006E-2</v>
          </cell>
          <cell r="FN193">
            <v>4.1280000000000001</v>
          </cell>
          <cell r="FO193">
            <v>0</v>
          </cell>
          <cell r="FP193">
            <v>0</v>
          </cell>
          <cell r="FQ193">
            <v>4.1280000000000001</v>
          </cell>
          <cell r="FR193">
            <v>3.5588755449643079</v>
          </cell>
          <cell r="FS193">
            <v>1.2219570678553239E-3</v>
          </cell>
          <cell r="FT193">
            <v>0</v>
          </cell>
          <cell r="FU193">
            <v>-8.8812474875979602E-13</v>
          </cell>
          <cell r="FV193">
            <v>0</v>
          </cell>
          <cell r="FW193">
            <v>0</v>
          </cell>
          <cell r="FX193">
            <v>0</v>
          </cell>
          <cell r="FY193">
            <v>0.56628867205945099</v>
          </cell>
          <cell r="FZ193">
            <v>0.15848937087358211</v>
          </cell>
          <cell r="GA193">
            <v>0.72599999999999998</v>
          </cell>
          <cell r="GB193">
            <v>0</v>
          </cell>
          <cell r="GC193">
            <v>0.72599999999999998</v>
          </cell>
          <cell r="GD193">
            <v>0</v>
          </cell>
          <cell r="GE193">
            <v>0</v>
          </cell>
          <cell r="GF193">
            <v>0</v>
          </cell>
          <cell r="GG193">
            <v>0</v>
          </cell>
          <cell r="GH193">
            <v>0</v>
          </cell>
          <cell r="GI193">
            <v>0</v>
          </cell>
          <cell r="GJ193">
            <v>0</v>
          </cell>
          <cell r="GK193">
            <v>0</v>
          </cell>
          <cell r="GL193">
            <v>0</v>
          </cell>
          <cell r="GM193">
            <v>0</v>
          </cell>
          <cell r="GN193">
            <v>0</v>
          </cell>
          <cell r="GO193">
            <v>0</v>
          </cell>
          <cell r="GP193">
            <v>0.72599999999999998</v>
          </cell>
          <cell r="GQ193">
            <v>0</v>
          </cell>
          <cell r="GR193">
            <v>0</v>
          </cell>
          <cell r="GS193">
            <v>0.72599999999999998</v>
          </cell>
          <cell r="GT193">
            <v>0.72599999999999998</v>
          </cell>
          <cell r="GU193">
            <v>0.471249308557669</v>
          </cell>
          <cell r="GV193">
            <v>0</v>
          </cell>
          <cell r="GW193">
            <v>8.3513605740742403E-2</v>
          </cell>
          <cell r="GX193">
            <v>6.5744394167150999E-2</v>
          </cell>
          <cell r="GY193">
            <v>0.45879608344989697</v>
          </cell>
          <cell r="GZ193">
            <v>3.5064727625148902E-2</v>
          </cell>
          <cell r="HA193">
            <v>1.7736531387122301</v>
          </cell>
          <cell r="HB193">
            <v>0.31697874174716401</v>
          </cell>
          <cell r="HC193">
            <v>3.2050000000000001</v>
          </cell>
          <cell r="HD193">
            <v>0</v>
          </cell>
          <cell r="HE193">
            <v>3.2050000000000001</v>
          </cell>
          <cell r="HF193">
            <v>0</v>
          </cell>
          <cell r="HG193">
            <v>1.3033474958078</v>
          </cell>
          <cell r="HH193">
            <v>6.1813018214820797E-2</v>
          </cell>
          <cell r="HI193">
            <v>0.35283948597737902</v>
          </cell>
          <cell r="HJ193">
            <v>0</v>
          </cell>
          <cell r="HK193">
            <v>1.718</v>
          </cell>
          <cell r="HL193">
            <v>0</v>
          </cell>
          <cell r="HM193">
            <v>1.718</v>
          </cell>
          <cell r="HN193">
            <v>8.4058623937778798E-2</v>
          </cell>
          <cell r="HO193">
            <v>2.3E-2</v>
          </cell>
          <cell r="HP193">
            <v>4.5999999999999999E-2</v>
          </cell>
          <cell r="HQ193">
            <v>6.9000000000000006E-2</v>
          </cell>
          <cell r="HR193">
            <v>4.8540000000000001</v>
          </cell>
          <cell r="HS193">
            <v>0</v>
          </cell>
          <cell r="HT193">
            <v>0</v>
          </cell>
          <cell r="HU193">
            <v>4.8540000000000001</v>
          </cell>
          <cell r="HV193">
            <v>4.8540000000000001</v>
          </cell>
          <cell r="HW193">
            <v>4.6719760641808199E-3</v>
          </cell>
          <cell r="HX193">
            <v>0</v>
          </cell>
          <cell r="HY193">
            <v>5.4885999999999997E-4</v>
          </cell>
          <cell r="HZ193">
            <v>0</v>
          </cell>
          <cell r="IA193">
            <v>0</v>
          </cell>
          <cell r="IB193">
            <v>0</v>
          </cell>
          <cell r="IC193">
            <v>0</v>
          </cell>
          <cell r="ID193">
            <v>7.6020000000000003E-3</v>
          </cell>
          <cell r="IE193">
            <v>2.6249999999999999E-2</v>
          </cell>
          <cell r="IF193">
            <v>0</v>
          </cell>
          <cell r="IG193">
            <v>3.7379999999999997E-2</v>
          </cell>
          <cell r="IH193">
            <v>7.6439999999999998E-3</v>
          </cell>
          <cell r="II193">
            <v>0</v>
          </cell>
          <cell r="IJ193">
            <v>0</v>
          </cell>
          <cell r="IK193">
            <v>0</v>
          </cell>
          <cell r="IL193">
            <v>0</v>
          </cell>
          <cell r="IM193">
            <v>0</v>
          </cell>
          <cell r="IN193">
            <v>1.9893809275379901E-2</v>
          </cell>
          <cell r="IO193">
            <v>0</v>
          </cell>
          <cell r="IP193">
            <v>2.79825E-2</v>
          </cell>
          <cell r="IQ193">
            <v>0.15204000000000001</v>
          </cell>
          <cell r="IR193">
            <v>0</v>
          </cell>
          <cell r="IS193">
            <v>0</v>
          </cell>
          <cell r="IT193">
            <v>0</v>
          </cell>
          <cell r="IU193">
            <v>0</v>
          </cell>
          <cell r="IV193">
            <v>0</v>
          </cell>
          <cell r="IW193">
            <v>4.0824348939440903E-2</v>
          </cell>
          <cell r="IX193">
            <v>9.4486985977379201E-2</v>
          </cell>
          <cell r="IY193">
            <v>0</v>
          </cell>
          <cell r="IZ193">
            <v>0</v>
          </cell>
          <cell r="JA193">
            <v>0</v>
          </cell>
          <cell r="JB193">
            <v>0</v>
          </cell>
          <cell r="JC193">
            <v>0</v>
          </cell>
          <cell r="JD193">
            <v>0</v>
          </cell>
          <cell r="JE193">
            <v>0</v>
          </cell>
          <cell r="JF193">
            <v>0</v>
          </cell>
          <cell r="JG193">
            <v>0</v>
          </cell>
          <cell r="JH193">
            <v>0</v>
          </cell>
          <cell r="JI193">
            <v>0</v>
          </cell>
          <cell r="JJ193">
            <v>0</v>
          </cell>
          <cell r="JK193">
            <v>0</v>
          </cell>
          <cell r="JL193">
            <v>0</v>
          </cell>
          <cell r="JM193">
            <v>0</v>
          </cell>
          <cell r="JN193">
            <v>0</v>
          </cell>
          <cell r="JO193">
            <v>0</v>
          </cell>
          <cell r="JP193">
            <v>0</v>
          </cell>
          <cell r="JQ193">
            <v>0</v>
          </cell>
          <cell r="JR193" t="e">
            <v>#N/A</v>
          </cell>
          <cell r="JS193">
            <v>4.8540000000000001</v>
          </cell>
          <cell r="JT193">
            <v>4.8540000000000001</v>
          </cell>
          <cell r="JU193">
            <v>0.72599999999999998</v>
          </cell>
          <cell r="JV193">
            <v>3.5588755449643079</v>
          </cell>
          <cell r="JW193">
            <v>0.41465250419220001</v>
          </cell>
          <cell r="JX193">
            <v>0</v>
          </cell>
          <cell r="JY193">
            <v>0</v>
          </cell>
          <cell r="JZ193">
            <v>0</v>
          </cell>
          <cell r="KA193">
            <v>4.3083114503457099E-3</v>
          </cell>
          <cell r="KB193">
            <v>0</v>
          </cell>
          <cell r="KC193">
            <v>0</v>
          </cell>
          <cell r="KD193">
            <v>4.3083114503457099E-3</v>
          </cell>
          <cell r="KE193">
            <v>0</v>
          </cell>
          <cell r="KF193">
            <v>0</v>
          </cell>
          <cell r="KG193">
            <v>0</v>
          </cell>
          <cell r="KH193">
            <v>0</v>
          </cell>
          <cell r="KI193">
            <v>0.25789861250191198</v>
          </cell>
          <cell r="KJ193">
            <v>0.22946802930297902</v>
          </cell>
          <cell r="KK193">
            <v>0.36432278356841602</v>
          </cell>
          <cell r="KL193">
            <v>0.105335099546269</v>
          </cell>
          <cell r="KM193">
            <v>0.28969079113819202</v>
          </cell>
          <cell r="KN193">
            <v>0</v>
          </cell>
          <cell r="KO193">
            <v>4.0824348939440903E-2</v>
          </cell>
          <cell r="KP193">
            <v>0</v>
          </cell>
          <cell r="KQ193">
            <v>0</v>
          </cell>
          <cell r="KR193">
            <v>4.0824348939440903E-2</v>
          </cell>
          <cell r="KS193">
            <v>0</v>
          </cell>
          <cell r="KT193">
            <v>9.4486985977379201E-2</v>
          </cell>
          <cell r="KU193">
            <v>0</v>
          </cell>
          <cell r="KV193">
            <v>9.4486985977379201E-2</v>
          </cell>
          <cell r="KW193">
            <v>0</v>
          </cell>
          <cell r="KX193">
            <v>0</v>
          </cell>
          <cell r="KY193">
            <v>0</v>
          </cell>
          <cell r="KZ193">
            <v>0</v>
          </cell>
          <cell r="LA193">
            <v>4.0824348939440903E-2</v>
          </cell>
          <cell r="LB193">
            <v>0</v>
          </cell>
          <cell r="LC193">
            <v>0</v>
          </cell>
          <cell r="LD193">
            <v>4.0824348939440903E-2</v>
          </cell>
          <cell r="LE193">
            <v>0</v>
          </cell>
          <cell r="LF193">
            <v>9.4486985977379201E-2</v>
          </cell>
          <cell r="LG193">
            <v>0</v>
          </cell>
          <cell r="LH193">
            <v>9.4486985977379201E-2</v>
          </cell>
          <cell r="LI193">
            <v>0</v>
          </cell>
          <cell r="LJ193">
            <v>0</v>
          </cell>
          <cell r="LK193">
            <v>0</v>
          </cell>
          <cell r="LL193">
            <v>0</v>
          </cell>
          <cell r="LM193">
            <v>1.2004043718739505</v>
          </cell>
          <cell r="LN193">
            <v>2.5497848004625605</v>
          </cell>
          <cell r="LO193">
            <v>0.56751062912641814</v>
          </cell>
          <cell r="LP193">
            <v>3.1172954295889785</v>
          </cell>
          <cell r="LQ193">
            <v>3.7501891723365111</v>
          </cell>
          <cell r="LR193">
            <v>4.3176998014629291</v>
          </cell>
          <cell r="LS193">
            <v>28.954075142840399</v>
          </cell>
          <cell r="LT193">
            <v>709</v>
          </cell>
          <cell r="LU193">
            <v>313.98556059999999</v>
          </cell>
          <cell r="LV193">
            <v>196</v>
          </cell>
          <cell r="LW193">
            <v>110</v>
          </cell>
          <cell r="LX193">
            <v>289</v>
          </cell>
          <cell r="LY193">
            <v>708</v>
          </cell>
          <cell r="LZ193">
            <v>0</v>
          </cell>
          <cell r="MA193">
            <v>2928</v>
          </cell>
          <cell r="MB193">
            <v>2928</v>
          </cell>
          <cell r="MC193">
            <v>0</v>
          </cell>
          <cell r="MD193">
            <v>0</v>
          </cell>
          <cell r="ME193">
            <v>50</v>
          </cell>
          <cell r="MF193">
            <v>50</v>
          </cell>
          <cell r="MG193">
            <v>0.67210890116226396</v>
          </cell>
          <cell r="MH193">
            <v>28954.0751428404</v>
          </cell>
          <cell r="MI193">
            <v>509.98556059999999</v>
          </cell>
          <cell r="MJ193">
            <v>2928</v>
          </cell>
          <cell r="MK193">
            <v>0.67210890116226396</v>
          </cell>
          <cell r="ML193">
            <v>56.774303783769525</v>
          </cell>
          <cell r="MM193">
            <v>1.3902354395404033</v>
          </cell>
          <cell r="MN193">
            <v>37.807377049180332</v>
          </cell>
          <cell r="MO193">
            <v>0</v>
          </cell>
          <cell r="MP193">
            <v>0</v>
          </cell>
          <cell r="MQ193" t="str">
            <v/>
          </cell>
          <cell r="MR193">
            <v>1.7268726337599397E-3</v>
          </cell>
          <cell r="MS193" t="str">
            <v>Business plans (£m)</v>
          </cell>
          <cell r="MT193" t="str">
            <v>PR19 (£m)</v>
          </cell>
        </row>
        <row r="194">
          <cell r="A194" t="str">
            <v>HDD23</v>
          </cell>
          <cell r="B194" t="str">
            <v>HDD</v>
          </cell>
          <cell r="C194" t="str">
            <v>2022-23</v>
          </cell>
          <cell r="D194" t="str">
            <v>SVH</v>
          </cell>
          <cell r="E194" t="str">
            <v>SVH23</v>
          </cell>
          <cell r="F194">
            <v>1</v>
          </cell>
          <cell r="G194">
            <v>5.3488673245269701E-2</v>
          </cell>
          <cell r="H194">
            <v>0</v>
          </cell>
          <cell r="I194">
            <v>1.68446524238525E-2</v>
          </cell>
          <cell r="J194">
            <v>6.5744394167150999E-2</v>
          </cell>
          <cell r="K194">
            <v>0.45468418558929902</v>
          </cell>
          <cell r="L194">
            <v>3.5410660658759398E-2</v>
          </cell>
          <cell r="M194">
            <v>0.21182379860320899</v>
          </cell>
          <cell r="N194">
            <v>0</v>
          </cell>
          <cell r="O194">
            <v>0.83799636468754102</v>
          </cell>
          <cell r="P194">
            <v>0</v>
          </cell>
          <cell r="Q194">
            <v>0.83799636468754102</v>
          </cell>
          <cell r="R194">
            <v>0</v>
          </cell>
          <cell r="S194">
            <v>0.32439312976108298</v>
          </cell>
          <cell r="T194">
            <v>6.4218700794605704E-2</v>
          </cell>
          <cell r="U194">
            <v>0</v>
          </cell>
          <cell r="V194">
            <v>0</v>
          </cell>
          <cell r="W194">
            <v>0.38861183055568899</v>
          </cell>
          <cell r="X194">
            <v>0</v>
          </cell>
          <cell r="Y194">
            <v>0.38861183055568899</v>
          </cell>
          <cell r="Z194">
            <v>7.3304692161562296E-2</v>
          </cell>
          <cell r="AA194">
            <v>2.4E-2</v>
          </cell>
          <cell r="AB194">
            <v>4.9000000000000002E-2</v>
          </cell>
          <cell r="AC194">
            <v>7.3000000000000009E-2</v>
          </cell>
          <cell r="AD194">
            <v>1.15360819524323</v>
          </cell>
          <cell r="AE194">
            <v>0</v>
          </cell>
          <cell r="AF194">
            <v>0</v>
          </cell>
          <cell r="AG194">
            <v>1.15360819524323</v>
          </cell>
          <cell r="AH194">
            <v>1.15360819524323</v>
          </cell>
          <cell r="AI194">
            <v>0.41177151627947201</v>
          </cell>
          <cell r="AJ194">
            <v>0</v>
          </cell>
          <cell r="AK194">
            <v>6.6668953317778099E-2</v>
          </cell>
          <cell r="AL194">
            <v>0</v>
          </cell>
          <cell r="AM194">
            <v>0</v>
          </cell>
          <cell r="AN194">
            <v>4.4798907264514201E-5</v>
          </cell>
          <cell r="AO194">
            <v>0.97818586199088897</v>
          </cell>
          <cell r="AP194">
            <v>0.15833250481705399</v>
          </cell>
          <cell r="AQ194">
            <v>1.6150036353124599</v>
          </cell>
          <cell r="AR194">
            <v>0</v>
          </cell>
          <cell r="AS194">
            <v>1.6150036353124599</v>
          </cell>
          <cell r="AT194">
            <v>0</v>
          </cell>
          <cell r="AU194">
            <v>0.97850218346693196</v>
          </cell>
          <cell r="AV194">
            <v>0</v>
          </cell>
          <cell r="AW194">
            <v>0.57788598597737895</v>
          </cell>
          <cell r="AX194">
            <v>0</v>
          </cell>
          <cell r="AY194">
            <v>1.55638816944431</v>
          </cell>
          <cell r="AZ194">
            <v>0</v>
          </cell>
          <cell r="BA194">
            <v>1.55638816944431</v>
          </cell>
          <cell r="BB194">
            <v>0</v>
          </cell>
          <cell r="BC194">
            <v>0</v>
          </cell>
          <cell r="BD194">
            <v>0</v>
          </cell>
          <cell r="BE194">
            <v>0</v>
          </cell>
          <cell r="BF194">
            <v>3.17139180475677</v>
          </cell>
          <cell r="BG194">
            <v>0</v>
          </cell>
          <cell r="BH194">
            <v>0</v>
          </cell>
          <cell r="BI194">
            <v>3.17139180475677</v>
          </cell>
          <cell r="BJ194">
            <v>3.17139180475677</v>
          </cell>
          <cell r="BK194">
            <v>-2.8972764029018901E-5</v>
          </cell>
          <cell r="BL194">
            <v>0</v>
          </cell>
          <cell r="BM194">
            <v>0</v>
          </cell>
          <cell r="BN194">
            <v>0</v>
          </cell>
          <cell r="BO194">
            <v>0</v>
          </cell>
          <cell r="BP194">
            <v>0</v>
          </cell>
          <cell r="BQ194">
            <v>0.31686775328600703</v>
          </cell>
          <cell r="BR194">
            <v>8.14910169976958E-2</v>
          </cell>
          <cell r="BS194">
            <v>0.39832979751967401</v>
          </cell>
          <cell r="BT194">
            <v>0</v>
          </cell>
          <cell r="BU194">
            <v>0.39832979751967401</v>
          </cell>
          <cell r="BV194">
            <v>0</v>
          </cell>
          <cell r="BW194">
            <v>0</v>
          </cell>
          <cell r="BX194">
            <v>0</v>
          </cell>
          <cell r="BY194">
            <v>0</v>
          </cell>
          <cell r="BZ194">
            <v>0</v>
          </cell>
          <cell r="CA194">
            <v>0</v>
          </cell>
          <cell r="CB194">
            <v>0</v>
          </cell>
          <cell r="CC194">
            <v>0</v>
          </cell>
          <cell r="CD194">
            <v>0</v>
          </cell>
          <cell r="CE194">
            <v>0</v>
          </cell>
          <cell r="CF194">
            <v>0</v>
          </cell>
          <cell r="CG194">
            <v>0</v>
          </cell>
          <cell r="CH194">
            <v>0.39832979751967401</v>
          </cell>
          <cell r="CI194">
            <v>0</v>
          </cell>
          <cell r="CJ194">
            <v>0</v>
          </cell>
          <cell r="CK194">
            <v>0.39832979751967401</v>
          </cell>
          <cell r="CL194">
            <v>0.39832979751967401</v>
          </cell>
          <cell r="CM194">
            <v>1.2132624022604299E-3</v>
          </cell>
          <cell r="CN194">
            <v>0</v>
          </cell>
          <cell r="CO194">
            <v>-8.8812474875979602E-13</v>
          </cell>
          <cell r="CP194">
            <v>0</v>
          </cell>
          <cell r="CQ194">
            <v>0</v>
          </cell>
          <cell r="CR194">
            <v>0</v>
          </cell>
          <cell r="CS194">
            <v>0.14400267615016299</v>
          </cell>
          <cell r="CT194">
            <v>4.87021476194128E-2</v>
          </cell>
          <cell r="CU194">
            <v>0.193918086170948</v>
          </cell>
          <cell r="CV194">
            <v>0</v>
          </cell>
          <cell r="CW194">
            <v>0.193918086170948</v>
          </cell>
          <cell r="CX194">
            <v>0</v>
          </cell>
          <cell r="CY194">
            <v>0</v>
          </cell>
          <cell r="CZ194">
            <v>0</v>
          </cell>
          <cell r="DA194">
            <v>0</v>
          </cell>
          <cell r="DB194">
            <v>0</v>
          </cell>
          <cell r="DC194">
            <v>0</v>
          </cell>
          <cell r="DD194">
            <v>0</v>
          </cell>
          <cell r="DE194">
            <v>0</v>
          </cell>
          <cell r="DF194">
            <v>0</v>
          </cell>
          <cell r="DG194">
            <v>0</v>
          </cell>
          <cell r="DH194">
            <v>0</v>
          </cell>
          <cell r="DI194">
            <v>0</v>
          </cell>
          <cell r="DJ194">
            <v>0.193918086170948</v>
          </cell>
          <cell r="DK194">
            <v>0</v>
          </cell>
          <cell r="DL194">
            <v>0</v>
          </cell>
          <cell r="DM194">
            <v>0.193918086170948</v>
          </cell>
          <cell r="DN194">
            <v>0.193918086170948</v>
          </cell>
          <cell r="DO194">
            <v>3.3520668286168602E-5</v>
          </cell>
          <cell r="DP194">
            <v>0</v>
          </cell>
          <cell r="DQ194">
            <v>0</v>
          </cell>
          <cell r="DR194">
            <v>0</v>
          </cell>
          <cell r="DS194">
            <v>0</v>
          </cell>
          <cell r="DT194">
            <v>0</v>
          </cell>
          <cell r="DU194">
            <v>0.10557925544114601</v>
          </cell>
          <cell r="DV194">
            <v>2.8139340199945899E-2</v>
          </cell>
          <cell r="DW194">
            <v>0.133752116309378</v>
          </cell>
          <cell r="DX194">
            <v>0</v>
          </cell>
          <cell r="DY194">
            <v>0.133752116309378</v>
          </cell>
          <cell r="DZ194">
            <v>0</v>
          </cell>
          <cell r="EA194">
            <v>0</v>
          </cell>
          <cell r="EB194">
            <v>0</v>
          </cell>
          <cell r="EC194">
            <v>0</v>
          </cell>
          <cell r="ED194">
            <v>0</v>
          </cell>
          <cell r="EE194">
            <v>0</v>
          </cell>
          <cell r="EF194">
            <v>0</v>
          </cell>
          <cell r="EG194">
            <v>0</v>
          </cell>
          <cell r="EH194">
            <v>0</v>
          </cell>
          <cell r="EI194">
            <v>0</v>
          </cell>
          <cell r="EJ194">
            <v>0</v>
          </cell>
          <cell r="EK194">
            <v>0</v>
          </cell>
          <cell r="EL194">
            <v>0.133752116309378</v>
          </cell>
          <cell r="EM194">
            <v>0</v>
          </cell>
          <cell r="EN194">
            <v>0</v>
          </cell>
          <cell r="EO194">
            <v>0.133752116309378</v>
          </cell>
          <cell r="EP194">
            <v>0.133752116309378</v>
          </cell>
          <cell r="EQ194">
            <v>0.46526018952474169</v>
          </cell>
          <cell r="ER194">
            <v>0</v>
          </cell>
          <cell r="ES194">
            <v>8.3513605741630595E-2</v>
          </cell>
          <cell r="ET194">
            <v>6.5744394167150999E-2</v>
          </cell>
          <cell r="EU194">
            <v>0.45468418558929902</v>
          </cell>
          <cell r="EV194">
            <v>3.545545956602391E-2</v>
          </cell>
          <cell r="EW194">
            <v>1.190009660594098</v>
          </cell>
          <cell r="EX194">
            <v>0.15833250481705399</v>
          </cell>
          <cell r="EY194">
            <v>2.4530000000000012</v>
          </cell>
          <cell r="EZ194">
            <v>0</v>
          </cell>
          <cell r="FA194">
            <v>2.4530000000000012</v>
          </cell>
          <cell r="FB194">
            <v>0</v>
          </cell>
          <cell r="FC194">
            <v>1.302895313228015</v>
          </cell>
          <cell r="FD194">
            <v>6.4218700794605704E-2</v>
          </cell>
          <cell r="FE194">
            <v>0.57788598597737895</v>
          </cell>
          <cell r="FF194">
            <v>0</v>
          </cell>
          <cell r="FG194">
            <v>1.944999999999999</v>
          </cell>
          <cell r="FH194">
            <v>0</v>
          </cell>
          <cell r="FI194">
            <v>1.944999999999999</v>
          </cell>
          <cell r="FJ194">
            <v>7.3304692161562296E-2</v>
          </cell>
          <cell r="FK194">
            <v>2.4E-2</v>
          </cell>
          <cell r="FL194">
            <v>4.9000000000000002E-2</v>
          </cell>
          <cell r="FM194">
            <v>7.3000000000000009E-2</v>
          </cell>
          <cell r="FN194">
            <v>4.3250000000000002</v>
          </cell>
          <cell r="FO194">
            <v>0</v>
          </cell>
          <cell r="FP194">
            <v>0</v>
          </cell>
          <cell r="FQ194">
            <v>4.3250000000000002</v>
          </cell>
          <cell r="FR194">
            <v>3.7636396884473924</v>
          </cell>
          <cell r="FS194">
            <v>1.2178103065175797E-3</v>
          </cell>
          <cell r="FT194">
            <v>0</v>
          </cell>
          <cell r="FU194">
            <v>-8.8812474875979602E-13</v>
          </cell>
          <cell r="FV194">
            <v>0</v>
          </cell>
          <cell r="FW194">
            <v>0</v>
          </cell>
          <cell r="FX194">
            <v>0</v>
          </cell>
          <cell r="FY194">
            <v>0.56644968487731606</v>
          </cell>
          <cell r="FZ194">
            <v>0.15833250481705452</v>
          </cell>
          <cell r="GA194">
            <v>0.72599999999999998</v>
          </cell>
          <cell r="GB194">
            <v>0</v>
          </cell>
          <cell r="GC194">
            <v>0.72599999999999998</v>
          </cell>
          <cell r="GD194">
            <v>0</v>
          </cell>
          <cell r="GE194">
            <v>0</v>
          </cell>
          <cell r="GF194">
            <v>0</v>
          </cell>
          <cell r="GG194">
            <v>0</v>
          </cell>
          <cell r="GH194">
            <v>0</v>
          </cell>
          <cell r="GI194">
            <v>0</v>
          </cell>
          <cell r="GJ194">
            <v>0</v>
          </cell>
          <cell r="GK194">
            <v>0</v>
          </cell>
          <cell r="GL194">
            <v>0</v>
          </cell>
          <cell r="GM194">
            <v>0</v>
          </cell>
          <cell r="GN194">
            <v>0</v>
          </cell>
          <cell r="GO194">
            <v>0</v>
          </cell>
          <cell r="GP194">
            <v>0.72599999999999998</v>
          </cell>
          <cell r="GQ194">
            <v>0</v>
          </cell>
          <cell r="GR194">
            <v>0</v>
          </cell>
          <cell r="GS194">
            <v>0.72599999999999998</v>
          </cell>
          <cell r="GT194">
            <v>0.72599999999999998</v>
          </cell>
          <cell r="GU194">
            <v>0.46647799983125898</v>
          </cell>
          <cell r="GV194">
            <v>0</v>
          </cell>
          <cell r="GW194">
            <v>8.3513605740742403E-2</v>
          </cell>
          <cell r="GX194">
            <v>6.5744394167150999E-2</v>
          </cell>
          <cell r="GY194">
            <v>0.45468418558929902</v>
          </cell>
          <cell r="GZ194">
            <v>3.5455459566023903E-2</v>
          </cell>
          <cell r="HA194">
            <v>1.7564593454714099</v>
          </cell>
          <cell r="HB194">
            <v>0.31666500963410898</v>
          </cell>
          <cell r="HC194">
            <v>3.1789999999999998</v>
          </cell>
          <cell r="HD194">
            <v>0</v>
          </cell>
          <cell r="HE194">
            <v>3.1789999999999998</v>
          </cell>
          <cell r="HF194">
            <v>0</v>
          </cell>
          <cell r="HG194">
            <v>1.3028953132280201</v>
          </cell>
          <cell r="HH194">
            <v>6.4218700794605704E-2</v>
          </cell>
          <cell r="HI194">
            <v>0.57788598597737895</v>
          </cell>
          <cell r="HJ194">
            <v>0</v>
          </cell>
          <cell r="HK194">
            <v>1.9450000000000001</v>
          </cell>
          <cell r="HL194">
            <v>0</v>
          </cell>
          <cell r="HM194">
            <v>1.9450000000000001</v>
          </cell>
          <cell r="HN194">
            <v>7.3304692161562296E-2</v>
          </cell>
          <cell r="HO194">
            <v>2.4E-2</v>
          </cell>
          <cell r="HP194">
            <v>4.9000000000000002E-2</v>
          </cell>
          <cell r="HQ194">
            <v>7.3000000000000009E-2</v>
          </cell>
          <cell r="HR194">
            <v>5.0510000000000002</v>
          </cell>
          <cell r="HS194">
            <v>0</v>
          </cell>
          <cell r="HT194">
            <v>0</v>
          </cell>
          <cell r="HU194">
            <v>5.0510000000000002</v>
          </cell>
          <cell r="HV194">
            <v>5.0510000000000002</v>
          </cell>
          <cell r="HW194">
            <v>4.9443072947153001E-3</v>
          </cell>
          <cell r="HX194">
            <v>0</v>
          </cell>
          <cell r="HY194">
            <v>5.4885999999999997E-4</v>
          </cell>
          <cell r="HZ194">
            <v>0</v>
          </cell>
          <cell r="IA194">
            <v>0</v>
          </cell>
          <cell r="IB194">
            <v>0</v>
          </cell>
          <cell r="IC194">
            <v>0</v>
          </cell>
          <cell r="ID194">
            <v>7.6020000000000003E-3</v>
          </cell>
          <cell r="IE194">
            <v>2.6249999999999999E-2</v>
          </cell>
          <cell r="IF194">
            <v>0</v>
          </cell>
          <cell r="IG194">
            <v>7.4759999999999993E-2</v>
          </cell>
          <cell r="IH194">
            <v>1.5288E-2</v>
          </cell>
          <cell r="II194">
            <v>0</v>
          </cell>
          <cell r="IJ194">
            <v>0</v>
          </cell>
          <cell r="IK194">
            <v>0</v>
          </cell>
          <cell r="IL194">
            <v>0</v>
          </cell>
          <cell r="IM194">
            <v>0</v>
          </cell>
          <cell r="IN194">
            <v>1.9893809275379901E-2</v>
          </cell>
          <cell r="IO194">
            <v>0</v>
          </cell>
          <cell r="IP194">
            <v>5.5965000000000001E-2</v>
          </cell>
          <cell r="IQ194">
            <v>0.30408000000000002</v>
          </cell>
          <cell r="IR194">
            <v>0</v>
          </cell>
          <cell r="IS194">
            <v>0</v>
          </cell>
          <cell r="IT194">
            <v>0</v>
          </cell>
          <cell r="IU194">
            <v>0</v>
          </cell>
          <cell r="IV194">
            <v>0</v>
          </cell>
          <cell r="IW194">
            <v>4.3230031519225803E-2</v>
          </cell>
          <cell r="IX194">
            <v>9.4486985977379201E-2</v>
          </cell>
          <cell r="IY194">
            <v>0</v>
          </cell>
          <cell r="IZ194">
            <v>0</v>
          </cell>
          <cell r="JA194">
            <v>0</v>
          </cell>
          <cell r="JB194">
            <v>0</v>
          </cell>
          <cell r="JC194">
            <v>0</v>
          </cell>
          <cell r="JD194">
            <v>0</v>
          </cell>
          <cell r="JE194">
            <v>0</v>
          </cell>
          <cell r="JF194">
            <v>0</v>
          </cell>
          <cell r="JG194">
            <v>0</v>
          </cell>
          <cell r="JH194">
            <v>0</v>
          </cell>
          <cell r="JI194">
            <v>0</v>
          </cell>
          <cell r="JJ194">
            <v>0</v>
          </cell>
          <cell r="JK194">
            <v>0</v>
          </cell>
          <cell r="JL194">
            <v>0</v>
          </cell>
          <cell r="JM194">
            <v>0</v>
          </cell>
          <cell r="JN194">
            <v>0</v>
          </cell>
          <cell r="JO194">
            <v>0</v>
          </cell>
          <cell r="JP194">
            <v>0</v>
          </cell>
          <cell r="JQ194">
            <v>0</v>
          </cell>
          <cell r="JR194" t="e">
            <v>#N/A</v>
          </cell>
          <cell r="JS194">
            <v>5.0510000000000002</v>
          </cell>
          <cell r="JT194">
            <v>5.0510000000000002</v>
          </cell>
          <cell r="JU194">
            <v>0.72599999999999998</v>
          </cell>
          <cell r="JV194">
            <v>3.7636396884473924</v>
          </cell>
          <cell r="JW194">
            <v>0.64210468677198496</v>
          </cell>
          <cell r="JX194">
            <v>0</v>
          </cell>
          <cell r="JY194">
            <v>0</v>
          </cell>
          <cell r="JZ194">
            <v>0</v>
          </cell>
          <cell r="KA194">
            <v>4.3886572748224198E-3</v>
          </cell>
          <cell r="KB194">
            <v>0</v>
          </cell>
          <cell r="KC194">
            <v>0</v>
          </cell>
          <cell r="KD194">
            <v>4.3886572748224198E-3</v>
          </cell>
          <cell r="KE194">
            <v>0</v>
          </cell>
          <cell r="KF194">
            <v>0</v>
          </cell>
          <cell r="KG194">
            <v>0</v>
          </cell>
          <cell r="KH194">
            <v>0</v>
          </cell>
          <cell r="KI194">
            <v>0.25948041665293903</v>
          </cell>
          <cell r="KJ194">
            <v>0.23087545634478499</v>
          </cell>
          <cell r="KK194">
            <v>0.36655733336211804</v>
          </cell>
          <cell r="KL194">
            <v>0.105981165440516</v>
          </cell>
          <cell r="KM194">
            <v>0.29146759052261501</v>
          </cell>
          <cell r="KN194">
            <v>0</v>
          </cell>
          <cell r="KO194">
            <v>4.3230031519225803E-2</v>
          </cell>
          <cell r="KP194">
            <v>0</v>
          </cell>
          <cell r="KQ194">
            <v>0</v>
          </cell>
          <cell r="KR194">
            <v>4.3230031519225803E-2</v>
          </cell>
          <cell r="KS194">
            <v>0</v>
          </cell>
          <cell r="KT194">
            <v>9.4486985977379201E-2</v>
          </cell>
          <cell r="KU194">
            <v>0</v>
          </cell>
          <cell r="KV194">
            <v>9.4486985977379201E-2</v>
          </cell>
          <cell r="KW194">
            <v>0</v>
          </cell>
          <cell r="KX194">
            <v>0</v>
          </cell>
          <cell r="KY194">
            <v>0</v>
          </cell>
          <cell r="KZ194">
            <v>0</v>
          </cell>
          <cell r="LA194">
            <v>4.3230031519225803E-2</v>
          </cell>
          <cell r="LB194">
            <v>0</v>
          </cell>
          <cell r="LC194">
            <v>0</v>
          </cell>
          <cell r="LD194">
            <v>4.3230031519225803E-2</v>
          </cell>
          <cell r="LE194">
            <v>0</v>
          </cell>
          <cell r="LF194">
            <v>9.4486985977379201E-2</v>
          </cell>
          <cell r="LG194">
            <v>0</v>
          </cell>
          <cell r="LH194">
            <v>9.4486985977379201E-2</v>
          </cell>
          <cell r="LI194">
            <v>0</v>
          </cell>
          <cell r="LJ194">
            <v>0</v>
          </cell>
          <cell r="LK194">
            <v>0</v>
          </cell>
          <cell r="LL194">
            <v>0</v>
          </cell>
          <cell r="LM194">
            <v>1.1962865613983116</v>
          </cell>
          <cell r="LN194">
            <v>2.5296602999397146</v>
          </cell>
          <cell r="LO194">
            <v>0.56766749518294557</v>
          </cell>
          <cell r="LP194">
            <v>3.0973277951226601</v>
          </cell>
          <cell r="LQ194">
            <v>3.7259468613380262</v>
          </cell>
          <cell r="LR194">
            <v>4.2936143565209717</v>
          </cell>
          <cell r="LS194">
            <v>29.154107645236799</v>
          </cell>
          <cell r="LT194">
            <v>710</v>
          </cell>
          <cell r="LU194">
            <v>316.05183349999999</v>
          </cell>
          <cell r="LV194">
            <v>196</v>
          </cell>
          <cell r="LW194">
            <v>112</v>
          </cell>
          <cell r="LX194">
            <v>291</v>
          </cell>
          <cell r="LY194">
            <v>715</v>
          </cell>
          <cell r="LZ194">
            <v>0</v>
          </cell>
          <cell r="MA194">
            <v>2944</v>
          </cell>
          <cell r="MB194">
            <v>2944</v>
          </cell>
          <cell r="MC194">
            <v>0</v>
          </cell>
          <cell r="MD194">
            <v>0</v>
          </cell>
          <cell r="ME194">
            <v>50</v>
          </cell>
          <cell r="MF194">
            <v>50</v>
          </cell>
          <cell r="MG194">
            <v>0.67874174809302501</v>
          </cell>
          <cell r="MH194">
            <v>29154.1076452368</v>
          </cell>
          <cell r="MI194">
            <v>512.05183349999993</v>
          </cell>
          <cell r="MJ194">
            <v>2944</v>
          </cell>
          <cell r="MK194">
            <v>0.67874174809302501</v>
          </cell>
          <cell r="ML194">
            <v>56.935852462359755</v>
          </cell>
          <cell r="MM194">
            <v>1.3865783765424211</v>
          </cell>
          <cell r="MN194">
            <v>37.975543478260867</v>
          </cell>
          <cell r="MO194">
            <v>0</v>
          </cell>
          <cell r="MP194">
            <v>0</v>
          </cell>
          <cell r="MQ194" t="str">
            <v/>
          </cell>
          <cell r="MR194">
            <v>1.7150241951641076E-3</v>
          </cell>
          <cell r="MS194" t="str">
            <v>Business plans (£m)</v>
          </cell>
          <cell r="MT194" t="str">
            <v>PR19 (£m)</v>
          </cell>
        </row>
        <row r="195">
          <cell r="A195" t="str">
            <v>HDD24</v>
          </cell>
          <cell r="B195" t="str">
            <v>HDD</v>
          </cell>
          <cell r="C195" t="str">
            <v>2023-24</v>
          </cell>
          <cell r="D195" t="str">
            <v>SVH</v>
          </cell>
          <cell r="E195" t="str">
            <v>SVH24</v>
          </cell>
          <cell r="F195">
            <v>1</v>
          </cell>
          <cell r="G195">
            <v>5.2503251124630501E-2</v>
          </cell>
          <cell r="H195">
            <v>0</v>
          </cell>
          <cell r="I195">
            <v>1.68446524238525E-2</v>
          </cell>
          <cell r="J195">
            <v>6.5744394167150999E-2</v>
          </cell>
          <cell r="K195">
            <v>0.449918292216894</v>
          </cell>
          <cell r="L195">
            <v>3.5780748689387097E-2</v>
          </cell>
          <cell r="M195">
            <v>0.21060852020765999</v>
          </cell>
          <cell r="N195">
            <v>0</v>
          </cell>
          <cell r="O195">
            <v>0.83139985882957501</v>
          </cell>
          <cell r="P195">
            <v>0</v>
          </cell>
          <cell r="Q195">
            <v>0.83139985882957501</v>
          </cell>
          <cell r="R195">
            <v>0</v>
          </cell>
          <cell r="S195">
            <v>0.32252983025968701</v>
          </cell>
          <cell r="T195">
            <v>6.4979070246519999E-2</v>
          </cell>
          <cell r="U195">
            <v>0</v>
          </cell>
          <cell r="V195">
            <v>0</v>
          </cell>
          <cell r="W195">
            <v>0.38750890050620701</v>
          </cell>
          <cell r="X195">
            <v>0</v>
          </cell>
          <cell r="Y195">
            <v>0.38750890050620701</v>
          </cell>
          <cell r="Z195">
            <v>7.4549726702134694E-2</v>
          </cell>
          <cell r="AA195">
            <v>2.4E-2</v>
          </cell>
          <cell r="AB195">
            <v>5.0999999999999997E-2</v>
          </cell>
          <cell r="AC195">
            <v>7.4999999999999997E-2</v>
          </cell>
          <cell r="AD195">
            <v>1.14390875933578</v>
          </cell>
          <cell r="AE195">
            <v>0</v>
          </cell>
          <cell r="AF195">
            <v>0</v>
          </cell>
          <cell r="AG195">
            <v>1.14390875933578</v>
          </cell>
          <cell r="AH195">
            <v>1.14390875933578</v>
          </cell>
          <cell r="AI195">
            <v>0.40369332250138901</v>
          </cell>
          <cell r="AJ195">
            <v>0</v>
          </cell>
          <cell r="AK195">
            <v>6.6668953317778099E-2</v>
          </cell>
          <cell r="AL195">
            <v>0</v>
          </cell>
          <cell r="AM195">
            <v>0</v>
          </cell>
          <cell r="AN195">
            <v>4.5267114834081201E-5</v>
          </cell>
          <cell r="AO195">
            <v>0.98101050100264597</v>
          </cell>
          <cell r="AP195">
            <v>0.15818209723377799</v>
          </cell>
          <cell r="AQ195">
            <v>1.6096001411704299</v>
          </cell>
          <cell r="AR195">
            <v>0</v>
          </cell>
          <cell r="AS195">
            <v>1.6096001411704299</v>
          </cell>
          <cell r="AT195">
            <v>0</v>
          </cell>
          <cell r="AU195">
            <v>0.98037261351641403</v>
          </cell>
          <cell r="AV195">
            <v>0</v>
          </cell>
          <cell r="AW195">
            <v>1.70311848597738</v>
          </cell>
          <cell r="AX195">
            <v>0</v>
          </cell>
          <cell r="AY195">
            <v>2.6834910994937902</v>
          </cell>
          <cell r="AZ195">
            <v>0</v>
          </cell>
          <cell r="BA195">
            <v>2.6834910994937902</v>
          </cell>
          <cell r="BB195">
            <v>0</v>
          </cell>
          <cell r="BC195">
            <v>0</v>
          </cell>
          <cell r="BD195">
            <v>0</v>
          </cell>
          <cell r="BE195">
            <v>0</v>
          </cell>
          <cell r="BF195">
            <v>4.2930912406642197</v>
          </cell>
          <cell r="BG195">
            <v>0</v>
          </cell>
          <cell r="BH195">
            <v>0</v>
          </cell>
          <cell r="BI195">
            <v>4.2930912406642197</v>
          </cell>
          <cell r="BJ195">
            <v>4.2930912406642197</v>
          </cell>
          <cell r="BK195">
            <v>-2.8540136940895999E-5</v>
          </cell>
          <cell r="BL195">
            <v>0</v>
          </cell>
          <cell r="BM195">
            <v>0</v>
          </cell>
          <cell r="BN195">
            <v>0</v>
          </cell>
          <cell r="BO195">
            <v>0</v>
          </cell>
          <cell r="BP195">
            <v>0</v>
          </cell>
          <cell r="BQ195">
            <v>0.31694969056162797</v>
          </cell>
          <cell r="BR195">
            <v>8.1413604801510706E-2</v>
          </cell>
          <cell r="BS195">
            <v>0.39833475522619799</v>
          </cell>
          <cell r="BT195">
            <v>0</v>
          </cell>
          <cell r="BU195">
            <v>0.39833475522619799</v>
          </cell>
          <cell r="BV195">
            <v>0</v>
          </cell>
          <cell r="BW195">
            <v>0</v>
          </cell>
          <cell r="BX195">
            <v>0</v>
          </cell>
          <cell r="BY195">
            <v>0</v>
          </cell>
          <cell r="BZ195">
            <v>0</v>
          </cell>
          <cell r="CA195">
            <v>0</v>
          </cell>
          <cell r="CB195">
            <v>0</v>
          </cell>
          <cell r="CC195">
            <v>0</v>
          </cell>
          <cell r="CD195">
            <v>0</v>
          </cell>
          <cell r="CE195">
            <v>0</v>
          </cell>
          <cell r="CF195">
            <v>0</v>
          </cell>
          <cell r="CG195">
            <v>0</v>
          </cell>
          <cell r="CH195">
            <v>0.39833475522619799</v>
          </cell>
          <cell r="CI195">
            <v>0</v>
          </cell>
          <cell r="CJ195">
            <v>0</v>
          </cell>
          <cell r="CK195">
            <v>0.39833475522619799</v>
          </cell>
          <cell r="CL195">
            <v>0.39833475522619799</v>
          </cell>
          <cell r="CM195">
            <v>1.195217677403E-3</v>
          </cell>
          <cell r="CN195">
            <v>0</v>
          </cell>
          <cell r="CO195">
            <v>-8.8812474875979602E-13</v>
          </cell>
          <cell r="CP195">
            <v>0</v>
          </cell>
          <cell r="CQ195">
            <v>0</v>
          </cell>
          <cell r="CR195">
            <v>0</v>
          </cell>
          <cell r="CS195">
            <v>0.14406107808721799</v>
          </cell>
          <cell r="CT195">
            <v>4.8655883131067397E-2</v>
          </cell>
          <cell r="CU195">
            <v>0.1939121788948</v>
          </cell>
          <cell r="CV195">
            <v>0</v>
          </cell>
          <cell r="CW195">
            <v>0.1939121788948</v>
          </cell>
          <cell r="CX195">
            <v>0</v>
          </cell>
          <cell r="CY195">
            <v>0</v>
          </cell>
          <cell r="CZ195">
            <v>0</v>
          </cell>
          <cell r="DA195">
            <v>0</v>
          </cell>
          <cell r="DB195">
            <v>0</v>
          </cell>
          <cell r="DC195">
            <v>0</v>
          </cell>
          <cell r="DD195">
            <v>0</v>
          </cell>
          <cell r="DE195">
            <v>0</v>
          </cell>
          <cell r="DF195">
            <v>0</v>
          </cell>
          <cell r="DG195">
            <v>0</v>
          </cell>
          <cell r="DH195">
            <v>0</v>
          </cell>
          <cell r="DI195">
            <v>0</v>
          </cell>
          <cell r="DJ195">
            <v>0.1939121788948</v>
          </cell>
          <cell r="DK195">
            <v>0</v>
          </cell>
          <cell r="DL195">
            <v>0</v>
          </cell>
          <cell r="DM195">
            <v>0.1939121788948</v>
          </cell>
          <cell r="DN195">
            <v>0.1939121788948</v>
          </cell>
          <cell r="DO195">
            <v>3.3020195809359401E-5</v>
          </cell>
          <cell r="DP195">
            <v>0</v>
          </cell>
          <cell r="DQ195">
            <v>0</v>
          </cell>
          <cell r="DR195">
            <v>0</v>
          </cell>
          <cell r="DS195">
            <v>0</v>
          </cell>
          <cell r="DT195">
            <v>0</v>
          </cell>
          <cell r="DU195">
            <v>0.10560743638199301</v>
          </cell>
          <cell r="DV195">
            <v>2.8112609301199899E-2</v>
          </cell>
          <cell r="DW195">
            <v>0.13375306587900301</v>
          </cell>
          <cell r="DX195">
            <v>0</v>
          </cell>
          <cell r="DY195">
            <v>0.13375306587900301</v>
          </cell>
          <cell r="DZ195">
            <v>0</v>
          </cell>
          <cell r="EA195">
            <v>0</v>
          </cell>
          <cell r="EB195">
            <v>0</v>
          </cell>
          <cell r="EC195">
            <v>0</v>
          </cell>
          <cell r="ED195">
            <v>0</v>
          </cell>
          <cell r="EE195">
            <v>0</v>
          </cell>
          <cell r="EF195">
            <v>0</v>
          </cell>
          <cell r="EG195">
            <v>0</v>
          </cell>
          <cell r="EH195">
            <v>0</v>
          </cell>
          <cell r="EI195">
            <v>0</v>
          </cell>
          <cell r="EJ195">
            <v>0</v>
          </cell>
          <cell r="EK195">
            <v>0</v>
          </cell>
          <cell r="EL195">
            <v>0.13375306587900301</v>
          </cell>
          <cell r="EM195">
            <v>0</v>
          </cell>
          <cell r="EN195">
            <v>0</v>
          </cell>
          <cell r="EO195">
            <v>0.13375306587900301</v>
          </cell>
          <cell r="EP195">
            <v>0.13375306587900301</v>
          </cell>
          <cell r="EQ195">
            <v>0.45619657362601951</v>
          </cell>
          <cell r="ER195">
            <v>0</v>
          </cell>
          <cell r="ES195">
            <v>8.3513605741630595E-2</v>
          </cell>
          <cell r="ET195">
            <v>6.5744394167150999E-2</v>
          </cell>
          <cell r="EU195">
            <v>0.449918292216894</v>
          </cell>
          <cell r="EV195">
            <v>3.5826015804221178E-2</v>
          </cell>
          <cell r="EW195">
            <v>1.1916190212103059</v>
          </cell>
          <cell r="EX195">
            <v>0.15818209723377799</v>
          </cell>
          <cell r="EY195">
            <v>2.4410000000000052</v>
          </cell>
          <cell r="EZ195">
            <v>0</v>
          </cell>
          <cell r="FA195">
            <v>2.4410000000000052</v>
          </cell>
          <cell r="FB195">
            <v>0</v>
          </cell>
          <cell r="FC195">
            <v>1.302902443776101</v>
          </cell>
          <cell r="FD195">
            <v>6.4979070246519999E-2</v>
          </cell>
          <cell r="FE195">
            <v>1.70311848597738</v>
          </cell>
          <cell r="FF195">
            <v>0</v>
          </cell>
          <cell r="FG195">
            <v>3.0709999999999971</v>
          </cell>
          <cell r="FH195">
            <v>0</v>
          </cell>
          <cell r="FI195">
            <v>3.0709999999999971</v>
          </cell>
          <cell r="FJ195">
            <v>7.4549726702134694E-2</v>
          </cell>
          <cell r="FK195">
            <v>2.4E-2</v>
          </cell>
          <cell r="FL195">
            <v>5.0999999999999997E-2</v>
          </cell>
          <cell r="FM195">
            <v>7.4999999999999997E-2</v>
          </cell>
          <cell r="FN195">
            <v>5.4369999999999994</v>
          </cell>
          <cell r="FO195">
            <v>0</v>
          </cell>
          <cell r="FP195">
            <v>0</v>
          </cell>
          <cell r="FQ195">
            <v>5.4369999999999994</v>
          </cell>
          <cell r="FR195">
            <v>4.8853381747852183</v>
          </cell>
          <cell r="FS195">
            <v>1.1996977362714633E-3</v>
          </cell>
          <cell r="FT195">
            <v>0</v>
          </cell>
          <cell r="FU195">
            <v>-8.8812474875979602E-13</v>
          </cell>
          <cell r="FV195">
            <v>0</v>
          </cell>
          <cell r="FW195">
            <v>0</v>
          </cell>
          <cell r="FX195">
            <v>0</v>
          </cell>
          <cell r="FY195">
            <v>0.56661820503083893</v>
          </cell>
          <cell r="FZ195">
            <v>0.15818209723377802</v>
          </cell>
          <cell r="GA195">
            <v>0.72600000000000098</v>
          </cell>
          <cell r="GB195">
            <v>0</v>
          </cell>
          <cell r="GC195">
            <v>0.72600000000000098</v>
          </cell>
          <cell r="GD195">
            <v>0</v>
          </cell>
          <cell r="GE195">
            <v>0</v>
          </cell>
          <cell r="GF195">
            <v>0</v>
          </cell>
          <cell r="GG195">
            <v>0</v>
          </cell>
          <cell r="GH195">
            <v>0</v>
          </cell>
          <cell r="GI195">
            <v>0</v>
          </cell>
          <cell r="GJ195">
            <v>0</v>
          </cell>
          <cell r="GK195">
            <v>0</v>
          </cell>
          <cell r="GL195">
            <v>0</v>
          </cell>
          <cell r="GM195">
            <v>0</v>
          </cell>
          <cell r="GN195">
            <v>0</v>
          </cell>
          <cell r="GO195">
            <v>0</v>
          </cell>
          <cell r="GP195">
            <v>0.72600000000000098</v>
          </cell>
          <cell r="GQ195">
            <v>0</v>
          </cell>
          <cell r="GR195">
            <v>0</v>
          </cell>
          <cell r="GS195">
            <v>0.72600000000000098</v>
          </cell>
          <cell r="GT195">
            <v>0.72600000000000098</v>
          </cell>
          <cell r="GU195">
            <v>0.457396271362291</v>
          </cell>
          <cell r="GV195">
            <v>0</v>
          </cell>
          <cell r="GW195">
            <v>8.3513605740742403E-2</v>
          </cell>
          <cell r="GX195">
            <v>6.5744394167150999E-2</v>
          </cell>
          <cell r="GY195">
            <v>0.449918292216894</v>
          </cell>
          <cell r="GZ195">
            <v>3.5826015804221199E-2</v>
          </cell>
          <cell r="HA195">
            <v>1.7582372262411401</v>
          </cell>
          <cell r="HB195">
            <v>0.31636419446755598</v>
          </cell>
          <cell r="HC195">
            <v>3.1669999999999998</v>
          </cell>
          <cell r="HD195">
            <v>0</v>
          </cell>
          <cell r="HE195">
            <v>3.1669999999999998</v>
          </cell>
          <cell r="HF195">
            <v>0</v>
          </cell>
          <cell r="HG195">
            <v>1.3029024437761001</v>
          </cell>
          <cell r="HH195">
            <v>6.4979070246519999E-2</v>
          </cell>
          <cell r="HI195">
            <v>1.70311848597738</v>
          </cell>
          <cell r="HJ195">
            <v>0</v>
          </cell>
          <cell r="HK195">
            <v>3.0710000000000002</v>
          </cell>
          <cell r="HL195">
            <v>0</v>
          </cell>
          <cell r="HM195">
            <v>3.0710000000000002</v>
          </cell>
          <cell r="HN195">
            <v>7.4549726702134694E-2</v>
          </cell>
          <cell r="HO195">
            <v>2.4E-2</v>
          </cell>
          <cell r="HP195">
            <v>5.0999999999999997E-2</v>
          </cell>
          <cell r="HQ195">
            <v>7.4999999999999997E-2</v>
          </cell>
          <cell r="HR195">
            <v>6.1630000000000003</v>
          </cell>
          <cell r="HS195">
            <v>0</v>
          </cell>
          <cell r="HT195">
            <v>0</v>
          </cell>
          <cell r="HU195">
            <v>6.1630000000000003</v>
          </cell>
          <cell r="HV195">
            <v>6.1630000000000003</v>
          </cell>
          <cell r="HW195">
            <v>5.0239602442242303E-3</v>
          </cell>
          <cell r="HX195">
            <v>0</v>
          </cell>
          <cell r="HY195">
            <v>5.4885999999999997E-4</v>
          </cell>
          <cell r="HZ195">
            <v>0</v>
          </cell>
          <cell r="IA195">
            <v>0</v>
          </cell>
          <cell r="IB195">
            <v>0</v>
          </cell>
          <cell r="IC195">
            <v>0</v>
          </cell>
          <cell r="ID195">
            <v>7.6020000000000003E-3</v>
          </cell>
          <cell r="IE195">
            <v>2.6249999999999999E-2</v>
          </cell>
          <cell r="IF195">
            <v>0</v>
          </cell>
          <cell r="IG195">
            <v>0.26166</v>
          </cell>
          <cell r="IH195">
            <v>5.3508E-2</v>
          </cell>
          <cell r="II195">
            <v>0</v>
          </cell>
          <cell r="IJ195">
            <v>0</v>
          </cell>
          <cell r="IK195">
            <v>0</v>
          </cell>
          <cell r="IL195">
            <v>0</v>
          </cell>
          <cell r="IM195">
            <v>0</v>
          </cell>
          <cell r="IN195">
            <v>1.9893809275379901E-2</v>
          </cell>
          <cell r="IO195">
            <v>0</v>
          </cell>
          <cell r="IP195">
            <v>0.19587750000000001</v>
          </cell>
          <cell r="IQ195">
            <v>1.0642799999999999</v>
          </cell>
          <cell r="IR195">
            <v>0</v>
          </cell>
          <cell r="IS195">
            <v>0</v>
          </cell>
          <cell r="IT195">
            <v>0</v>
          </cell>
          <cell r="IU195">
            <v>0</v>
          </cell>
          <cell r="IV195">
            <v>0</v>
          </cell>
          <cell r="IW195">
            <v>4.3990400971140001E-2</v>
          </cell>
          <cell r="IX195">
            <v>9.4486985977379201E-2</v>
          </cell>
          <cell r="IY195">
            <v>0</v>
          </cell>
          <cell r="IZ195">
            <v>0</v>
          </cell>
          <cell r="JA195">
            <v>0</v>
          </cell>
          <cell r="JB195">
            <v>0</v>
          </cell>
          <cell r="JC195">
            <v>0</v>
          </cell>
          <cell r="JD195">
            <v>0</v>
          </cell>
          <cell r="JE195">
            <v>0</v>
          </cell>
          <cell r="JF195">
            <v>0</v>
          </cell>
          <cell r="JG195">
            <v>0</v>
          </cell>
          <cell r="JH195">
            <v>0</v>
          </cell>
          <cell r="JI195">
            <v>0</v>
          </cell>
          <cell r="JJ195">
            <v>0</v>
          </cell>
          <cell r="JK195">
            <v>0</v>
          </cell>
          <cell r="JL195">
            <v>0</v>
          </cell>
          <cell r="JM195">
            <v>0</v>
          </cell>
          <cell r="JN195">
            <v>0</v>
          </cell>
          <cell r="JO195">
            <v>0</v>
          </cell>
          <cell r="JP195">
            <v>0</v>
          </cell>
          <cell r="JQ195">
            <v>0</v>
          </cell>
          <cell r="JR195" t="e">
            <v>#N/A</v>
          </cell>
          <cell r="JS195">
            <v>6.1630000000000003</v>
          </cell>
          <cell r="JT195">
            <v>6.1630000000000003</v>
          </cell>
          <cell r="JU195">
            <v>0.72600000000000098</v>
          </cell>
          <cell r="JV195">
            <v>4.8853381747852183</v>
          </cell>
          <cell r="JW195">
            <v>1.7680975562239001</v>
          </cell>
          <cell r="JX195">
            <v>0</v>
          </cell>
          <cell r="JY195">
            <v>0</v>
          </cell>
          <cell r="JZ195">
            <v>0</v>
          </cell>
          <cell r="KA195">
            <v>4.4735623757084699E-3</v>
          </cell>
          <cell r="KB195">
            <v>0</v>
          </cell>
          <cell r="KC195">
            <v>0</v>
          </cell>
          <cell r="KD195">
            <v>4.4735623757084699E-3</v>
          </cell>
          <cell r="KE195">
            <v>0</v>
          </cell>
          <cell r="KF195">
            <v>0</v>
          </cell>
          <cell r="KG195">
            <v>0</v>
          </cell>
          <cell r="KH195">
            <v>0</v>
          </cell>
          <cell r="KI195">
            <v>0.26023668236530301</v>
          </cell>
          <cell r="KJ195">
            <v>0.23154835179374503</v>
          </cell>
          <cell r="KK195">
            <v>0.36762567889051295</v>
          </cell>
          <cell r="KL195">
            <v>0.10629005164708601</v>
          </cell>
          <cell r="KM195">
            <v>0.29231708409064905</v>
          </cell>
          <cell r="KN195">
            <v>0</v>
          </cell>
          <cell r="KO195">
            <v>4.3990400971140001E-2</v>
          </cell>
          <cell r="KP195">
            <v>0</v>
          </cell>
          <cell r="KQ195">
            <v>0</v>
          </cell>
          <cell r="KR195">
            <v>4.3990400971140001E-2</v>
          </cell>
          <cell r="KS195">
            <v>0</v>
          </cell>
          <cell r="KT195">
            <v>9.4486985977379201E-2</v>
          </cell>
          <cell r="KU195">
            <v>0</v>
          </cell>
          <cell r="KV195">
            <v>9.4486985977379201E-2</v>
          </cell>
          <cell r="KW195">
            <v>0</v>
          </cell>
          <cell r="KX195">
            <v>0</v>
          </cell>
          <cell r="KY195">
            <v>0</v>
          </cell>
          <cell r="KZ195">
            <v>0</v>
          </cell>
          <cell r="LA195">
            <v>4.3990400971140001E-2</v>
          </cell>
          <cell r="LB195">
            <v>0</v>
          </cell>
          <cell r="LC195">
            <v>0</v>
          </cell>
          <cell r="LD195">
            <v>4.3990400971140001E-2</v>
          </cell>
          <cell r="LE195">
            <v>0</v>
          </cell>
          <cell r="LF195">
            <v>9.4486985977379201E-2</v>
          </cell>
          <cell r="LG195">
            <v>0</v>
          </cell>
          <cell r="LH195">
            <v>9.4486985977379201E-2</v>
          </cell>
          <cell r="LI195">
            <v>0</v>
          </cell>
          <cell r="LJ195">
            <v>0</v>
          </cell>
          <cell r="LK195">
            <v>0</v>
          </cell>
          <cell r="LL195">
            <v>0</v>
          </cell>
          <cell r="LM195">
            <v>1.1884225674404696</v>
          </cell>
          <cell r="LN195">
            <v>2.5262776434304404</v>
          </cell>
          <cell r="LO195">
            <v>0.56781790276622224</v>
          </cell>
          <cell r="LP195">
            <v>3.0940955461966624</v>
          </cell>
          <cell r="LQ195">
            <v>3.7147002108709097</v>
          </cell>
          <cell r="LR195">
            <v>4.2825181136371322</v>
          </cell>
          <cell r="LS195">
            <v>29.359167581005501</v>
          </cell>
          <cell r="LT195">
            <v>710</v>
          </cell>
          <cell r="LU195">
            <v>318.11810639999999</v>
          </cell>
          <cell r="LV195">
            <v>196</v>
          </cell>
          <cell r="LW195">
            <v>113</v>
          </cell>
          <cell r="LX195">
            <v>295</v>
          </cell>
          <cell r="LY195">
            <v>722</v>
          </cell>
          <cell r="LZ195">
            <v>0</v>
          </cell>
          <cell r="MA195">
            <v>2962</v>
          </cell>
          <cell r="MB195">
            <v>2962</v>
          </cell>
          <cell r="MC195">
            <v>0</v>
          </cell>
          <cell r="MD195">
            <v>0</v>
          </cell>
          <cell r="ME195">
            <v>50</v>
          </cell>
          <cell r="MF195">
            <v>50</v>
          </cell>
          <cell r="MG195">
            <v>0.68537447807219898</v>
          </cell>
          <cell r="MH195">
            <v>29359.167581005502</v>
          </cell>
          <cell r="MI195">
            <v>514.11810639999999</v>
          </cell>
          <cell r="MJ195">
            <v>2962</v>
          </cell>
          <cell r="MK195">
            <v>0.68537447807219898</v>
          </cell>
          <cell r="ML195">
            <v>57.1058813442434</v>
          </cell>
          <cell r="MM195">
            <v>1.3810056311216508</v>
          </cell>
          <cell r="MN195">
            <v>38.149898717083055</v>
          </cell>
          <cell r="MO195">
            <v>0</v>
          </cell>
          <cell r="MP195">
            <v>0</v>
          </cell>
          <cell r="MQ195" t="str">
            <v/>
          </cell>
          <cell r="MR195">
            <v>1.7030455602000275E-3</v>
          </cell>
          <cell r="MS195" t="str">
            <v>Business plans (£m)</v>
          </cell>
          <cell r="MT195" t="str">
            <v>PR19 (£m)</v>
          </cell>
        </row>
        <row r="196">
          <cell r="A196" t="str">
            <v>HDD25</v>
          </cell>
          <cell r="B196" t="str">
            <v>HDD</v>
          </cell>
          <cell r="C196" t="str">
            <v>2024-25</v>
          </cell>
          <cell r="D196" t="str">
            <v>SVH</v>
          </cell>
          <cell r="E196" t="str">
            <v>SVH25</v>
          </cell>
          <cell r="F196">
            <v>1</v>
          </cell>
          <cell r="G196">
            <v>5.3811155043807603E-2</v>
          </cell>
          <cell r="H196">
            <v>0</v>
          </cell>
          <cell r="I196">
            <v>1.68446524238525E-2</v>
          </cell>
          <cell r="J196">
            <v>6.5744394167150999E-2</v>
          </cell>
          <cell r="K196">
            <v>0.44765108891139299</v>
          </cell>
          <cell r="L196">
            <v>3.6139942819235799E-2</v>
          </cell>
          <cell r="M196">
            <v>0.210073591846895</v>
          </cell>
          <cell r="N196">
            <v>0</v>
          </cell>
          <cell r="O196">
            <v>0.83026482521233502</v>
          </cell>
          <cell r="P196">
            <v>0</v>
          </cell>
          <cell r="Q196">
            <v>0.83026482521233502</v>
          </cell>
          <cell r="R196">
            <v>0</v>
          </cell>
          <cell r="S196">
            <v>0.32584874532993802</v>
          </cell>
          <cell r="T196">
            <v>6.5744890527696401E-2</v>
          </cell>
          <cell r="U196">
            <v>0</v>
          </cell>
          <cell r="V196">
            <v>0</v>
          </cell>
          <cell r="W196">
            <v>0.39159363585763401</v>
          </cell>
          <cell r="X196">
            <v>0</v>
          </cell>
          <cell r="Y196">
            <v>0.39159363585763401</v>
          </cell>
          <cell r="Z196">
            <v>7.5799969422829197E-2</v>
          </cell>
          <cell r="AA196">
            <v>2.5000000000000001E-2</v>
          </cell>
          <cell r="AB196">
            <v>0.05</v>
          </cell>
          <cell r="AC196">
            <v>7.5000000000000011E-2</v>
          </cell>
          <cell r="AD196">
            <v>1.1468584610699699</v>
          </cell>
          <cell r="AE196">
            <v>0</v>
          </cell>
          <cell r="AF196">
            <v>0</v>
          </cell>
          <cell r="AG196">
            <v>1.1468584610699699</v>
          </cell>
          <cell r="AH196">
            <v>1.1468584610699699</v>
          </cell>
          <cell r="AI196">
            <v>0.41134506388554498</v>
          </cell>
          <cell r="AJ196">
            <v>0</v>
          </cell>
          <cell r="AK196">
            <v>6.6668953317778099E-2</v>
          </cell>
          <cell r="AL196">
            <v>0</v>
          </cell>
          <cell r="AM196">
            <v>0</v>
          </cell>
          <cell r="AN196">
            <v>4.57215402589021E-5</v>
          </cell>
          <cell r="AO196">
            <v>0.97757796329527502</v>
          </cell>
          <cell r="AP196">
            <v>0.158097472748808</v>
          </cell>
          <cell r="AQ196">
            <v>1.61373517478766</v>
          </cell>
          <cell r="AR196">
            <v>0</v>
          </cell>
          <cell r="AS196">
            <v>1.61373517478766</v>
          </cell>
          <cell r="AT196">
            <v>0</v>
          </cell>
          <cell r="AU196">
            <v>0.97661337816498694</v>
          </cell>
          <cell r="AV196">
            <v>0</v>
          </cell>
          <cell r="AW196">
            <v>0.12779298597737901</v>
          </cell>
          <cell r="AX196">
            <v>0</v>
          </cell>
          <cell r="AY196">
            <v>1.10440636414237</v>
          </cell>
          <cell r="AZ196">
            <v>0</v>
          </cell>
          <cell r="BA196">
            <v>1.10440636414237</v>
          </cell>
          <cell r="BB196">
            <v>0</v>
          </cell>
          <cell r="BC196">
            <v>0</v>
          </cell>
          <cell r="BD196">
            <v>0</v>
          </cell>
          <cell r="BE196">
            <v>0</v>
          </cell>
          <cell r="BF196">
            <v>2.7181415389300301</v>
          </cell>
          <cell r="BG196">
            <v>0</v>
          </cell>
          <cell r="BH196">
            <v>0</v>
          </cell>
          <cell r="BI196">
            <v>2.7181415389300301</v>
          </cell>
          <cell r="BJ196">
            <v>2.7181415389300301</v>
          </cell>
          <cell r="BK196">
            <v>-2.9260752230581099E-5</v>
          </cell>
          <cell r="BL196">
            <v>0</v>
          </cell>
          <cell r="BM196">
            <v>0</v>
          </cell>
          <cell r="BN196">
            <v>0</v>
          </cell>
          <cell r="BO196">
            <v>0</v>
          </cell>
          <cell r="BP196">
            <v>0</v>
          </cell>
          <cell r="BQ196">
            <v>0.316996756196264</v>
          </cell>
          <cell r="BR196">
            <v>8.1370050034590996E-2</v>
          </cell>
          <cell r="BS196">
            <v>0.39833754547862399</v>
          </cell>
          <cell r="BT196">
            <v>0</v>
          </cell>
          <cell r="BU196">
            <v>0.39833754547862399</v>
          </cell>
          <cell r="BV196">
            <v>0</v>
          </cell>
          <cell r="BW196">
            <v>0</v>
          </cell>
          <cell r="BX196">
            <v>0</v>
          </cell>
          <cell r="BY196">
            <v>0</v>
          </cell>
          <cell r="BZ196">
            <v>0</v>
          </cell>
          <cell r="CA196">
            <v>0</v>
          </cell>
          <cell r="CB196">
            <v>0</v>
          </cell>
          <cell r="CC196">
            <v>0</v>
          </cell>
          <cell r="CD196">
            <v>0</v>
          </cell>
          <cell r="CE196">
            <v>0</v>
          </cell>
          <cell r="CF196">
            <v>0</v>
          </cell>
          <cell r="CG196">
            <v>0</v>
          </cell>
          <cell r="CH196">
            <v>0.39833754547862399</v>
          </cell>
          <cell r="CI196">
            <v>0</v>
          </cell>
          <cell r="CJ196">
            <v>0</v>
          </cell>
          <cell r="CK196">
            <v>0.39833754547862399</v>
          </cell>
          <cell r="CL196">
            <v>0.39833754547862399</v>
          </cell>
          <cell r="CM196">
            <v>1.22531282359739E-3</v>
          </cell>
          <cell r="CN196">
            <v>0</v>
          </cell>
          <cell r="CO196">
            <v>-8.8812474875979602E-13</v>
          </cell>
          <cell r="CP196">
            <v>0</v>
          </cell>
          <cell r="CQ196">
            <v>0</v>
          </cell>
          <cell r="CR196">
            <v>0</v>
          </cell>
          <cell r="CS196">
            <v>0.14405368825429599</v>
          </cell>
          <cell r="CT196">
            <v>4.86298531370115E-2</v>
          </cell>
          <cell r="CU196">
            <v>0.19390885421401699</v>
          </cell>
          <cell r="CV196">
            <v>0</v>
          </cell>
          <cell r="CW196">
            <v>0.19390885421401699</v>
          </cell>
          <cell r="CX196">
            <v>0</v>
          </cell>
          <cell r="CY196">
            <v>0</v>
          </cell>
          <cell r="CZ196">
            <v>0</v>
          </cell>
          <cell r="DA196">
            <v>0</v>
          </cell>
          <cell r="DB196">
            <v>0</v>
          </cell>
          <cell r="DC196">
            <v>0</v>
          </cell>
          <cell r="DD196">
            <v>0</v>
          </cell>
          <cell r="DE196">
            <v>0</v>
          </cell>
          <cell r="DF196">
            <v>0</v>
          </cell>
          <cell r="DG196">
            <v>0</v>
          </cell>
          <cell r="DH196">
            <v>0</v>
          </cell>
          <cell r="DI196">
            <v>0</v>
          </cell>
          <cell r="DJ196">
            <v>0.19390885421401699</v>
          </cell>
          <cell r="DK196">
            <v>0</v>
          </cell>
          <cell r="DL196">
            <v>0</v>
          </cell>
          <cell r="DM196">
            <v>0.19390885421401699</v>
          </cell>
          <cell r="DN196">
            <v>0.19390885421401699</v>
          </cell>
          <cell r="DO196">
            <v>3.3853938546184803E-5</v>
          </cell>
          <cell r="DP196">
            <v>0</v>
          </cell>
          <cell r="DQ196">
            <v>0</v>
          </cell>
          <cell r="DR196">
            <v>0</v>
          </cell>
          <cell r="DS196">
            <v>0</v>
          </cell>
          <cell r="DT196">
            <v>0</v>
          </cell>
          <cell r="DU196">
            <v>0.105622176791607</v>
          </cell>
          <cell r="DV196">
            <v>2.80975695772053E-2</v>
          </cell>
          <cell r="DW196">
            <v>0.133753600307359</v>
          </cell>
          <cell r="DX196">
            <v>0</v>
          </cell>
          <cell r="DY196">
            <v>0.133753600307359</v>
          </cell>
          <cell r="DZ196">
            <v>0</v>
          </cell>
          <cell r="EA196">
            <v>0</v>
          </cell>
          <cell r="EB196">
            <v>0</v>
          </cell>
          <cell r="EC196">
            <v>0</v>
          </cell>
          <cell r="ED196">
            <v>0</v>
          </cell>
          <cell r="EE196">
            <v>0</v>
          </cell>
          <cell r="EF196">
            <v>0</v>
          </cell>
          <cell r="EG196">
            <v>0</v>
          </cell>
          <cell r="EH196">
            <v>0</v>
          </cell>
          <cell r="EI196">
            <v>0</v>
          </cell>
          <cell r="EJ196">
            <v>0</v>
          </cell>
          <cell r="EK196">
            <v>0</v>
          </cell>
          <cell r="EL196">
            <v>0.133753600307359</v>
          </cell>
          <cell r="EM196">
            <v>0</v>
          </cell>
          <cell r="EN196">
            <v>0</v>
          </cell>
          <cell r="EO196">
            <v>0.133753600307359</v>
          </cell>
          <cell r="EP196">
            <v>0.133753600307359</v>
          </cell>
          <cell r="EQ196">
            <v>0.46515621892935261</v>
          </cell>
          <cell r="ER196">
            <v>0</v>
          </cell>
          <cell r="ES196">
            <v>8.3513605741630595E-2</v>
          </cell>
          <cell r="ET196">
            <v>6.5744394167150999E-2</v>
          </cell>
          <cell r="EU196">
            <v>0.44765108891139299</v>
          </cell>
          <cell r="EV196">
            <v>3.6185664359494697E-2</v>
          </cell>
          <cell r="EW196">
            <v>1.18765155514217</v>
          </cell>
          <cell r="EX196">
            <v>0.158097472748808</v>
          </cell>
          <cell r="EY196">
            <v>2.4439999999999951</v>
          </cell>
          <cell r="EZ196">
            <v>0</v>
          </cell>
          <cell r="FA196">
            <v>2.4439999999999951</v>
          </cell>
          <cell r="FB196">
            <v>0</v>
          </cell>
          <cell r="FC196">
            <v>1.302462123494925</v>
          </cell>
          <cell r="FD196">
            <v>6.5744890527696401E-2</v>
          </cell>
          <cell r="FE196">
            <v>0.12779298597737901</v>
          </cell>
          <cell r="FF196">
            <v>0</v>
          </cell>
          <cell r="FG196">
            <v>1.496000000000004</v>
          </cell>
          <cell r="FH196">
            <v>0</v>
          </cell>
          <cell r="FI196">
            <v>1.496000000000004</v>
          </cell>
          <cell r="FJ196">
            <v>7.5799969422829197E-2</v>
          </cell>
          <cell r="FK196">
            <v>2.5000000000000001E-2</v>
          </cell>
          <cell r="FL196">
            <v>0.05</v>
          </cell>
          <cell r="FM196">
            <v>7.5000000000000011E-2</v>
          </cell>
          <cell r="FN196">
            <v>3.8650000000000002</v>
          </cell>
          <cell r="FO196">
            <v>0</v>
          </cell>
          <cell r="FP196">
            <v>0</v>
          </cell>
          <cell r="FQ196">
            <v>3.8650000000000002</v>
          </cell>
          <cell r="FR196">
            <v>3.3103879386226711</v>
          </cell>
          <cell r="FS196">
            <v>1.2299060099129936E-3</v>
          </cell>
          <cell r="FT196">
            <v>0</v>
          </cell>
          <cell r="FU196">
            <v>-8.8812474875979602E-13</v>
          </cell>
          <cell r="FV196">
            <v>0</v>
          </cell>
          <cell r="FW196">
            <v>0</v>
          </cell>
          <cell r="FX196">
            <v>0</v>
          </cell>
          <cell r="FY196">
            <v>0.566672621242167</v>
          </cell>
          <cell r="FZ196">
            <v>0.15809747274880778</v>
          </cell>
          <cell r="GA196">
            <v>0.72599999999999998</v>
          </cell>
          <cell r="GB196">
            <v>0</v>
          </cell>
          <cell r="GC196">
            <v>0.72599999999999998</v>
          </cell>
          <cell r="GD196">
            <v>0</v>
          </cell>
          <cell r="GE196">
            <v>0</v>
          </cell>
          <cell r="GF196">
            <v>0</v>
          </cell>
          <cell r="GG196">
            <v>0</v>
          </cell>
          <cell r="GH196">
            <v>0</v>
          </cell>
          <cell r="GI196">
            <v>0</v>
          </cell>
          <cell r="GJ196">
            <v>0</v>
          </cell>
          <cell r="GK196">
            <v>0</v>
          </cell>
          <cell r="GL196">
            <v>0</v>
          </cell>
          <cell r="GM196">
            <v>0</v>
          </cell>
          <cell r="GN196">
            <v>0</v>
          </cell>
          <cell r="GO196">
            <v>0</v>
          </cell>
          <cell r="GP196">
            <v>0.72599999999999998</v>
          </cell>
          <cell r="GQ196">
            <v>0</v>
          </cell>
          <cell r="GR196">
            <v>0</v>
          </cell>
          <cell r="GS196">
            <v>0.72599999999999998</v>
          </cell>
          <cell r="GT196">
            <v>0.72599999999999998</v>
          </cell>
          <cell r="GU196">
            <v>0.46638612493926601</v>
          </cell>
          <cell r="GV196">
            <v>0</v>
          </cell>
          <cell r="GW196">
            <v>8.3513605740742403E-2</v>
          </cell>
          <cell r="GX196">
            <v>6.5744394167150999E-2</v>
          </cell>
          <cell r="GY196">
            <v>0.44765108891139299</v>
          </cell>
          <cell r="GZ196">
            <v>3.61856643594946E-2</v>
          </cell>
          <cell r="HA196">
            <v>1.75432417638434</v>
          </cell>
          <cell r="HB196">
            <v>0.31619494549761501</v>
          </cell>
          <cell r="HC196">
            <v>3.17</v>
          </cell>
          <cell r="HD196">
            <v>0</v>
          </cell>
          <cell r="HE196">
            <v>3.17</v>
          </cell>
          <cell r="HF196">
            <v>0</v>
          </cell>
          <cell r="HG196">
            <v>1.3024621234949201</v>
          </cell>
          <cell r="HH196">
            <v>6.5744890527696401E-2</v>
          </cell>
          <cell r="HI196">
            <v>0.12779298597737901</v>
          </cell>
          <cell r="HJ196">
            <v>0</v>
          </cell>
          <cell r="HK196">
            <v>1.496</v>
          </cell>
          <cell r="HL196">
            <v>0</v>
          </cell>
          <cell r="HM196">
            <v>1.496</v>
          </cell>
          <cell r="HN196">
            <v>7.5799969422829197E-2</v>
          </cell>
          <cell r="HO196">
            <v>2.5000000000000001E-2</v>
          </cell>
          <cell r="HP196">
            <v>0.05</v>
          </cell>
          <cell r="HQ196">
            <v>7.5000000000000011E-2</v>
          </cell>
          <cell r="HR196">
            <v>4.5910000000000002</v>
          </cell>
          <cell r="HS196">
            <v>0</v>
          </cell>
          <cell r="HT196">
            <v>0</v>
          </cell>
          <cell r="HU196">
            <v>4.5910000000000002</v>
          </cell>
          <cell r="HV196">
            <v>4.5910000000000002</v>
          </cell>
          <cell r="HW196">
            <v>5.1036131937331501E-3</v>
          </cell>
          <cell r="HX196">
            <v>0</v>
          </cell>
          <cell r="HY196">
            <v>5.4885999999999997E-4</v>
          </cell>
          <cell r="HZ196">
            <v>0</v>
          </cell>
          <cell r="IA196">
            <v>0</v>
          </cell>
          <cell r="IB196">
            <v>0</v>
          </cell>
          <cell r="IC196">
            <v>0</v>
          </cell>
          <cell r="ID196">
            <v>7.6020000000000003E-3</v>
          </cell>
          <cell r="IE196">
            <v>2.6249999999999999E-2</v>
          </cell>
          <cell r="IF196">
            <v>0</v>
          </cell>
          <cell r="IG196">
            <v>0</v>
          </cell>
          <cell r="IH196">
            <v>0</v>
          </cell>
          <cell r="II196">
            <v>0</v>
          </cell>
          <cell r="IJ196">
            <v>0</v>
          </cell>
          <cell r="IK196">
            <v>0</v>
          </cell>
          <cell r="IL196">
            <v>0</v>
          </cell>
          <cell r="IM196">
            <v>0</v>
          </cell>
          <cell r="IN196">
            <v>1.9893809275379901E-2</v>
          </cell>
          <cell r="IO196">
            <v>0</v>
          </cell>
          <cell r="IP196">
            <v>0</v>
          </cell>
          <cell r="IQ196">
            <v>0</v>
          </cell>
          <cell r="IR196">
            <v>0</v>
          </cell>
          <cell r="IS196">
            <v>0</v>
          </cell>
          <cell r="IT196">
            <v>0</v>
          </cell>
          <cell r="IU196">
            <v>0</v>
          </cell>
          <cell r="IV196">
            <v>0</v>
          </cell>
          <cell r="IW196">
            <v>4.47562212523165E-2</v>
          </cell>
          <cell r="IX196">
            <v>9.4486985977379201E-2</v>
          </cell>
          <cell r="IY196">
            <v>0</v>
          </cell>
          <cell r="IZ196">
            <v>0</v>
          </cell>
          <cell r="JA196">
            <v>0</v>
          </cell>
          <cell r="JB196">
            <v>0</v>
          </cell>
          <cell r="JC196">
            <v>0</v>
          </cell>
          <cell r="JD196">
            <v>0</v>
          </cell>
          <cell r="JE196">
            <v>0</v>
          </cell>
          <cell r="JF196">
            <v>0</v>
          </cell>
          <cell r="JG196">
            <v>0</v>
          </cell>
          <cell r="JH196">
            <v>0</v>
          </cell>
          <cell r="JI196">
            <v>0</v>
          </cell>
          <cell r="JJ196">
            <v>0</v>
          </cell>
          <cell r="JK196">
            <v>0</v>
          </cell>
          <cell r="JL196">
            <v>0</v>
          </cell>
          <cell r="JM196">
            <v>0</v>
          </cell>
          <cell r="JN196">
            <v>0</v>
          </cell>
          <cell r="JO196">
            <v>0</v>
          </cell>
          <cell r="JP196">
            <v>0</v>
          </cell>
          <cell r="JQ196">
            <v>0</v>
          </cell>
          <cell r="JR196" t="e">
            <v>#N/A</v>
          </cell>
          <cell r="JS196">
            <v>4.5910000000000002</v>
          </cell>
          <cell r="JT196">
            <v>4.5910000000000002</v>
          </cell>
          <cell r="JU196">
            <v>0.72599999999999998</v>
          </cell>
          <cell r="JV196">
            <v>3.3103879386226711</v>
          </cell>
          <cell r="JW196">
            <v>0.19353787650507601</v>
          </cell>
          <cell r="JX196">
            <v>0</v>
          </cell>
          <cell r="JY196">
            <v>0</v>
          </cell>
          <cell r="JZ196">
            <v>0</v>
          </cell>
          <cell r="KA196">
            <v>4.5619727255659902E-3</v>
          </cell>
          <cell r="KB196">
            <v>0</v>
          </cell>
          <cell r="KC196">
            <v>0</v>
          </cell>
          <cell r="KD196">
            <v>4.5619727255659902E-3</v>
          </cell>
          <cell r="KE196">
            <v>0</v>
          </cell>
          <cell r="KF196">
            <v>0</v>
          </cell>
          <cell r="KG196">
            <v>0</v>
          </cell>
          <cell r="KH196">
            <v>0</v>
          </cell>
          <cell r="KI196">
            <v>0.26348251831196096</v>
          </cell>
          <cell r="KJ196">
            <v>0.234436368797384</v>
          </cell>
          <cell r="KK196">
            <v>0.37221093809614098</v>
          </cell>
          <cell r="KL196">
            <v>0.107615768172798</v>
          </cell>
          <cell r="KM196">
            <v>0.29596304703000104</v>
          </cell>
          <cell r="KN196">
            <v>0</v>
          </cell>
          <cell r="KO196">
            <v>4.47562212523165E-2</v>
          </cell>
          <cell r="KP196">
            <v>0</v>
          </cell>
          <cell r="KQ196">
            <v>0</v>
          </cell>
          <cell r="KR196">
            <v>4.47562212523165E-2</v>
          </cell>
          <cell r="KS196">
            <v>0</v>
          </cell>
          <cell r="KT196">
            <v>9.4486985977379201E-2</v>
          </cell>
          <cell r="KU196">
            <v>0</v>
          </cell>
          <cell r="KV196">
            <v>9.4486985977379201E-2</v>
          </cell>
          <cell r="KW196">
            <v>0</v>
          </cell>
          <cell r="KX196">
            <v>0</v>
          </cell>
          <cell r="KY196">
            <v>0</v>
          </cell>
          <cell r="KZ196">
            <v>0</v>
          </cell>
          <cell r="LA196">
            <v>4.47562212523165E-2</v>
          </cell>
          <cell r="LB196">
            <v>0</v>
          </cell>
          <cell r="LC196">
            <v>0</v>
          </cell>
          <cell r="LD196">
            <v>4.47562212523165E-2</v>
          </cell>
          <cell r="LE196">
            <v>0</v>
          </cell>
          <cell r="LF196">
            <v>9.4486985977379201E-2</v>
          </cell>
          <cell r="LG196">
            <v>0</v>
          </cell>
          <cell r="LH196">
            <v>9.4486985977379201E-2</v>
          </cell>
          <cell r="LI196">
            <v>0</v>
          </cell>
          <cell r="LJ196">
            <v>0</v>
          </cell>
          <cell r="LK196">
            <v>0</v>
          </cell>
          <cell r="LL196">
            <v>0</v>
          </cell>
          <cell r="LM196">
            <v>1.1912042058752903</v>
          </cell>
          <cell r="LN196">
            <v>2.5267380661812231</v>
          </cell>
          <cell r="LO196">
            <v>0.56790252725119184</v>
          </cell>
          <cell r="LP196">
            <v>3.0946405934324148</v>
          </cell>
          <cell r="LQ196">
            <v>3.7179422720565132</v>
          </cell>
          <cell r="LR196">
            <v>4.2858447993077053</v>
          </cell>
          <cell r="LS196">
            <v>29.569227516774198</v>
          </cell>
          <cell r="LT196">
            <v>711</v>
          </cell>
          <cell r="LU196">
            <v>320.18437929999999</v>
          </cell>
          <cell r="LV196">
            <v>196</v>
          </cell>
          <cell r="LW196">
            <v>114</v>
          </cell>
          <cell r="LX196">
            <v>297</v>
          </cell>
          <cell r="LY196">
            <v>728</v>
          </cell>
          <cell r="LZ196">
            <v>0</v>
          </cell>
          <cell r="MA196">
            <v>2978</v>
          </cell>
          <cell r="MB196">
            <v>2978</v>
          </cell>
          <cell r="MC196">
            <v>0</v>
          </cell>
          <cell r="MD196">
            <v>0</v>
          </cell>
          <cell r="ME196">
            <v>50</v>
          </cell>
          <cell r="MF196">
            <v>50</v>
          </cell>
          <cell r="MG196">
            <v>0.69200698929119397</v>
          </cell>
          <cell r="MH196">
            <v>29569.227516774197</v>
          </cell>
          <cell r="MI196">
            <v>516.18437930000005</v>
          </cell>
          <cell r="MJ196">
            <v>2978</v>
          </cell>
          <cell r="MK196">
            <v>0.69200698929119397</v>
          </cell>
          <cell r="ML196">
            <v>57.284235444848527</v>
          </cell>
          <cell r="MM196">
            <v>1.3774147930710152</v>
          </cell>
          <cell r="MN196">
            <v>38.247145735392877</v>
          </cell>
          <cell r="MO196">
            <v>0</v>
          </cell>
          <cell r="MP196">
            <v>0</v>
          </cell>
          <cell r="MQ196" t="str">
            <v/>
          </cell>
          <cell r="MR196">
            <v>1.6909471162760582E-3</v>
          </cell>
          <cell r="MS196" t="str">
            <v>Business plans (£m)</v>
          </cell>
          <cell r="MT196" t="str">
            <v>PR19 (£m)</v>
          </cell>
        </row>
        <row r="197">
          <cell r="A197" t="str">
            <v>SVH12</v>
          </cell>
          <cell r="B197" t="str">
            <v>SVH</v>
          </cell>
          <cell r="C197" t="str">
            <v>2011-12</v>
          </cell>
          <cell r="D197" t="str">
            <v>SVH</v>
          </cell>
          <cell r="E197" t="str">
            <v>SVH12</v>
          </cell>
          <cell r="F197">
            <v>1.1050631792877967</v>
          </cell>
          <cell r="G197">
            <v>5.8568348502253222</v>
          </cell>
          <cell r="H197">
            <v>0</v>
          </cell>
          <cell r="I197">
            <v>3.757214809578509</v>
          </cell>
          <cell r="J197">
            <v>0</v>
          </cell>
          <cell r="K197">
            <v>0</v>
          </cell>
          <cell r="L197">
            <v>1.432668341862684</v>
          </cell>
          <cell r="M197">
            <v>43.322390419293086</v>
          </cell>
          <cell r="N197">
            <v>5.1199540765345475</v>
          </cell>
          <cell r="O197">
            <v>59.489062497494089</v>
          </cell>
          <cell r="P197">
            <v>0</v>
          </cell>
          <cell r="Q197">
            <v>59.489062497494089</v>
          </cell>
          <cell r="R197">
            <v>44.092132453913564</v>
          </cell>
          <cell r="S197">
            <v>29.830336499026561</v>
          </cell>
          <cell r="T197">
            <v>19.686826063384732</v>
          </cell>
          <cell r="U197">
            <v>4.3855034897659513</v>
          </cell>
          <cell r="V197">
            <v>4.7012764619627996</v>
          </cell>
          <cell r="W197">
            <v>102.69607496805359</v>
          </cell>
          <cell r="X197">
            <v>0</v>
          </cell>
          <cell r="Y197">
            <v>102.69607496805359</v>
          </cell>
          <cell r="Z197">
            <v>10.497648420254482</v>
          </cell>
          <cell r="AA197">
            <v>0</v>
          </cell>
          <cell r="AB197">
            <v>0</v>
          </cell>
          <cell r="AC197">
            <v>10.497648420254482</v>
          </cell>
          <cell r="AD197">
            <v>151.68748904529312</v>
          </cell>
          <cell r="AE197">
            <v>3.2245146297614964</v>
          </cell>
          <cell r="AF197">
            <v>0</v>
          </cell>
          <cell r="AG197">
            <v>154.91200367505425</v>
          </cell>
          <cell r="AH197">
            <v>159.00073743841907</v>
          </cell>
          <cell r="AI197">
            <v>24.870027961810855</v>
          </cell>
          <cell r="AJ197">
            <v>0</v>
          </cell>
          <cell r="AK197">
            <v>6.2988601219404412</v>
          </cell>
          <cell r="AL197">
            <v>0</v>
          </cell>
          <cell r="AM197">
            <v>0</v>
          </cell>
          <cell r="AN197">
            <v>0.23283950823009622</v>
          </cell>
          <cell r="AO197">
            <v>69.054621833114751</v>
          </cell>
          <cell r="AP197">
            <v>21.615736853421268</v>
          </cell>
          <cell r="AQ197">
            <v>122.07208627851631</v>
          </cell>
          <cell r="AR197">
            <v>0</v>
          </cell>
          <cell r="AS197">
            <v>122.07208627851631</v>
          </cell>
          <cell r="AT197">
            <v>0</v>
          </cell>
          <cell r="AU197">
            <v>100.48876970185179</v>
          </cell>
          <cell r="AV197">
            <v>4.1992400812936275</v>
          </cell>
          <cell r="AW197">
            <v>47.700202640641756</v>
          </cell>
          <cell r="AX197">
            <v>0</v>
          </cell>
          <cell r="AY197">
            <v>152.38821242378717</v>
          </cell>
          <cell r="AZ197">
            <v>0</v>
          </cell>
          <cell r="BA197">
            <v>152.38821242378717</v>
          </cell>
          <cell r="BB197">
            <v>0</v>
          </cell>
          <cell r="BC197">
            <v>0</v>
          </cell>
          <cell r="BD197">
            <v>0</v>
          </cell>
          <cell r="BE197">
            <v>0</v>
          </cell>
          <cell r="BF197">
            <v>274.46029870230461</v>
          </cell>
          <cell r="BG197">
            <v>4.992026352741866</v>
          </cell>
          <cell r="BH197">
            <v>0</v>
          </cell>
          <cell r="BI197">
            <v>279.45232505504595</v>
          </cell>
          <cell r="BJ197">
            <v>277.79473028611426</v>
          </cell>
          <cell r="BK197">
            <v>3.9057524849911145E-2</v>
          </cell>
          <cell r="BL197">
            <v>0</v>
          </cell>
          <cell r="BM197">
            <v>2.9293697080437535E-4</v>
          </cell>
          <cell r="BN197">
            <v>0</v>
          </cell>
          <cell r="BO197">
            <v>0</v>
          </cell>
          <cell r="BP197">
            <v>0</v>
          </cell>
          <cell r="BQ197">
            <v>15.434225157768207</v>
          </cell>
          <cell r="BR197">
            <v>5.7557492907935034E-2</v>
          </cell>
          <cell r="BS197">
            <v>15.531133112496841</v>
          </cell>
          <cell r="BT197">
            <v>0</v>
          </cell>
          <cell r="BU197">
            <v>15.531133112496841</v>
          </cell>
          <cell r="BV197">
            <v>0</v>
          </cell>
          <cell r="BW197">
            <v>0</v>
          </cell>
          <cell r="BX197">
            <v>0</v>
          </cell>
          <cell r="BY197">
            <v>0</v>
          </cell>
          <cell r="BZ197">
            <v>0</v>
          </cell>
          <cell r="CA197">
            <v>0</v>
          </cell>
          <cell r="CB197">
            <v>0</v>
          </cell>
          <cell r="CC197">
            <v>0</v>
          </cell>
          <cell r="CD197">
            <v>0</v>
          </cell>
          <cell r="CE197">
            <v>0</v>
          </cell>
          <cell r="CF197">
            <v>0</v>
          </cell>
          <cell r="CG197">
            <v>0</v>
          </cell>
          <cell r="CH197">
            <v>15.531133112496841</v>
          </cell>
          <cell r="CI197">
            <v>1.1120057977323343</v>
          </cell>
          <cell r="CJ197">
            <v>0</v>
          </cell>
          <cell r="CK197">
            <v>16.643138910229165</v>
          </cell>
          <cell r="CL197">
            <v>16.613101700127114</v>
          </cell>
          <cell r="CM197">
            <v>-7.0262361807557054</v>
          </cell>
          <cell r="CN197">
            <v>-13.683609224611494</v>
          </cell>
          <cell r="CO197">
            <v>-2.9293697080437535E-4</v>
          </cell>
          <cell r="CP197">
            <v>0</v>
          </cell>
          <cell r="CQ197">
            <v>0</v>
          </cell>
          <cell r="CR197">
            <v>2.4905261947512584E-2</v>
          </cell>
          <cell r="CS197">
            <v>26.864789347006894</v>
          </cell>
          <cell r="CT197">
            <v>3.6710324401008285</v>
          </cell>
          <cell r="CU197">
            <v>9.8505887067172342</v>
          </cell>
          <cell r="CV197">
            <v>0</v>
          </cell>
          <cell r="CW197">
            <v>9.8505887067172342</v>
          </cell>
          <cell r="CX197">
            <v>0</v>
          </cell>
          <cell r="CY197">
            <v>21.331158592936188</v>
          </cell>
          <cell r="CZ197">
            <v>0.11050631792877968</v>
          </cell>
          <cell r="DA197">
            <v>3.5327629410392496</v>
          </cell>
          <cell r="DB197">
            <v>0</v>
          </cell>
          <cell r="DC197">
            <v>24.974427851904206</v>
          </cell>
          <cell r="DD197">
            <v>0</v>
          </cell>
          <cell r="DE197">
            <v>24.974427851904206</v>
          </cell>
          <cell r="DF197">
            <v>0</v>
          </cell>
          <cell r="DG197">
            <v>0</v>
          </cell>
          <cell r="DH197">
            <v>0</v>
          </cell>
          <cell r="DI197">
            <v>0</v>
          </cell>
          <cell r="DJ197">
            <v>34.825016558621364</v>
          </cell>
          <cell r="DK197">
            <v>1.9373500126347065</v>
          </cell>
          <cell r="DL197">
            <v>0</v>
          </cell>
          <cell r="DM197">
            <v>36.762366571256159</v>
          </cell>
          <cell r="DN197">
            <v>35.908353237927969</v>
          </cell>
          <cell r="DO197">
            <v>0</v>
          </cell>
          <cell r="DP197">
            <v>-1.7546602255120609</v>
          </cell>
          <cell r="DQ197">
            <v>0</v>
          </cell>
          <cell r="DR197">
            <v>0</v>
          </cell>
          <cell r="DS197">
            <v>0</v>
          </cell>
          <cell r="DT197">
            <v>0</v>
          </cell>
          <cell r="DU197">
            <v>16.12048155625342</v>
          </cell>
          <cell r="DV197">
            <v>3.5462885378594253E-2</v>
          </cell>
          <cell r="DW197">
            <v>14.401284216119842</v>
          </cell>
          <cell r="DX197">
            <v>0</v>
          </cell>
          <cell r="DY197">
            <v>14.401284216119842</v>
          </cell>
          <cell r="DZ197">
            <v>0</v>
          </cell>
          <cell r="EA197">
            <v>0</v>
          </cell>
          <cell r="EB197">
            <v>0</v>
          </cell>
          <cell r="EC197">
            <v>0.11050631792877968</v>
          </cell>
          <cell r="ED197">
            <v>0</v>
          </cell>
          <cell r="EE197">
            <v>0.11050631792877968</v>
          </cell>
          <cell r="EF197">
            <v>0</v>
          </cell>
          <cell r="EG197">
            <v>0.11050631792877968</v>
          </cell>
          <cell r="EH197">
            <v>0</v>
          </cell>
          <cell r="EI197">
            <v>0</v>
          </cell>
          <cell r="EJ197">
            <v>0</v>
          </cell>
          <cell r="EK197">
            <v>0</v>
          </cell>
          <cell r="EL197">
            <v>14.511790534048622</v>
          </cell>
          <cell r="EM197">
            <v>1.1614492317917566</v>
          </cell>
          <cell r="EN197">
            <v>0</v>
          </cell>
          <cell r="EO197">
            <v>15.673239765840412</v>
          </cell>
          <cell r="EP197">
            <v>15.894252401697972</v>
          </cell>
          <cell r="EQ197">
            <v>30.726862812036178</v>
          </cell>
          <cell r="ER197">
            <v>0</v>
          </cell>
          <cell r="ES197">
            <v>10.05607493151895</v>
          </cell>
          <cell r="ET197">
            <v>0</v>
          </cell>
          <cell r="EU197">
            <v>0</v>
          </cell>
          <cell r="EV197">
            <v>1.66550785009278</v>
          </cell>
          <cell r="EW197">
            <v>112.37701225240784</v>
          </cell>
          <cell r="EX197">
            <v>26.735690929955819</v>
          </cell>
          <cell r="EY197">
            <v>181.56114877601041</v>
          </cell>
          <cell r="EZ197">
            <v>0</v>
          </cell>
          <cell r="FA197">
            <v>181.56114877601041</v>
          </cell>
          <cell r="FB197">
            <v>44.092132453913564</v>
          </cell>
          <cell r="FC197">
            <v>130.31910620087837</v>
          </cell>
          <cell r="FD197">
            <v>23.886066144678363</v>
          </cell>
          <cell r="FE197">
            <v>52.085706130407708</v>
          </cell>
          <cell r="FF197">
            <v>4.7012764619627996</v>
          </cell>
          <cell r="FG197">
            <v>255.08428739184077</v>
          </cell>
          <cell r="FH197">
            <v>0</v>
          </cell>
          <cell r="FI197">
            <v>255.08428739184077</v>
          </cell>
          <cell r="FJ197">
            <v>10.497648420254482</v>
          </cell>
          <cell r="FK197">
            <v>0</v>
          </cell>
          <cell r="FL197">
            <v>0</v>
          </cell>
          <cell r="FM197">
            <v>10.497648420254482</v>
          </cell>
          <cell r="FN197">
            <v>426.1477877475977</v>
          </cell>
          <cell r="FO197">
            <v>8.2165409825033624</v>
          </cell>
          <cell r="FP197">
            <v>0</v>
          </cell>
          <cell r="FQ197">
            <v>434.36432873010017</v>
          </cell>
          <cell r="FR197">
            <v>436.79546772453335</v>
          </cell>
          <cell r="FS197">
            <v>-6.9871786559057947</v>
          </cell>
          <cell r="FT197">
            <v>-15.438269450123556</v>
          </cell>
          <cell r="FU197">
            <v>0</v>
          </cell>
          <cell r="FV197">
            <v>0</v>
          </cell>
          <cell r="FW197">
            <v>0</v>
          </cell>
          <cell r="FX197">
            <v>2.4905261947512584E-2</v>
          </cell>
          <cell r="FY197">
            <v>58.419496061028525</v>
          </cell>
          <cell r="FZ197">
            <v>3.7640528183873578</v>
          </cell>
          <cell r="GA197">
            <v>39.783006035333919</v>
          </cell>
          <cell r="GB197">
            <v>0</v>
          </cell>
          <cell r="GC197">
            <v>39.783006035333919</v>
          </cell>
          <cell r="GD197">
            <v>0</v>
          </cell>
          <cell r="GE197">
            <v>21.331158592936188</v>
          </cell>
          <cell r="GF197">
            <v>0.11050631792877968</v>
          </cell>
          <cell r="GG197">
            <v>3.6432692589680293</v>
          </cell>
          <cell r="GH197">
            <v>0</v>
          </cell>
          <cell r="GI197">
            <v>25.084934169832991</v>
          </cell>
          <cell r="GJ197">
            <v>0</v>
          </cell>
          <cell r="GK197">
            <v>25.084934169832991</v>
          </cell>
          <cell r="GL197">
            <v>0</v>
          </cell>
          <cell r="GM197">
            <v>0</v>
          </cell>
          <cell r="GN197">
            <v>0</v>
          </cell>
          <cell r="GO197">
            <v>0</v>
          </cell>
          <cell r="GP197">
            <v>64.867940205166818</v>
          </cell>
          <cell r="GQ197">
            <v>4.210805042158797</v>
          </cell>
          <cell r="GR197">
            <v>0</v>
          </cell>
          <cell r="GS197">
            <v>69.078745247325742</v>
          </cell>
          <cell r="GT197">
            <v>68.415707339753055</v>
          </cell>
          <cell r="GU197">
            <v>23.739684156130334</v>
          </cell>
          <cell r="GV197">
            <v>-15.438269450123556</v>
          </cell>
          <cell r="GW197">
            <v>10.05607493151895</v>
          </cell>
          <cell r="GX197">
            <v>0</v>
          </cell>
          <cell r="GY197">
            <v>0</v>
          </cell>
          <cell r="GZ197">
            <v>1.6904131120402928</v>
          </cell>
          <cell r="HA197">
            <v>170.79650831343525</v>
          </cell>
          <cell r="HB197">
            <v>30.499743748343079</v>
          </cell>
          <cell r="HC197">
            <v>221.34415481134457</v>
          </cell>
          <cell r="HD197">
            <v>0</v>
          </cell>
          <cell r="HE197">
            <v>221.34415481134457</v>
          </cell>
          <cell r="HF197">
            <v>44.092132453913564</v>
          </cell>
          <cell r="HG197">
            <v>151.65026479381399</v>
          </cell>
          <cell r="HH197">
            <v>23.996572462607137</v>
          </cell>
          <cell r="HI197">
            <v>55.728975389375712</v>
          </cell>
          <cell r="HJ197">
            <v>4.7012764619627996</v>
          </cell>
          <cell r="HK197">
            <v>280.16922156167311</v>
          </cell>
          <cell r="HL197">
            <v>0</v>
          </cell>
          <cell r="HM197">
            <v>280.16922156167311</v>
          </cell>
          <cell r="HN197">
            <v>10.497648420254482</v>
          </cell>
          <cell r="HO197">
            <v>0</v>
          </cell>
          <cell r="HP197">
            <v>0</v>
          </cell>
          <cell r="HQ197">
            <v>10.497648420254482</v>
          </cell>
          <cell r="HR197">
            <v>491.01572795276428</v>
          </cell>
          <cell r="HS197">
            <v>12.42734602466207</v>
          </cell>
          <cell r="HT197">
            <v>0</v>
          </cell>
          <cell r="HU197">
            <v>503.44307397742705</v>
          </cell>
          <cell r="HV197">
            <v>505.21117506428754</v>
          </cell>
          <cell r="HW197">
            <v>0.19646000000000052</v>
          </cell>
          <cell r="HX197">
            <v>0</v>
          </cell>
          <cell r="HY197">
            <v>2.3072420243623379</v>
          </cell>
          <cell r="HZ197">
            <v>2.9991414685870805</v>
          </cell>
          <cell r="IA197">
            <v>0.75441067908722148</v>
          </cell>
          <cell r="IB197">
            <v>6.1827928276800144</v>
          </cell>
          <cell r="IC197" t="e">
            <v>#N/A</v>
          </cell>
          <cell r="ID197">
            <v>0</v>
          </cell>
          <cell r="IE197">
            <v>0</v>
          </cell>
          <cell r="IF197">
            <v>0</v>
          </cell>
          <cell r="IG197" t="e">
            <v>#N/A</v>
          </cell>
          <cell r="IH197" t="e">
            <v>#N/A</v>
          </cell>
          <cell r="II197">
            <v>0.80154519022221293</v>
          </cell>
          <cell r="IJ197">
            <v>0</v>
          </cell>
          <cell r="IK197" t="e">
            <v>#N/A</v>
          </cell>
          <cell r="IL197" t="e">
            <v>#N/A</v>
          </cell>
          <cell r="IM197">
            <v>1.611542276873605</v>
          </cell>
          <cell r="IN197">
            <v>0</v>
          </cell>
          <cell r="IO197">
            <v>0</v>
          </cell>
          <cell r="IP197">
            <v>15.310650349032425</v>
          </cell>
          <cell r="IQ197">
            <v>15.310650349032425</v>
          </cell>
          <cell r="IR197">
            <v>2.1593588305380842</v>
          </cell>
          <cell r="IS197">
            <v>0</v>
          </cell>
          <cell r="IT197">
            <v>0</v>
          </cell>
          <cell r="IU197">
            <v>0.36858357299589989</v>
          </cell>
          <cell r="IV197">
            <v>0.6883910667252342</v>
          </cell>
          <cell r="IW197">
            <v>4.7012764619627996</v>
          </cell>
          <cell r="IX197">
            <v>8.9147681839772659</v>
          </cell>
          <cell r="IY197">
            <v>0.89694685853909029</v>
          </cell>
          <cell r="IZ197">
            <v>2.4646168834496763E-2</v>
          </cell>
          <cell r="JA197" t="e">
            <v>#N/A</v>
          </cell>
          <cell r="JB197">
            <v>19.494828799334091</v>
          </cell>
          <cell r="JC197">
            <v>1.9002707649889541</v>
          </cell>
          <cell r="JD197">
            <v>0</v>
          </cell>
          <cell r="JE197">
            <v>0</v>
          </cell>
          <cell r="JF197">
            <v>0</v>
          </cell>
          <cell r="JG197">
            <v>0</v>
          </cell>
          <cell r="JH197">
            <v>0</v>
          </cell>
          <cell r="JI197">
            <v>0</v>
          </cell>
          <cell r="JJ197">
            <v>0</v>
          </cell>
          <cell r="JK197">
            <v>0</v>
          </cell>
          <cell r="JL197">
            <v>0</v>
          </cell>
          <cell r="JM197">
            <v>0</v>
          </cell>
          <cell r="JN197">
            <v>0</v>
          </cell>
          <cell r="JO197">
            <v>0</v>
          </cell>
          <cell r="JP197">
            <v>0</v>
          </cell>
          <cell r="JQ197">
            <v>0</v>
          </cell>
          <cell r="JR197">
            <v>0</v>
          </cell>
          <cell r="JS197">
            <v>491.01572795276428</v>
          </cell>
          <cell r="JT197">
            <v>505.21117506428754</v>
          </cell>
          <cell r="JU197">
            <v>68.415707339753055</v>
          </cell>
          <cell r="JV197">
            <v>436.79546772453335</v>
          </cell>
          <cell r="JW197">
            <v>84.427045872773235</v>
          </cell>
          <cell r="JX197">
            <v>1.9002707649889541</v>
          </cell>
          <cell r="JY197">
            <v>0</v>
          </cell>
          <cell r="JZ197">
            <v>0</v>
          </cell>
          <cell r="KA197">
            <v>0</v>
          </cell>
          <cell r="KB197">
            <v>0</v>
          </cell>
          <cell r="KC197">
            <v>0</v>
          </cell>
          <cell r="KD197">
            <v>0</v>
          </cell>
          <cell r="KE197">
            <v>0</v>
          </cell>
          <cell r="KF197">
            <v>0</v>
          </cell>
          <cell r="KG197">
            <v>0</v>
          </cell>
          <cell r="KH197">
            <v>0</v>
          </cell>
          <cell r="KI197">
            <v>4.0037146571615043</v>
          </cell>
          <cell r="KJ197">
            <v>2.3644061728923202</v>
          </cell>
          <cell r="KK197">
            <v>5.8543815243679616</v>
          </cell>
          <cell r="KL197">
            <v>12.420406543696126</v>
          </cell>
          <cell r="KM197">
            <v>10.900343200494827</v>
          </cell>
          <cell r="KN197">
            <v>49.725185151306292</v>
          </cell>
          <cell r="KO197">
            <v>4.7012764619627996</v>
          </cell>
          <cell r="KP197">
            <v>0</v>
          </cell>
          <cell r="KQ197">
            <v>0</v>
          </cell>
          <cell r="KR197">
            <v>4.7012764619627996</v>
          </cell>
          <cell r="KS197">
            <v>0</v>
          </cell>
          <cell r="KT197">
            <v>8.9147681839772659</v>
          </cell>
          <cell r="KU197">
            <v>0</v>
          </cell>
          <cell r="KV197">
            <v>8.9147681839772659</v>
          </cell>
          <cell r="KW197">
            <v>18.270009543165145</v>
          </cell>
          <cell r="KX197">
            <v>1.2248192561689488</v>
          </cell>
          <cell r="KY197">
            <v>0</v>
          </cell>
          <cell r="KZ197">
            <v>19.494828799334091</v>
          </cell>
          <cell r="LA197">
            <v>7.2336303404822395</v>
          </cell>
          <cell r="LB197">
            <v>0</v>
          </cell>
          <cell r="LC197">
            <v>0</v>
          </cell>
          <cell r="LD197">
            <v>7.2336303404822395</v>
          </cell>
          <cell r="LE197">
            <v>0</v>
          </cell>
          <cell r="LF197">
            <v>8.0331767653659032</v>
          </cell>
          <cell r="LG197">
            <v>4.8418867642061936E-2</v>
          </cell>
          <cell r="LH197">
            <v>8.0815956330079661</v>
          </cell>
          <cell r="LI197">
            <v>26.828573970176411</v>
          </cell>
          <cell r="LJ197">
            <v>0.72813908014698325</v>
          </cell>
          <cell r="LK197">
            <v>0</v>
          </cell>
          <cell r="LL197">
            <v>27.556713050323381</v>
          </cell>
          <cell r="LM197">
            <v>164.05759244954737</v>
          </cell>
          <cell r="LN197">
            <v>209.70643497246081</v>
          </cell>
          <cell r="LO197">
            <v>57.398530677524938</v>
          </cell>
          <cell r="LP197">
            <v>267.10496564998573</v>
          </cell>
          <cell r="LQ197">
            <v>373.76402742200821</v>
          </cell>
          <cell r="LR197">
            <v>431.16255809953316</v>
          </cell>
          <cell r="LS197">
            <v>3931.9659999999999</v>
          </cell>
          <cell r="LT197">
            <v>98795.989999999496</v>
          </cell>
          <cell r="LU197">
            <v>55190.366897806001</v>
          </cell>
          <cell r="LV197">
            <v>37000</v>
          </cell>
          <cell r="LW197">
            <v>2346.7924764813201</v>
          </cell>
          <cell r="LX197">
            <v>2321.6717287750198</v>
          </cell>
          <cell r="LY197">
            <v>10900.3235015351</v>
          </cell>
          <cell r="LZ197">
            <v>492705.93554639898</v>
          </cell>
          <cell r="MA197">
            <v>599854.93622499297</v>
          </cell>
          <cell r="MB197">
            <v>599854.93622499297</v>
          </cell>
          <cell r="MC197">
            <v>0</v>
          </cell>
          <cell r="MD197">
            <v>267572.19480931602</v>
          </cell>
          <cell r="ME197">
            <v>1023</v>
          </cell>
          <cell r="MF197">
            <v>1023</v>
          </cell>
          <cell r="MG197">
            <v>216.39500000000001</v>
          </cell>
          <cell r="MH197">
            <v>3931966</v>
          </cell>
          <cell r="MI197">
            <v>92190.366897806001</v>
          </cell>
          <cell r="MJ197">
            <v>599854.93622499297</v>
          </cell>
          <cell r="MK197">
            <v>216.39500000000001</v>
          </cell>
          <cell r="ML197">
            <v>42.65050820720375</v>
          </cell>
          <cell r="MM197">
            <v>1.0716519884286382</v>
          </cell>
          <cell r="MN197">
            <v>2.595425454822283</v>
          </cell>
          <cell r="MO197">
            <v>44.60615036248619</v>
          </cell>
          <cell r="MP197">
            <v>82.137514554284735</v>
          </cell>
          <cell r="MQ197">
            <v>1897.4560843604286</v>
          </cell>
          <cell r="MR197">
            <v>2.6017518971425491E-4</v>
          </cell>
          <cell r="MS197" t="str">
            <v>N/A</v>
          </cell>
          <cell r="MT197" t="str">
            <v>PR09 (£m)</v>
          </cell>
        </row>
        <row r="198">
          <cell r="A198" t="str">
            <v>SVH13</v>
          </cell>
          <cell r="B198" t="str">
            <v>SVH</v>
          </cell>
          <cell r="C198" t="str">
            <v>2012-13</v>
          </cell>
          <cell r="D198" t="str">
            <v>SVH</v>
          </cell>
          <cell r="E198" t="str">
            <v>SVH13</v>
          </cell>
          <cell r="F198">
            <v>1.0790336496980155</v>
          </cell>
          <cell r="G198">
            <v>9.4954961173425367</v>
          </cell>
          <cell r="H198">
            <v>0</v>
          </cell>
          <cell r="I198">
            <v>3.7766177739430544</v>
          </cell>
          <cell r="J198">
            <v>0</v>
          </cell>
          <cell r="K198">
            <v>0</v>
          </cell>
          <cell r="L198">
            <v>1.6955459672838544</v>
          </cell>
          <cell r="M198">
            <v>47.292581729006038</v>
          </cell>
          <cell r="N198">
            <v>4.9972863977088524</v>
          </cell>
          <cell r="O198">
            <v>67.257527985284298</v>
          </cell>
          <cell r="P198">
            <v>0</v>
          </cell>
          <cell r="Q198">
            <v>67.257527985284298</v>
          </cell>
          <cell r="R198">
            <v>55.13815921618464</v>
          </cell>
          <cell r="S198">
            <v>30.036625517130027</v>
          </cell>
          <cell r="T198">
            <v>30.679001477972992</v>
          </cell>
          <cell r="U198">
            <v>0.56998300820246162</v>
          </cell>
          <cell r="V198">
            <v>3.7755488394494536</v>
          </cell>
          <cell r="W198">
            <v>120.19931805893893</v>
          </cell>
          <cell r="X198">
            <v>0</v>
          </cell>
          <cell r="Y198">
            <v>120.19931805893893</v>
          </cell>
          <cell r="Z198">
            <v>10.251143166419327</v>
          </cell>
          <cell r="AA198">
            <v>0</v>
          </cell>
          <cell r="AB198">
            <v>0</v>
          </cell>
          <cell r="AC198">
            <v>10.251143166419327</v>
          </cell>
          <cell r="AD198">
            <v>177.20570287780379</v>
          </cell>
          <cell r="AE198">
            <v>1.1146470771714652</v>
          </cell>
          <cell r="AF198">
            <v>0</v>
          </cell>
          <cell r="AG198">
            <v>178.32034995497509</v>
          </cell>
          <cell r="AH198">
            <v>178.32034995497509</v>
          </cell>
          <cell r="AI198">
            <v>28.594391716997411</v>
          </cell>
          <cell r="AJ198">
            <v>0</v>
          </cell>
          <cell r="AK198">
            <v>5.934685073339085</v>
          </cell>
          <cell r="AL198">
            <v>0</v>
          </cell>
          <cell r="AM198">
            <v>0</v>
          </cell>
          <cell r="AN198">
            <v>6.7420137339085529E-2</v>
          </cell>
          <cell r="AO198">
            <v>73.41477140709577</v>
          </cell>
          <cell r="AP198">
            <v>21.530442308767199</v>
          </cell>
          <cell r="AQ198">
            <v>129.54171064353824</v>
          </cell>
          <cell r="AR198">
            <v>0</v>
          </cell>
          <cell r="AS198">
            <v>129.54171064353824</v>
          </cell>
          <cell r="AT198">
            <v>0</v>
          </cell>
          <cell r="AU198">
            <v>106.93529281619361</v>
          </cell>
          <cell r="AV198">
            <v>3.2371009490940468</v>
          </cell>
          <cell r="AW198">
            <v>65.602187770519066</v>
          </cell>
          <cell r="AX198">
            <v>0</v>
          </cell>
          <cell r="AY198">
            <v>175.77458153580673</v>
          </cell>
          <cell r="AZ198">
            <v>0</v>
          </cell>
          <cell r="BA198">
            <v>175.77458153580673</v>
          </cell>
          <cell r="BB198">
            <v>0</v>
          </cell>
          <cell r="BC198">
            <v>0</v>
          </cell>
          <cell r="BD198">
            <v>0</v>
          </cell>
          <cell r="BE198">
            <v>0</v>
          </cell>
          <cell r="BF198">
            <v>305.31629217934494</v>
          </cell>
          <cell r="BG198">
            <v>1.6719706157571974</v>
          </cell>
          <cell r="BH198">
            <v>0</v>
          </cell>
          <cell r="BI198">
            <v>306.98826279510195</v>
          </cell>
          <cell r="BJ198">
            <v>306.98826279510195</v>
          </cell>
          <cell r="BK198">
            <v>4.0042320455550777E-2</v>
          </cell>
          <cell r="BL198">
            <v>0</v>
          </cell>
          <cell r="BM198">
            <v>3.0032307739167517E-4</v>
          </cell>
          <cell r="BN198">
            <v>0</v>
          </cell>
          <cell r="BO198">
            <v>0</v>
          </cell>
          <cell r="BP198">
            <v>0</v>
          </cell>
          <cell r="BQ198">
            <v>15.792588816835524</v>
          </cell>
          <cell r="BR198">
            <v>5.9008746316981976E-2</v>
          </cell>
          <cell r="BS198">
            <v>15.891940206685414</v>
          </cell>
          <cell r="BT198">
            <v>0</v>
          </cell>
          <cell r="BU198">
            <v>15.891940206685414</v>
          </cell>
          <cell r="BV198">
            <v>0</v>
          </cell>
          <cell r="BW198">
            <v>0</v>
          </cell>
          <cell r="BX198">
            <v>0</v>
          </cell>
          <cell r="BY198">
            <v>0</v>
          </cell>
          <cell r="BZ198">
            <v>0</v>
          </cell>
          <cell r="CA198">
            <v>0</v>
          </cell>
          <cell r="CB198">
            <v>0</v>
          </cell>
          <cell r="CC198">
            <v>0</v>
          </cell>
          <cell r="CD198">
            <v>0</v>
          </cell>
          <cell r="CE198">
            <v>0</v>
          </cell>
          <cell r="CF198">
            <v>0</v>
          </cell>
          <cell r="CG198">
            <v>0</v>
          </cell>
          <cell r="CH198">
            <v>15.891940206685414</v>
          </cell>
          <cell r="CI198">
            <v>0.35933528782300567</v>
          </cell>
          <cell r="CJ198">
            <v>0</v>
          </cell>
          <cell r="CK198">
            <v>16.251275494508437</v>
          </cell>
          <cell r="CL198">
            <v>16.251275494508437</v>
          </cell>
          <cell r="CM198">
            <v>-6.8644452586540021</v>
          </cell>
          <cell r="CN198">
            <v>-11.195459011758411</v>
          </cell>
          <cell r="CO198">
            <v>-3.0032307739167517E-4</v>
          </cell>
          <cell r="CP198">
            <v>0</v>
          </cell>
          <cell r="CQ198">
            <v>0</v>
          </cell>
          <cell r="CR198">
            <v>9.8388769956859363E-3</v>
          </cell>
          <cell r="CS198">
            <v>25.308754359663183</v>
          </cell>
          <cell r="CT198">
            <v>3.5971628086692586</v>
          </cell>
          <cell r="CU198">
            <v>10.855551451838293</v>
          </cell>
          <cell r="CV198">
            <v>0</v>
          </cell>
          <cell r="CW198">
            <v>10.855551451838293</v>
          </cell>
          <cell r="CX198">
            <v>0</v>
          </cell>
          <cell r="CY198">
            <v>25.526424082788076</v>
          </cell>
          <cell r="CZ198">
            <v>0</v>
          </cell>
          <cell r="DA198">
            <v>3.0679676342092947</v>
          </cell>
          <cell r="DB198">
            <v>0</v>
          </cell>
          <cell r="DC198">
            <v>28.594391716997304</v>
          </cell>
          <cell r="DD198">
            <v>0</v>
          </cell>
          <cell r="DE198">
            <v>28.594391716997304</v>
          </cell>
          <cell r="DF198">
            <v>0</v>
          </cell>
          <cell r="DG198">
            <v>0</v>
          </cell>
          <cell r="DH198">
            <v>0</v>
          </cell>
          <cell r="DI198">
            <v>0</v>
          </cell>
          <cell r="DJ198">
            <v>39.449943168835603</v>
          </cell>
          <cell r="DK198">
            <v>0.57608439588256333</v>
          </cell>
          <cell r="DL198">
            <v>0</v>
          </cell>
          <cell r="DM198">
            <v>40.02602756471817</v>
          </cell>
          <cell r="DN198">
            <v>40.02602756471817</v>
          </cell>
          <cell r="DO198">
            <v>0</v>
          </cell>
          <cell r="DP198">
            <v>-1.5346610358222605</v>
          </cell>
          <cell r="DQ198">
            <v>0</v>
          </cell>
          <cell r="DR198">
            <v>0</v>
          </cell>
          <cell r="DS198">
            <v>0</v>
          </cell>
          <cell r="DT198">
            <v>0</v>
          </cell>
          <cell r="DU198">
            <v>11.2459638831044</v>
          </cell>
          <cell r="DV198">
            <v>2.9041930082160147E-2</v>
          </cell>
          <cell r="DW198">
            <v>9.7403447773642959</v>
          </cell>
          <cell r="DX198">
            <v>0</v>
          </cell>
          <cell r="DY198">
            <v>9.7403447773642959</v>
          </cell>
          <cell r="DZ198">
            <v>0</v>
          </cell>
          <cell r="EA198">
            <v>0</v>
          </cell>
          <cell r="EB198">
            <v>0</v>
          </cell>
          <cell r="EC198">
            <v>0</v>
          </cell>
          <cell r="ED198">
            <v>0</v>
          </cell>
          <cell r="EE198">
            <v>0</v>
          </cell>
          <cell r="EF198">
            <v>0</v>
          </cell>
          <cell r="EG198">
            <v>0</v>
          </cell>
          <cell r="EH198">
            <v>0</v>
          </cell>
          <cell r="EI198">
            <v>0</v>
          </cell>
          <cell r="EJ198">
            <v>0</v>
          </cell>
          <cell r="EK198">
            <v>0</v>
          </cell>
          <cell r="EL198">
            <v>9.7403447773642959</v>
          </cell>
          <cell r="EM198">
            <v>0.25588405521420948</v>
          </cell>
          <cell r="EN198">
            <v>0</v>
          </cell>
          <cell r="EO198">
            <v>9.9962288325785007</v>
          </cell>
          <cell r="EP198">
            <v>9.9962288325785007</v>
          </cell>
          <cell r="EQ198">
            <v>38.089887834339947</v>
          </cell>
          <cell r="ER198">
            <v>0</v>
          </cell>
          <cell r="ES198">
            <v>9.7113028472821394</v>
          </cell>
          <cell r="ET198">
            <v>0</v>
          </cell>
          <cell r="EU198">
            <v>0</v>
          </cell>
          <cell r="EV198">
            <v>1.7629661046229401</v>
          </cell>
          <cell r="EW198">
            <v>120.70735313610182</v>
          </cell>
          <cell r="EX198">
            <v>26.527728706476051</v>
          </cell>
          <cell r="EY198">
            <v>196.79923862882251</v>
          </cell>
          <cell r="EZ198">
            <v>0</v>
          </cell>
          <cell r="FA198">
            <v>196.79923862882251</v>
          </cell>
          <cell r="FB198">
            <v>55.13815921618464</v>
          </cell>
          <cell r="FC198">
            <v>136.97191833332366</v>
          </cell>
          <cell r="FD198">
            <v>33.916102427067038</v>
          </cell>
          <cell r="FE198">
            <v>66.172170778721537</v>
          </cell>
          <cell r="FF198">
            <v>3.7755488394494536</v>
          </cell>
          <cell r="FG198">
            <v>295.97389959474566</v>
          </cell>
          <cell r="FH198">
            <v>0</v>
          </cell>
          <cell r="FI198">
            <v>295.97389959474566</v>
          </cell>
          <cell r="FJ198">
            <v>10.251143166419327</v>
          </cell>
          <cell r="FK198">
            <v>0</v>
          </cell>
          <cell r="FL198">
            <v>0</v>
          </cell>
          <cell r="FM198">
            <v>10.251143166419327</v>
          </cell>
          <cell r="FN198">
            <v>482.52199505714873</v>
          </cell>
          <cell r="FO198">
            <v>2.7866176929286626</v>
          </cell>
          <cell r="FP198">
            <v>0</v>
          </cell>
          <cell r="FQ198">
            <v>485.30861275007703</v>
          </cell>
          <cell r="FR198">
            <v>485.30861275007703</v>
          </cell>
          <cell r="FS198">
            <v>-6.8244029381984506</v>
          </cell>
          <cell r="FT198">
            <v>-12.730120047580673</v>
          </cell>
          <cell r="FU198">
            <v>0</v>
          </cell>
          <cell r="FV198">
            <v>0</v>
          </cell>
          <cell r="FW198">
            <v>0</v>
          </cell>
          <cell r="FX198">
            <v>9.8388769956859363E-3</v>
          </cell>
          <cell r="FY198">
            <v>52.347307059603111</v>
          </cell>
          <cell r="FZ198">
            <v>3.6852134850684006</v>
          </cell>
          <cell r="GA198">
            <v>36.487836435888006</v>
          </cell>
          <cell r="GB198">
            <v>0</v>
          </cell>
          <cell r="GC198">
            <v>36.487836435888006</v>
          </cell>
          <cell r="GD198">
            <v>0</v>
          </cell>
          <cell r="GE198">
            <v>25.526424082788076</v>
          </cell>
          <cell r="GF198">
            <v>0</v>
          </cell>
          <cell r="GG198">
            <v>3.0679676342092947</v>
          </cell>
          <cell r="GH198">
            <v>0</v>
          </cell>
          <cell r="GI198">
            <v>28.594391716997304</v>
          </cell>
          <cell r="GJ198">
            <v>0</v>
          </cell>
          <cell r="GK198">
            <v>28.594391716997304</v>
          </cell>
          <cell r="GL198">
            <v>0</v>
          </cell>
          <cell r="GM198">
            <v>0</v>
          </cell>
          <cell r="GN198">
            <v>0</v>
          </cell>
          <cell r="GO198">
            <v>0</v>
          </cell>
          <cell r="GP198">
            <v>65.082228152885307</v>
          </cell>
          <cell r="GQ198">
            <v>1.1913037389197783</v>
          </cell>
          <cell r="GR198">
            <v>0</v>
          </cell>
          <cell r="GS198">
            <v>66.273531891805121</v>
          </cell>
          <cell r="GT198">
            <v>66.273531891805121</v>
          </cell>
          <cell r="GU198">
            <v>31.265484896141395</v>
          </cell>
          <cell r="GV198">
            <v>-12.730120047580673</v>
          </cell>
          <cell r="GW198">
            <v>9.7113028472821394</v>
          </cell>
          <cell r="GX198">
            <v>0</v>
          </cell>
          <cell r="GY198">
            <v>0</v>
          </cell>
          <cell r="GZ198">
            <v>1.772804981618626</v>
          </cell>
          <cell r="HA198">
            <v>173.05466019570494</v>
          </cell>
          <cell r="HB198">
            <v>30.212942191544435</v>
          </cell>
          <cell r="HC198">
            <v>233.28707506471093</v>
          </cell>
          <cell r="HD198">
            <v>0</v>
          </cell>
          <cell r="HE198">
            <v>233.28707506471093</v>
          </cell>
          <cell r="HF198">
            <v>55.13815921618464</v>
          </cell>
          <cell r="HG198">
            <v>162.49834241611106</v>
          </cell>
          <cell r="HH198">
            <v>33.916102427067038</v>
          </cell>
          <cell r="HI198">
            <v>69.240138412930762</v>
          </cell>
          <cell r="HJ198">
            <v>3.7755488394494536</v>
          </cell>
          <cell r="HK198">
            <v>324.56829131174305</v>
          </cell>
          <cell r="HL198">
            <v>0</v>
          </cell>
          <cell r="HM198">
            <v>324.56829131174305</v>
          </cell>
          <cell r="HN198">
            <v>10.251143166419327</v>
          </cell>
          <cell r="HO198">
            <v>0</v>
          </cell>
          <cell r="HP198">
            <v>0</v>
          </cell>
          <cell r="HQ198">
            <v>10.251143166419327</v>
          </cell>
          <cell r="HR198">
            <v>547.60422321003466</v>
          </cell>
          <cell r="HS198">
            <v>3.977921431848439</v>
          </cell>
          <cell r="HT198">
            <v>0</v>
          </cell>
          <cell r="HU198">
            <v>551.58214464188279</v>
          </cell>
          <cell r="HV198">
            <v>551.58214464188279</v>
          </cell>
          <cell r="HW198">
            <v>2.8654319999999966</v>
          </cell>
          <cell r="HX198">
            <v>2.0764000000000001E-2</v>
          </cell>
          <cell r="HY198">
            <v>2.6961890835166402</v>
          </cell>
          <cell r="HZ198">
            <v>2.027504227782571</v>
          </cell>
          <cell r="IA198">
            <v>1.0399357274444276</v>
          </cell>
          <cell r="IB198">
            <v>4.1283470324850251</v>
          </cell>
          <cell r="IC198" t="e">
            <v>#N/A</v>
          </cell>
          <cell r="ID198">
            <v>0</v>
          </cell>
          <cell r="IE198">
            <v>0</v>
          </cell>
          <cell r="IF198">
            <v>0</v>
          </cell>
          <cell r="IG198" t="e">
            <v>#N/A</v>
          </cell>
          <cell r="IH198" t="e">
            <v>#N/A</v>
          </cell>
          <cell r="II198">
            <v>0.21809966565487382</v>
          </cell>
          <cell r="IJ198">
            <v>0</v>
          </cell>
          <cell r="IK198" t="e">
            <v>#N/A</v>
          </cell>
          <cell r="IL198" t="e">
            <v>#N/A</v>
          </cell>
          <cell r="IM198">
            <v>2.7565207023666041</v>
          </cell>
          <cell r="IN198">
            <v>0</v>
          </cell>
          <cell r="IO198">
            <v>0</v>
          </cell>
          <cell r="IP198">
            <v>22.398580500431404</v>
          </cell>
          <cell r="IQ198">
            <v>22.398580500431404</v>
          </cell>
          <cell r="IR198">
            <v>5.1656906147134309</v>
          </cell>
          <cell r="IS198">
            <v>0</v>
          </cell>
          <cell r="IT198">
            <v>0</v>
          </cell>
          <cell r="IU198">
            <v>0.40971466167428128</v>
          </cell>
          <cell r="IV198">
            <v>1.0423199884620871</v>
          </cell>
          <cell r="IW198">
            <v>3.7755488394494536</v>
          </cell>
          <cell r="IX198">
            <v>9.2788187749931303</v>
          </cell>
          <cell r="IY198">
            <v>-3.9000353772564625E-2</v>
          </cell>
          <cell r="IZ198">
            <v>9.7814400345125115E-3</v>
          </cell>
          <cell r="JA198" t="e">
            <v>#N/A</v>
          </cell>
          <cell r="JB198">
            <v>18.54429487459069</v>
          </cell>
          <cell r="JC198">
            <v>11.080885287363245</v>
          </cell>
          <cell r="JD198">
            <v>0</v>
          </cell>
          <cell r="JE198">
            <v>0</v>
          </cell>
          <cell r="JF198">
            <v>0</v>
          </cell>
          <cell r="JG198">
            <v>0</v>
          </cell>
          <cell r="JH198">
            <v>0</v>
          </cell>
          <cell r="JI198">
            <v>0</v>
          </cell>
          <cell r="JJ198">
            <v>0</v>
          </cell>
          <cell r="JK198">
            <v>0</v>
          </cell>
          <cell r="JL198">
            <v>0</v>
          </cell>
          <cell r="JM198">
            <v>0</v>
          </cell>
          <cell r="JN198">
            <v>0</v>
          </cell>
          <cell r="JO198">
            <v>0</v>
          </cell>
          <cell r="JP198">
            <v>0</v>
          </cell>
          <cell r="JQ198">
            <v>0</v>
          </cell>
          <cell r="JR198">
            <v>0</v>
          </cell>
          <cell r="JS198">
            <v>547.60422321003466</v>
          </cell>
          <cell r="JT198">
            <v>551.58214464188279</v>
          </cell>
          <cell r="JU198">
            <v>66.273531891805121</v>
          </cell>
          <cell r="JV198">
            <v>485.30861275007703</v>
          </cell>
          <cell r="JW198">
            <v>106.9318115676212</v>
          </cell>
          <cell r="JX198">
            <v>11.080885287363245</v>
          </cell>
          <cell r="JY198">
            <v>0</v>
          </cell>
          <cell r="JZ198">
            <v>0</v>
          </cell>
          <cell r="KA198">
            <v>3.3276417878850752E-2</v>
          </cell>
          <cell r="KB198">
            <v>0</v>
          </cell>
          <cell r="KC198">
            <v>0</v>
          </cell>
          <cell r="KD198">
            <v>3.3276417878850752E-2</v>
          </cell>
          <cell r="KE198">
            <v>0</v>
          </cell>
          <cell r="KF198">
            <v>0</v>
          </cell>
          <cell r="KG198">
            <v>0</v>
          </cell>
          <cell r="KH198">
            <v>0</v>
          </cell>
          <cell r="KI198">
            <v>4.1853037146983851</v>
          </cell>
          <cell r="KJ198">
            <v>2.3406456364668418</v>
          </cell>
          <cell r="KK198">
            <v>7.2009464595305817</v>
          </cell>
          <cell r="KL198">
            <v>13.963747636715309</v>
          </cell>
          <cell r="KM198">
            <v>11.253804478951322</v>
          </cell>
          <cell r="KN198">
            <v>53.139423338075261</v>
          </cell>
          <cell r="KO198">
            <v>3.7755488394494536</v>
          </cell>
          <cell r="KP198">
            <v>0</v>
          </cell>
          <cell r="KQ198">
            <v>0</v>
          </cell>
          <cell r="KR198">
            <v>3.7755488394494536</v>
          </cell>
          <cell r="KS198">
            <v>0</v>
          </cell>
          <cell r="KT198">
            <v>9.2788187749931303</v>
          </cell>
          <cell r="KU198">
            <v>0</v>
          </cell>
          <cell r="KV198">
            <v>9.2788187749931303</v>
          </cell>
          <cell r="KW198">
            <v>17.293672303710096</v>
          </cell>
          <cell r="KX198">
            <v>1.2506225708805936</v>
          </cell>
          <cell r="KY198">
            <v>0</v>
          </cell>
          <cell r="KZ198">
            <v>18.54429487459069</v>
          </cell>
          <cell r="LA198">
            <v>7.2336303404822395</v>
          </cell>
          <cell r="LB198">
            <v>0</v>
          </cell>
          <cell r="LC198">
            <v>0</v>
          </cell>
          <cell r="LD198">
            <v>7.2336303404822395</v>
          </cell>
          <cell r="LE198">
            <v>0</v>
          </cell>
          <cell r="LF198">
            <v>8.0331767653659032</v>
          </cell>
          <cell r="LG198">
            <v>4.8418867642061936E-2</v>
          </cell>
          <cell r="LH198">
            <v>8.0815956330079661</v>
          </cell>
          <cell r="LI198">
            <v>26.828573970176411</v>
          </cell>
          <cell r="LJ198">
            <v>0.72813908014698325</v>
          </cell>
          <cell r="LK198">
            <v>0</v>
          </cell>
          <cell r="LL198">
            <v>27.556713050323381</v>
          </cell>
          <cell r="LM198">
            <v>189.65864350103323</v>
          </cell>
          <cell r="LN198">
            <v>223.70787699647784</v>
          </cell>
          <cell r="LO198">
            <v>58.377465901249813</v>
          </cell>
          <cell r="LP198">
            <v>282.08534289772763</v>
          </cell>
          <cell r="LQ198">
            <v>413.36652049751103</v>
          </cell>
          <cell r="LR198">
            <v>471.74398639876085</v>
          </cell>
          <cell r="LS198">
            <v>3959.7979999999998</v>
          </cell>
          <cell r="LT198">
            <v>111435.069999999</v>
          </cell>
          <cell r="LU198">
            <v>55928.662743405999</v>
          </cell>
          <cell r="LV198">
            <v>37000</v>
          </cell>
          <cell r="LW198">
            <v>2292.3017915670998</v>
          </cell>
          <cell r="LX198">
            <v>2334.6480567079998</v>
          </cell>
          <cell r="LY198">
            <v>11097.8010675856</v>
          </cell>
          <cell r="LZ198">
            <v>500516.48818767298</v>
          </cell>
          <cell r="MA198">
            <v>608287.35053984402</v>
          </cell>
          <cell r="MB198">
            <v>608287.35053984297</v>
          </cell>
          <cell r="MC198">
            <v>0</v>
          </cell>
          <cell r="MD198">
            <v>273209.57442855701</v>
          </cell>
          <cell r="ME198">
            <v>1023</v>
          </cell>
          <cell r="MF198">
            <v>1023</v>
          </cell>
          <cell r="MG198">
            <v>197.35300000000001</v>
          </cell>
          <cell r="MH198">
            <v>3959798</v>
          </cell>
          <cell r="MI198">
            <v>92928.662743405992</v>
          </cell>
          <cell r="MJ198">
            <v>608287.35053984297</v>
          </cell>
          <cell r="MK198">
            <v>197.35300000000001</v>
          </cell>
          <cell r="ML198">
            <v>42.611158743710412</v>
          </cell>
          <cell r="MM198">
            <v>1.1991463850899564</v>
          </cell>
          <cell r="MN198">
            <v>2.5850859633864314</v>
          </cell>
          <cell r="MO198">
            <v>44.914557928270071</v>
          </cell>
          <cell r="MP198">
            <v>82.282902602441837</v>
          </cell>
          <cell r="MQ198">
            <v>1916.0221267527581</v>
          </cell>
          <cell r="MR198">
            <v>2.5834651161498644E-4</v>
          </cell>
          <cell r="MS198" t="str">
            <v>N/A</v>
          </cell>
          <cell r="MT198" t="str">
            <v>PR09 (£m)</v>
          </cell>
        </row>
        <row r="199">
          <cell r="A199" t="str">
            <v>SVH14</v>
          </cell>
          <cell r="B199" t="str">
            <v>SVH</v>
          </cell>
          <cell r="C199" t="str">
            <v>2013-14</v>
          </cell>
          <cell r="D199" t="str">
            <v>SVH</v>
          </cell>
          <cell r="E199" t="str">
            <v>SVH14</v>
          </cell>
          <cell r="F199">
            <v>1.0569641649763351</v>
          </cell>
          <cell r="G199">
            <v>8.7728025693035825</v>
          </cell>
          <cell r="H199">
            <v>0</v>
          </cell>
          <cell r="I199">
            <v>3.6993745774171725</v>
          </cell>
          <cell r="J199">
            <v>0</v>
          </cell>
          <cell r="K199">
            <v>0</v>
          </cell>
          <cell r="L199">
            <v>1.7013611609770003</v>
          </cell>
          <cell r="M199">
            <v>42.585437351531432</v>
          </cell>
          <cell r="N199">
            <v>5.0626025108034014</v>
          </cell>
          <cell r="O199">
            <v>61.821578170032552</v>
          </cell>
          <cell r="P199">
            <v>0</v>
          </cell>
          <cell r="Q199">
            <v>61.821578170032552</v>
          </cell>
          <cell r="R199">
            <v>57.799325457344473</v>
          </cell>
          <cell r="S199">
            <v>32.760169206683557</v>
          </cell>
          <cell r="T199">
            <v>32.478266173080797</v>
          </cell>
          <cell r="U199">
            <v>3.2002333553473084</v>
          </cell>
          <cell r="V199">
            <v>4.9552738908928724</v>
          </cell>
          <cell r="W199">
            <v>131.19326808334898</v>
          </cell>
          <cell r="X199">
            <v>0</v>
          </cell>
          <cell r="Y199">
            <v>131.19326808334898</v>
          </cell>
          <cell r="Z199">
            <v>11.948419641201822</v>
          </cell>
          <cell r="AA199">
            <v>0</v>
          </cell>
          <cell r="AB199">
            <v>0</v>
          </cell>
          <cell r="AC199">
            <v>11.948419641201822</v>
          </cell>
          <cell r="AD199">
            <v>181.06642661217907</v>
          </cell>
          <cell r="AE199">
            <v>4.255695976228397</v>
          </cell>
          <cell r="AF199">
            <v>0</v>
          </cell>
          <cell r="AG199">
            <v>185.32212258840718</v>
          </cell>
          <cell r="AH199">
            <v>185.32212258840718</v>
          </cell>
          <cell r="AI199">
            <v>29.784634894338225</v>
          </cell>
          <cell r="AJ199">
            <v>0</v>
          </cell>
          <cell r="AK199">
            <v>5.8133029073698426</v>
          </cell>
          <cell r="AL199">
            <v>0</v>
          </cell>
          <cell r="AM199">
            <v>0</v>
          </cell>
          <cell r="AN199">
            <v>5.4003269257944547E-2</v>
          </cell>
          <cell r="AO199">
            <v>71.819559949132838</v>
          </cell>
          <cell r="AP199">
            <v>21.748112850118687</v>
          </cell>
          <cell r="AQ199">
            <v>129.21961387021753</v>
          </cell>
          <cell r="AR199">
            <v>0</v>
          </cell>
          <cell r="AS199">
            <v>129.21961387021753</v>
          </cell>
          <cell r="AT199">
            <v>0</v>
          </cell>
          <cell r="AU199">
            <v>109.08394139959856</v>
          </cell>
          <cell r="AV199">
            <v>2.2576754563894519</v>
          </cell>
          <cell r="AW199">
            <v>41.567274962808106</v>
          </cell>
          <cell r="AX199">
            <v>0</v>
          </cell>
          <cell r="AY199">
            <v>152.90889181879538</v>
          </cell>
          <cell r="AZ199">
            <v>0</v>
          </cell>
          <cell r="BA199">
            <v>152.90889181879538</v>
          </cell>
          <cell r="BB199">
            <v>0</v>
          </cell>
          <cell r="BC199">
            <v>0</v>
          </cell>
          <cell r="BD199">
            <v>0</v>
          </cell>
          <cell r="BE199">
            <v>0</v>
          </cell>
          <cell r="BF199">
            <v>282.12850568901297</v>
          </cell>
          <cell r="BG199">
            <v>6.9066187681033631</v>
          </cell>
          <cell r="BH199">
            <v>0</v>
          </cell>
          <cell r="BI199">
            <v>289.03512445711669</v>
          </cell>
          <cell r="BJ199">
            <v>289.03512445711669</v>
          </cell>
          <cell r="BK199">
            <v>3.9231571456695577E-2</v>
          </cell>
          <cell r="BL199">
            <v>0</v>
          </cell>
          <cell r="BM199">
            <v>2.9424234501756877E-4</v>
          </cell>
          <cell r="BN199">
            <v>0</v>
          </cell>
          <cell r="BO199">
            <v>0</v>
          </cell>
          <cell r="BP199">
            <v>0</v>
          </cell>
          <cell r="BQ199">
            <v>15.472831484420357</v>
          </cell>
          <cell r="BR199">
            <v>5.7813978345098327E-2</v>
          </cell>
          <cell r="BS199">
            <v>15.570171276567136</v>
          </cell>
          <cell r="BT199">
            <v>0</v>
          </cell>
          <cell r="BU199">
            <v>15.570171276567136</v>
          </cell>
          <cell r="BV199">
            <v>0</v>
          </cell>
          <cell r="BW199">
            <v>0</v>
          </cell>
          <cell r="BX199">
            <v>0</v>
          </cell>
          <cell r="BY199">
            <v>0</v>
          </cell>
          <cell r="BZ199">
            <v>0</v>
          </cell>
          <cell r="CA199">
            <v>0</v>
          </cell>
          <cell r="CB199">
            <v>0</v>
          </cell>
          <cell r="CC199">
            <v>0</v>
          </cell>
          <cell r="CD199">
            <v>0</v>
          </cell>
          <cell r="CE199">
            <v>0</v>
          </cell>
          <cell r="CF199">
            <v>0</v>
          </cell>
          <cell r="CG199">
            <v>0</v>
          </cell>
          <cell r="CH199">
            <v>15.570171276567136</v>
          </cell>
          <cell r="CI199">
            <v>1.4868463944285664</v>
          </cell>
          <cell r="CJ199">
            <v>0</v>
          </cell>
          <cell r="CK199">
            <v>17.057017670995663</v>
          </cell>
          <cell r="CL199">
            <v>17.057017670995663</v>
          </cell>
          <cell r="CM199">
            <v>-7.507623254834817</v>
          </cell>
          <cell r="CN199">
            <v>-11.218119478708584</v>
          </cell>
          <cell r="CO199">
            <v>-2.9424234501756877E-4</v>
          </cell>
          <cell r="CP199">
            <v>0</v>
          </cell>
          <cell r="CQ199">
            <v>0</v>
          </cell>
          <cell r="CR199">
            <v>1.8600983857336034E-3</v>
          </cell>
          <cell r="CS199">
            <v>29.129196179195251</v>
          </cell>
          <cell r="CT199">
            <v>3.8569983644825161</v>
          </cell>
          <cell r="CU199">
            <v>14.262017666175062</v>
          </cell>
          <cell r="CV199">
            <v>0</v>
          </cell>
          <cell r="CW199">
            <v>14.262017666175062</v>
          </cell>
          <cell r="CX199">
            <v>0</v>
          </cell>
          <cell r="CY199">
            <v>50.221778779729597</v>
          </cell>
          <cell r="CZ199">
            <v>0</v>
          </cell>
          <cell r="DA199">
            <v>17.49157348531433</v>
          </cell>
          <cell r="DB199">
            <v>0</v>
          </cell>
          <cell r="DC199">
            <v>67.713352265043923</v>
          </cell>
          <cell r="DD199">
            <v>0</v>
          </cell>
          <cell r="DE199">
            <v>67.713352265043923</v>
          </cell>
          <cell r="DF199">
            <v>0</v>
          </cell>
          <cell r="DG199">
            <v>0</v>
          </cell>
          <cell r="DH199">
            <v>0</v>
          </cell>
          <cell r="DI199">
            <v>0</v>
          </cell>
          <cell r="DJ199">
            <v>81.975369931218992</v>
          </cell>
          <cell r="DK199">
            <v>2.7993199587179238</v>
          </cell>
          <cell r="DL199">
            <v>0</v>
          </cell>
          <cell r="DM199">
            <v>84.774689889936852</v>
          </cell>
          <cell r="DN199">
            <v>84.774689889936852</v>
          </cell>
          <cell r="DO199">
            <v>0</v>
          </cell>
          <cell r="DP199">
            <v>-1.5876485379986471</v>
          </cell>
          <cell r="DQ199">
            <v>0</v>
          </cell>
          <cell r="DR199">
            <v>0</v>
          </cell>
          <cell r="DS199">
            <v>0</v>
          </cell>
          <cell r="DT199">
            <v>0</v>
          </cell>
          <cell r="DU199">
            <v>14.163319810682889</v>
          </cell>
          <cell r="DV199">
            <v>3.212949706163018E-2</v>
          </cell>
          <cell r="DW199">
            <v>12.607800769745873</v>
          </cell>
          <cell r="DX199">
            <v>0</v>
          </cell>
          <cell r="DY199">
            <v>12.607800769745873</v>
          </cell>
          <cell r="DZ199">
            <v>0</v>
          </cell>
          <cell r="EA199">
            <v>0</v>
          </cell>
          <cell r="EB199">
            <v>0</v>
          </cell>
          <cell r="EC199">
            <v>7.2930527383367125E-2</v>
          </cell>
          <cell r="ED199">
            <v>0</v>
          </cell>
          <cell r="EE199">
            <v>7.2930527383367125E-2</v>
          </cell>
          <cell r="EF199">
            <v>0</v>
          </cell>
          <cell r="EG199">
            <v>7.2930527383367125E-2</v>
          </cell>
          <cell r="EH199">
            <v>0</v>
          </cell>
          <cell r="EI199">
            <v>0</v>
          </cell>
          <cell r="EJ199">
            <v>0</v>
          </cell>
          <cell r="EK199">
            <v>0</v>
          </cell>
          <cell r="EL199">
            <v>12.68073129712924</v>
          </cell>
          <cell r="EM199">
            <v>1.3610101690085992</v>
          </cell>
          <cell r="EN199">
            <v>0</v>
          </cell>
          <cell r="EO199">
            <v>14.041741466137838</v>
          </cell>
          <cell r="EP199">
            <v>14.041741466137838</v>
          </cell>
          <cell r="EQ199">
            <v>38.557437463641811</v>
          </cell>
          <cell r="ER199">
            <v>0</v>
          </cell>
          <cell r="ES199">
            <v>9.5126774847870159</v>
          </cell>
          <cell r="ET199">
            <v>0</v>
          </cell>
          <cell r="EU199">
            <v>0</v>
          </cell>
          <cell r="EV199">
            <v>1.7553644302349449</v>
          </cell>
          <cell r="EW199">
            <v>114.40499730066428</v>
          </cell>
          <cell r="EX199">
            <v>26.810715360922089</v>
          </cell>
          <cell r="EY199">
            <v>191.04119204025008</v>
          </cell>
          <cell r="EZ199">
            <v>0</v>
          </cell>
          <cell r="FA199">
            <v>191.04119204025008</v>
          </cell>
          <cell r="FB199">
            <v>57.799325457344473</v>
          </cell>
          <cell r="FC199">
            <v>141.8441106062821</v>
          </cell>
          <cell r="FD199">
            <v>34.735941629470247</v>
          </cell>
          <cell r="FE199">
            <v>44.767508318155421</v>
          </cell>
          <cell r="FF199">
            <v>4.9552738908928724</v>
          </cell>
          <cell r="FG199">
            <v>284.10215990214436</v>
          </cell>
          <cell r="FH199">
            <v>0</v>
          </cell>
          <cell r="FI199">
            <v>284.10215990214436</v>
          </cell>
          <cell r="FJ199">
            <v>11.948419641201822</v>
          </cell>
          <cell r="FK199">
            <v>0</v>
          </cell>
          <cell r="FL199">
            <v>0</v>
          </cell>
          <cell r="FM199">
            <v>11.948419641201822</v>
          </cell>
          <cell r="FN199">
            <v>463.19493230119201</v>
          </cell>
          <cell r="FO199">
            <v>11.162314744331759</v>
          </cell>
          <cell r="FP199">
            <v>0</v>
          </cell>
          <cell r="FQ199">
            <v>474.35724704552388</v>
          </cell>
          <cell r="FR199">
            <v>474.35724704552388</v>
          </cell>
          <cell r="FS199">
            <v>-7.4683916833781208</v>
          </cell>
          <cell r="FT199">
            <v>-12.805768016707232</v>
          </cell>
          <cell r="FU199">
            <v>0</v>
          </cell>
          <cell r="FV199">
            <v>0</v>
          </cell>
          <cell r="FW199">
            <v>0</v>
          </cell>
          <cell r="FX199">
            <v>1.8600983857336034E-3</v>
          </cell>
          <cell r="FY199">
            <v>58.765347474298501</v>
          </cell>
          <cell r="FZ199">
            <v>3.9469418398892442</v>
          </cell>
          <cell r="GA199">
            <v>42.439989712488071</v>
          </cell>
          <cell r="GB199">
            <v>0</v>
          </cell>
          <cell r="GC199">
            <v>42.439989712488071</v>
          </cell>
          <cell r="GD199">
            <v>0</v>
          </cell>
          <cell r="GE199">
            <v>50.221778779729597</v>
          </cell>
          <cell r="GF199">
            <v>0</v>
          </cell>
          <cell r="GG199">
            <v>17.564504012697697</v>
          </cell>
          <cell r="GH199">
            <v>0</v>
          </cell>
          <cell r="GI199">
            <v>67.786282792427286</v>
          </cell>
          <cell r="GJ199">
            <v>0</v>
          </cell>
          <cell r="GK199">
            <v>67.786282792427286</v>
          </cell>
          <cell r="GL199">
            <v>0</v>
          </cell>
          <cell r="GM199">
            <v>0</v>
          </cell>
          <cell r="GN199">
            <v>0</v>
          </cell>
          <cell r="GO199">
            <v>0</v>
          </cell>
          <cell r="GP199">
            <v>110.22627250491536</v>
          </cell>
          <cell r="GQ199">
            <v>5.6471765221550898</v>
          </cell>
          <cell r="GR199">
            <v>0</v>
          </cell>
          <cell r="GS199">
            <v>115.87344902707035</v>
          </cell>
          <cell r="GT199">
            <v>115.87344902707035</v>
          </cell>
          <cell r="GU199">
            <v>31.089045780263682</v>
          </cell>
          <cell r="GV199">
            <v>-12.805768016707232</v>
          </cell>
          <cell r="GW199">
            <v>9.5126774847870159</v>
          </cell>
          <cell r="GX199">
            <v>0</v>
          </cell>
          <cell r="GY199">
            <v>0</v>
          </cell>
          <cell r="GZ199">
            <v>1.7572245286206785</v>
          </cell>
          <cell r="HA199">
            <v>173.17034477496276</v>
          </cell>
          <cell r="HB199">
            <v>30.757657200811241</v>
          </cell>
          <cell r="HC199">
            <v>233.48118175273828</v>
          </cell>
          <cell r="HD199">
            <v>0</v>
          </cell>
          <cell r="HE199">
            <v>233.48118175273828</v>
          </cell>
          <cell r="HF199">
            <v>57.799325457344473</v>
          </cell>
          <cell r="HG199">
            <v>192.06588938601098</v>
          </cell>
          <cell r="HH199">
            <v>34.735941629470247</v>
          </cell>
          <cell r="HI199">
            <v>62.332012330853082</v>
          </cell>
          <cell r="HJ199">
            <v>4.9552738908928724</v>
          </cell>
          <cell r="HK199">
            <v>351.88844269457167</v>
          </cell>
          <cell r="HL199">
            <v>0</v>
          </cell>
          <cell r="HM199">
            <v>351.88844269457167</v>
          </cell>
          <cell r="HN199">
            <v>11.948419641201822</v>
          </cell>
          <cell r="HO199">
            <v>0</v>
          </cell>
          <cell r="HP199">
            <v>0</v>
          </cell>
          <cell r="HQ199">
            <v>11.948419641201822</v>
          </cell>
          <cell r="HR199">
            <v>573.42120480610811</v>
          </cell>
          <cell r="HS199">
            <v>16.809491266486745</v>
          </cell>
          <cell r="HT199">
            <v>0</v>
          </cell>
          <cell r="HU199">
            <v>590.23069607259481</v>
          </cell>
          <cell r="HV199">
            <v>590.23069607259481</v>
          </cell>
          <cell r="HW199">
            <v>2.942917000000004</v>
          </cell>
          <cell r="HX199">
            <v>7.2792999999999983E-2</v>
          </cell>
          <cell r="HY199">
            <v>4.0679570229961319</v>
          </cell>
          <cell r="HZ199">
            <v>15.574366970926297</v>
          </cell>
          <cell r="IA199">
            <v>1.9900389764649433</v>
          </cell>
          <cell r="IB199">
            <v>0.17725818290172612</v>
          </cell>
          <cell r="IC199" t="e">
            <v>#N/A</v>
          </cell>
          <cell r="ID199">
            <v>0</v>
          </cell>
          <cell r="IE199">
            <v>0</v>
          </cell>
          <cell r="IF199">
            <v>0</v>
          </cell>
          <cell r="IG199" t="e">
            <v>#N/A</v>
          </cell>
          <cell r="IH199" t="e">
            <v>#N/A</v>
          </cell>
          <cell r="II199">
            <v>0.31028458163309658</v>
          </cell>
          <cell r="IJ199">
            <v>4.4330990924121016E-2</v>
          </cell>
          <cell r="IK199" t="e">
            <v>#N/A</v>
          </cell>
          <cell r="IL199" t="e">
            <v>#N/A</v>
          </cell>
          <cell r="IM199">
            <v>0.41512153347197861</v>
          </cell>
          <cell r="IN199">
            <v>0</v>
          </cell>
          <cell r="IO199">
            <v>0</v>
          </cell>
          <cell r="IP199">
            <v>13.810293779580794</v>
          </cell>
          <cell r="IQ199">
            <v>13.810293779580794</v>
          </cell>
          <cell r="IR199">
            <v>4.7649842116565457</v>
          </cell>
          <cell r="IS199">
            <v>0</v>
          </cell>
          <cell r="IT199">
            <v>0</v>
          </cell>
          <cell r="IU199">
            <v>2.018273977487687</v>
          </cell>
          <cell r="IV199">
            <v>0.51282433747830347</v>
          </cell>
          <cell r="IW199">
            <v>4.9552738908928724</v>
          </cell>
          <cell r="IX199">
            <v>7.050825320217057</v>
          </cell>
          <cell r="IY199">
            <v>0.41118724383881611</v>
          </cell>
          <cell r="IZ199">
            <v>1.4415183801555102E-2</v>
          </cell>
          <cell r="JA199" t="e">
            <v>#N/A</v>
          </cell>
          <cell r="JB199">
            <v>17.402488163720349</v>
          </cell>
          <cell r="JC199">
            <v>14.693063675851922</v>
          </cell>
          <cell r="JD199">
            <v>0</v>
          </cell>
          <cell r="JE199">
            <v>0</v>
          </cell>
          <cell r="JF199">
            <v>0</v>
          </cell>
          <cell r="JG199">
            <v>0</v>
          </cell>
          <cell r="JH199">
            <v>0</v>
          </cell>
          <cell r="JI199">
            <v>0</v>
          </cell>
          <cell r="JJ199">
            <v>0</v>
          </cell>
          <cell r="JK199">
            <v>0</v>
          </cell>
          <cell r="JL199">
            <v>0</v>
          </cell>
          <cell r="JM199">
            <v>0</v>
          </cell>
          <cell r="JN199">
            <v>0</v>
          </cell>
          <cell r="JO199">
            <v>0</v>
          </cell>
          <cell r="JP199">
            <v>0</v>
          </cell>
          <cell r="JQ199">
            <v>0</v>
          </cell>
          <cell r="JR199">
            <v>0</v>
          </cell>
          <cell r="JS199">
            <v>573.42120480610811</v>
          </cell>
          <cell r="JT199">
            <v>590.23069607259481</v>
          </cell>
          <cell r="JU199">
            <v>115.87344902707035</v>
          </cell>
          <cell r="JV199">
            <v>474.35724704552388</v>
          </cell>
          <cell r="JW199">
            <v>102.02328182342509</v>
          </cell>
          <cell r="JX199">
            <v>14.693063675851922</v>
          </cell>
          <cell r="JY199">
            <v>0</v>
          </cell>
          <cell r="JZ199">
            <v>0</v>
          </cell>
          <cell r="KA199">
            <v>2.2209292633202666E-2</v>
          </cell>
          <cell r="KB199">
            <v>0</v>
          </cell>
          <cell r="KC199">
            <v>0</v>
          </cell>
          <cell r="KD199">
            <v>2.2209292633202666E-2</v>
          </cell>
          <cell r="KE199">
            <v>0</v>
          </cell>
          <cell r="KF199">
            <v>0</v>
          </cell>
          <cell r="KG199">
            <v>0</v>
          </cell>
          <cell r="KH199">
            <v>0</v>
          </cell>
          <cell r="KI199">
            <v>4.0647784325325746</v>
          </cell>
          <cell r="KJ199">
            <v>2.3791550389189884</v>
          </cell>
          <cell r="KK199">
            <v>7.779395684369816</v>
          </cell>
          <cell r="KL199">
            <v>14.511529164494805</v>
          </cell>
          <cell r="KM199">
            <v>11.348701907491542</v>
          </cell>
          <cell r="KN199">
            <v>51.258302092478793</v>
          </cell>
          <cell r="KO199">
            <v>4.9552738908928724</v>
          </cell>
          <cell r="KP199">
            <v>0</v>
          </cell>
          <cell r="KQ199">
            <v>0</v>
          </cell>
          <cell r="KR199">
            <v>4.9552738908928724</v>
          </cell>
          <cell r="KS199">
            <v>0</v>
          </cell>
          <cell r="KT199">
            <v>7.050825320217057</v>
          </cell>
          <cell r="KU199">
            <v>0</v>
          </cell>
          <cell r="KV199">
            <v>7.050825320217057</v>
          </cell>
          <cell r="KW199">
            <v>16.234969574036505</v>
          </cell>
          <cell r="KX199">
            <v>1.1675185896839484</v>
          </cell>
          <cell r="KY199">
            <v>0</v>
          </cell>
          <cell r="KZ199">
            <v>17.402488163720349</v>
          </cell>
          <cell r="LA199">
            <v>7.2336303404822395</v>
          </cell>
          <cell r="LB199">
            <v>0</v>
          </cell>
          <cell r="LC199">
            <v>0</v>
          </cell>
          <cell r="LD199">
            <v>7.2336303404822395</v>
          </cell>
          <cell r="LE199">
            <v>0</v>
          </cell>
          <cell r="LF199">
            <v>8.0331767653659032</v>
          </cell>
          <cell r="LG199">
            <v>4.8418867642061936E-2</v>
          </cell>
          <cell r="LH199">
            <v>8.0815956330079661</v>
          </cell>
          <cell r="LI199">
            <v>26.828573970176411</v>
          </cell>
          <cell r="LJ199">
            <v>0.72813908014698325</v>
          </cell>
          <cell r="LK199">
            <v>0</v>
          </cell>
          <cell r="LL199">
            <v>27.556713050323381</v>
          </cell>
          <cell r="LM199">
            <v>193.03581901713463</v>
          </cell>
          <cell r="LN199">
            <v>225.3167582652103</v>
          </cell>
          <cell r="LO199">
            <v>88.763245519970525</v>
          </cell>
          <cell r="LP199">
            <v>314.08000378518079</v>
          </cell>
          <cell r="LQ199">
            <v>418.3525772823449</v>
          </cell>
          <cell r="LR199">
            <v>507.11582280231539</v>
          </cell>
          <cell r="LS199">
            <v>3977.9740000000002</v>
          </cell>
          <cell r="LT199">
            <v>112378.41999999899</v>
          </cell>
          <cell r="LU199">
            <v>56369.846379206901</v>
          </cell>
          <cell r="LV199">
            <v>37000</v>
          </cell>
          <cell r="LW199">
            <v>2335.2542436137701</v>
          </cell>
          <cell r="LX199">
            <v>2213.5339850666701</v>
          </cell>
          <cell r="LY199">
            <v>10881.4368074947</v>
          </cell>
          <cell r="LZ199">
            <v>499180.84746732202</v>
          </cell>
          <cell r="MA199">
            <v>611618.48864900798</v>
          </cell>
          <cell r="MB199">
            <v>611618.488649006</v>
          </cell>
          <cell r="MC199">
            <v>0</v>
          </cell>
          <cell r="MD199">
            <v>283909.91037384298</v>
          </cell>
          <cell r="ME199">
            <v>1019</v>
          </cell>
          <cell r="MF199">
            <v>1019</v>
          </cell>
          <cell r="MG199">
            <v>226.667</v>
          </cell>
          <cell r="MH199">
            <v>3977974</v>
          </cell>
          <cell r="MI199">
            <v>93369.846379206894</v>
          </cell>
          <cell r="MJ199">
            <v>611618.488649006</v>
          </cell>
          <cell r="MK199">
            <v>226.667</v>
          </cell>
          <cell r="ML199">
            <v>42.604482648970915</v>
          </cell>
          <cell r="MM199">
            <v>1.2035836445911219</v>
          </cell>
          <cell r="MN199">
            <v>2.5228513072354479</v>
          </cell>
          <cell r="MO199">
            <v>46.419445396584877</v>
          </cell>
          <cell r="MP199">
            <v>81.616376341067507</v>
          </cell>
          <cell r="MQ199">
            <v>1929.0127014763198</v>
          </cell>
          <cell r="MR199">
            <v>2.5616054805788072E-4</v>
          </cell>
          <cell r="MS199" t="str">
            <v>N/A</v>
          </cell>
          <cell r="MT199" t="str">
            <v>PR09 (£m)</v>
          </cell>
        </row>
        <row r="200">
          <cell r="A200" t="str">
            <v>SVH15</v>
          </cell>
          <cell r="B200" t="str">
            <v>SVH</v>
          </cell>
          <cell r="C200" t="str">
            <v>2014-15</v>
          </cell>
          <cell r="D200" t="str">
            <v>SVH</v>
          </cell>
          <cell r="E200" t="str">
            <v>SVH15</v>
          </cell>
          <cell r="F200">
            <v>1.0450405281189941</v>
          </cell>
          <cell r="G200">
            <v>9.1963566474471481</v>
          </cell>
          <cell r="H200">
            <v>0</v>
          </cell>
          <cell r="I200">
            <v>3.6576418484164792</v>
          </cell>
          <cell r="J200">
            <v>0</v>
          </cell>
          <cell r="K200">
            <v>0</v>
          </cell>
          <cell r="L200">
            <v>1.6074456313177805</v>
          </cell>
          <cell r="M200">
            <v>45.419378134036947</v>
          </cell>
          <cell r="N200">
            <v>4.4718442497910758</v>
          </cell>
          <cell r="O200">
            <v>64.352666511009375</v>
          </cell>
          <cell r="P200">
            <v>0</v>
          </cell>
          <cell r="Q200">
            <v>64.352666511009375</v>
          </cell>
          <cell r="R200">
            <v>56.815739878278606</v>
          </cell>
          <cell r="S200">
            <v>25.282163313476143</v>
          </cell>
          <cell r="T200">
            <v>35.987748137897249</v>
          </cell>
          <cell r="U200">
            <v>11.369807684578618</v>
          </cell>
          <cell r="V200">
            <v>5.8086103837761227</v>
          </cell>
          <cell r="W200">
            <v>135.26406939800654</v>
          </cell>
          <cell r="X200">
            <v>0</v>
          </cell>
          <cell r="Y200">
            <v>135.26406939800654</v>
          </cell>
          <cell r="Z200">
            <v>15.5499056584258</v>
          </cell>
          <cell r="AA200">
            <v>0</v>
          </cell>
          <cell r="AB200">
            <v>0</v>
          </cell>
          <cell r="AC200">
            <v>15.5499056584258</v>
          </cell>
          <cell r="AD200">
            <v>184.06683025059033</v>
          </cell>
          <cell r="AE200">
            <v>3.5996938719476113</v>
          </cell>
          <cell r="AF200">
            <v>0</v>
          </cell>
          <cell r="AG200">
            <v>187.66652412253706</v>
          </cell>
          <cell r="AH200">
            <v>189.75660517877503</v>
          </cell>
          <cell r="AI200">
            <v>32.626160046996745</v>
          </cell>
          <cell r="AJ200">
            <v>0</v>
          </cell>
          <cell r="AK200">
            <v>5.8522269574663666</v>
          </cell>
          <cell r="AL200">
            <v>0</v>
          </cell>
          <cell r="AM200">
            <v>0</v>
          </cell>
          <cell r="AN200">
            <v>3.0388388653797949E-2</v>
          </cell>
          <cell r="AO200">
            <v>77.83662640202057</v>
          </cell>
          <cell r="AP200">
            <v>19.416774334185369</v>
          </cell>
          <cell r="AQ200">
            <v>135.76217612932223</v>
          </cell>
          <cell r="AR200">
            <v>0</v>
          </cell>
          <cell r="AS200">
            <v>135.76217612932223</v>
          </cell>
          <cell r="AT200">
            <v>0</v>
          </cell>
          <cell r="AU200">
            <v>84.033050902122113</v>
          </cell>
          <cell r="AV200">
            <v>2.749501629481073</v>
          </cell>
          <cell r="AW200">
            <v>22.754415463717191</v>
          </cell>
          <cell r="AX200">
            <v>0</v>
          </cell>
          <cell r="AY200">
            <v>109.53696799531943</v>
          </cell>
          <cell r="AZ200">
            <v>0</v>
          </cell>
          <cell r="BA200">
            <v>109.53696799531943</v>
          </cell>
          <cell r="BB200">
            <v>0</v>
          </cell>
          <cell r="BC200">
            <v>0</v>
          </cell>
          <cell r="BD200">
            <v>0</v>
          </cell>
          <cell r="BE200">
            <v>0</v>
          </cell>
          <cell r="BF200">
            <v>245.29914412464268</v>
          </cell>
          <cell r="BG200">
            <v>5.9603731131708626</v>
          </cell>
          <cell r="BH200">
            <v>0</v>
          </cell>
          <cell r="BI200">
            <v>251.25951723781409</v>
          </cell>
          <cell r="BJ200">
            <v>257.21624824809237</v>
          </cell>
          <cell r="BK200">
            <v>3.9822334864919151E-2</v>
          </cell>
          <cell r="BL200">
            <v>0</v>
          </cell>
          <cell r="BM200">
            <v>2.9867315429009969E-4</v>
          </cell>
          <cell r="BN200">
            <v>0</v>
          </cell>
          <cell r="BO200">
            <v>0</v>
          </cell>
          <cell r="BP200">
            <v>0</v>
          </cell>
          <cell r="BQ200">
            <v>15.675201674650376</v>
          </cell>
          <cell r="BR200">
            <v>5.8684562459421073E-2</v>
          </cell>
          <cell r="BS200">
            <v>15.774007245128987</v>
          </cell>
          <cell r="BT200">
            <v>0</v>
          </cell>
          <cell r="BU200">
            <v>15.774007245128987</v>
          </cell>
          <cell r="BV200">
            <v>0</v>
          </cell>
          <cell r="BW200">
            <v>7.6248371581448995E-2</v>
          </cell>
          <cell r="BX200">
            <v>0</v>
          </cell>
          <cell r="BY200">
            <v>0</v>
          </cell>
          <cell r="BZ200">
            <v>0</v>
          </cell>
          <cell r="CA200">
            <v>7.6248371581448995E-2</v>
          </cell>
          <cell r="CB200">
            <v>0</v>
          </cell>
          <cell r="CC200">
            <v>7.6248371581448995E-2</v>
          </cell>
          <cell r="CD200">
            <v>0</v>
          </cell>
          <cell r="CE200">
            <v>0</v>
          </cell>
          <cell r="CF200">
            <v>0</v>
          </cell>
          <cell r="CG200">
            <v>0</v>
          </cell>
          <cell r="CH200">
            <v>15.850255616710434</v>
          </cell>
          <cell r="CI200">
            <v>1.199866860907403</v>
          </cell>
          <cell r="CJ200">
            <v>0</v>
          </cell>
          <cell r="CK200">
            <v>17.050122477617794</v>
          </cell>
          <cell r="CL200">
            <v>17.080747865265554</v>
          </cell>
          <cell r="CM200">
            <v>-10.183972903547962</v>
          </cell>
          <cell r="CN200">
            <v>-13.494660936490352</v>
          </cell>
          <cell r="CO200">
            <v>-2.9867315429009969E-4</v>
          </cell>
          <cell r="CP200">
            <v>0</v>
          </cell>
          <cell r="CQ200">
            <v>0</v>
          </cell>
          <cell r="CR200">
            <v>3.4471497852427515E-3</v>
          </cell>
          <cell r="CS200">
            <v>30.512142518423918</v>
          </cell>
          <cell r="CT200">
            <v>3.5108598016653643</v>
          </cell>
          <cell r="CU200">
            <v>10.34751695668192</v>
          </cell>
          <cell r="CV200">
            <v>0</v>
          </cell>
          <cell r="CW200">
            <v>10.34751695668192</v>
          </cell>
          <cell r="CX200">
            <v>0</v>
          </cell>
          <cell r="CY200">
            <v>36.617906434031745</v>
          </cell>
          <cell r="CZ200">
            <v>2.9261134787331833E-2</v>
          </cell>
          <cell r="DA200">
            <v>5.0248685304539018</v>
          </cell>
          <cell r="DB200">
            <v>0</v>
          </cell>
          <cell r="DC200">
            <v>41.672036099272901</v>
          </cell>
          <cell r="DD200">
            <v>0</v>
          </cell>
          <cell r="DE200">
            <v>41.672036099272901</v>
          </cell>
          <cell r="DF200">
            <v>0</v>
          </cell>
          <cell r="DG200">
            <v>0</v>
          </cell>
          <cell r="DH200">
            <v>0</v>
          </cell>
          <cell r="DI200">
            <v>0</v>
          </cell>
          <cell r="DJ200">
            <v>52.019553055954852</v>
          </cell>
          <cell r="DK200">
            <v>2.3358324533166974</v>
          </cell>
          <cell r="DL200">
            <v>0</v>
          </cell>
          <cell r="DM200">
            <v>54.355385509271599</v>
          </cell>
          <cell r="DN200">
            <v>57.146369547545014</v>
          </cell>
          <cell r="DO200">
            <v>0</v>
          </cell>
          <cell r="DP200">
            <v>-1.9005605737712044</v>
          </cell>
          <cell r="DQ200">
            <v>0</v>
          </cell>
          <cell r="DR200">
            <v>0</v>
          </cell>
          <cell r="DS200">
            <v>0</v>
          </cell>
          <cell r="DT200">
            <v>0</v>
          </cell>
          <cell r="DU200">
            <v>14.003543076794521</v>
          </cell>
          <cell r="DV200">
            <v>2.6402941428257418E-2</v>
          </cell>
          <cell r="DW200">
            <v>12.129385444451565</v>
          </cell>
          <cell r="DX200">
            <v>0</v>
          </cell>
          <cell r="DY200">
            <v>12.129385444451565</v>
          </cell>
          <cell r="DZ200">
            <v>0</v>
          </cell>
          <cell r="EA200">
            <v>0</v>
          </cell>
          <cell r="EB200">
            <v>0</v>
          </cell>
          <cell r="EC200">
            <v>3.5531377956045801E-2</v>
          </cell>
          <cell r="ED200">
            <v>0</v>
          </cell>
          <cell r="EE200">
            <v>3.5531377956045801E-2</v>
          </cell>
          <cell r="EF200">
            <v>0</v>
          </cell>
          <cell r="EG200">
            <v>3.5531377956045801E-2</v>
          </cell>
          <cell r="EH200">
            <v>0</v>
          </cell>
          <cell r="EI200">
            <v>0</v>
          </cell>
          <cell r="EJ200">
            <v>0</v>
          </cell>
          <cell r="EK200">
            <v>0</v>
          </cell>
          <cell r="EL200">
            <v>12.16491682240761</v>
          </cell>
          <cell r="EM200">
            <v>1.0719088418688414</v>
          </cell>
          <cell r="EN200">
            <v>0</v>
          </cell>
          <cell r="EO200">
            <v>13.23682566427639</v>
          </cell>
          <cell r="EP200">
            <v>13.445833769900188</v>
          </cell>
          <cell r="EQ200">
            <v>41.822516694443891</v>
          </cell>
          <cell r="ER200">
            <v>0</v>
          </cell>
          <cell r="ES200">
            <v>9.5098688058828458</v>
          </cell>
          <cell r="ET200">
            <v>0</v>
          </cell>
          <cell r="EU200">
            <v>0</v>
          </cell>
          <cell r="EV200">
            <v>1.6378340199715784</v>
          </cell>
          <cell r="EW200">
            <v>123.25600453605752</v>
          </cell>
          <cell r="EX200">
            <v>23.888618583976445</v>
          </cell>
          <cell r="EY200">
            <v>200.1148426403316</v>
          </cell>
          <cell r="EZ200">
            <v>0</v>
          </cell>
          <cell r="FA200">
            <v>200.1148426403316</v>
          </cell>
          <cell r="FB200">
            <v>56.815739878278606</v>
          </cell>
          <cell r="FC200">
            <v>109.31521421559826</v>
          </cell>
          <cell r="FD200">
            <v>38.737249767378323</v>
          </cell>
          <cell r="FE200">
            <v>34.124223148295812</v>
          </cell>
          <cell r="FF200">
            <v>5.8086103837761227</v>
          </cell>
          <cell r="FG200">
            <v>244.80103739332597</v>
          </cell>
          <cell r="FH200">
            <v>0</v>
          </cell>
          <cell r="FI200">
            <v>244.80103739332597</v>
          </cell>
          <cell r="FJ200">
            <v>15.5499056584258</v>
          </cell>
          <cell r="FK200">
            <v>0</v>
          </cell>
          <cell r="FL200">
            <v>0</v>
          </cell>
          <cell r="FM200">
            <v>15.5499056584258</v>
          </cell>
          <cell r="FN200">
            <v>429.36597437523295</v>
          </cell>
          <cell r="FO200">
            <v>9.5600669851184747</v>
          </cell>
          <cell r="FP200">
            <v>0</v>
          </cell>
          <cell r="FQ200">
            <v>438.92604136035112</v>
          </cell>
          <cell r="FR200">
            <v>446.97285342686735</v>
          </cell>
          <cell r="FS200">
            <v>-10.144150568683042</v>
          </cell>
          <cell r="FT200">
            <v>-15.395221510261555</v>
          </cell>
          <cell r="FU200">
            <v>0</v>
          </cell>
          <cell r="FV200">
            <v>0</v>
          </cell>
          <cell r="FW200">
            <v>0</v>
          </cell>
          <cell r="FX200">
            <v>3.4471497852427515E-3</v>
          </cell>
          <cell r="FY200">
            <v>60.19088726986881</v>
          </cell>
          <cell r="FZ200">
            <v>3.5959473055530431</v>
          </cell>
          <cell r="GA200">
            <v>38.250909646262471</v>
          </cell>
          <cell r="GB200">
            <v>0</v>
          </cell>
          <cell r="GC200">
            <v>38.250909646262471</v>
          </cell>
          <cell r="GD200">
            <v>0</v>
          </cell>
          <cell r="GE200">
            <v>36.694154805613195</v>
          </cell>
          <cell r="GF200">
            <v>2.9261134787331833E-2</v>
          </cell>
          <cell r="GG200">
            <v>5.0603999084099476</v>
          </cell>
          <cell r="GH200">
            <v>0</v>
          </cell>
          <cell r="GI200">
            <v>41.783815848810391</v>
          </cell>
          <cell r="GJ200">
            <v>0</v>
          </cell>
          <cell r="GK200">
            <v>41.783815848810391</v>
          </cell>
          <cell r="GL200">
            <v>0</v>
          </cell>
          <cell r="GM200">
            <v>0</v>
          </cell>
          <cell r="GN200">
            <v>0</v>
          </cell>
          <cell r="GO200">
            <v>0</v>
          </cell>
          <cell r="GP200">
            <v>80.034725495072891</v>
          </cell>
          <cell r="GQ200">
            <v>4.6076081560929412</v>
          </cell>
          <cell r="GR200">
            <v>0</v>
          </cell>
          <cell r="GS200">
            <v>84.642333651165771</v>
          </cell>
          <cell r="GT200">
            <v>87.672951182710761</v>
          </cell>
          <cell r="GU200">
            <v>31.678366125760846</v>
          </cell>
          <cell r="GV200">
            <v>-15.395221510261555</v>
          </cell>
          <cell r="GW200">
            <v>9.5098688058828458</v>
          </cell>
          <cell r="GX200">
            <v>0</v>
          </cell>
          <cell r="GY200">
            <v>0</v>
          </cell>
          <cell r="GZ200">
            <v>1.641281169756821</v>
          </cell>
          <cell r="HA200">
            <v>183.44689180592633</v>
          </cell>
          <cell r="HB200">
            <v>27.484565889529442</v>
          </cell>
          <cell r="HC200">
            <v>238.36575228659379</v>
          </cell>
          <cell r="HD200">
            <v>0</v>
          </cell>
          <cell r="HE200">
            <v>238.36575228659379</v>
          </cell>
          <cell r="HF200">
            <v>56.815739878278606</v>
          </cell>
          <cell r="HG200">
            <v>146.00936902121134</v>
          </cell>
          <cell r="HH200">
            <v>38.766510902165557</v>
          </cell>
          <cell r="HI200">
            <v>39.184623056705675</v>
          </cell>
          <cell r="HJ200">
            <v>5.8086103837761227</v>
          </cell>
          <cell r="HK200">
            <v>286.58485324213751</v>
          </cell>
          <cell r="HL200">
            <v>0</v>
          </cell>
          <cell r="HM200">
            <v>286.58485324213751</v>
          </cell>
          <cell r="HN200">
            <v>15.5499056584258</v>
          </cell>
          <cell r="HO200">
            <v>0</v>
          </cell>
          <cell r="HP200">
            <v>0</v>
          </cell>
          <cell r="HQ200">
            <v>15.5499056584258</v>
          </cell>
          <cell r="HR200">
            <v>509.40069987030654</v>
          </cell>
          <cell r="HS200">
            <v>14.167675141211404</v>
          </cell>
          <cell r="HT200">
            <v>0</v>
          </cell>
          <cell r="HU200">
            <v>523.56837501151779</v>
          </cell>
          <cell r="HV200">
            <v>534.64580460957905</v>
          </cell>
          <cell r="HW200">
            <v>1.5024959999999983</v>
          </cell>
          <cell r="HX200">
            <v>4.1735999999999988E-2</v>
          </cell>
          <cell r="HY200">
            <v>4.5946761710987696</v>
          </cell>
          <cell r="HZ200">
            <v>4.3933503802122509</v>
          </cell>
          <cell r="IA200">
            <v>0.69605110465941444</v>
          </cell>
          <cell r="IB200">
            <v>0.86685713512428131</v>
          </cell>
          <cell r="IC200" t="e">
            <v>#N/A</v>
          </cell>
          <cell r="ID200">
            <v>9.1355896308180848E-2</v>
          </cell>
          <cell r="IE200">
            <v>0</v>
          </cell>
          <cell r="IF200">
            <v>0</v>
          </cell>
          <cell r="IG200" t="e">
            <v>#N/A</v>
          </cell>
          <cell r="IH200" t="e">
            <v>#N/A</v>
          </cell>
          <cell r="II200">
            <v>1.296739693960822</v>
          </cell>
          <cell r="IJ200">
            <v>0.13690719984641767</v>
          </cell>
          <cell r="IK200" t="e">
            <v>#N/A</v>
          </cell>
          <cell r="IL200" t="e">
            <v>#N/A</v>
          </cell>
          <cell r="IM200">
            <v>6.5222437421352059E-2</v>
          </cell>
          <cell r="IN200">
            <v>0</v>
          </cell>
          <cell r="IO200">
            <v>0</v>
          </cell>
          <cell r="IP200">
            <v>4.6911869307261638</v>
          </cell>
          <cell r="IQ200">
            <v>5.040230467117909</v>
          </cell>
          <cell r="IR200">
            <v>2.2117471721118225</v>
          </cell>
          <cell r="IS200">
            <v>0</v>
          </cell>
          <cell r="IT200">
            <v>0</v>
          </cell>
          <cell r="IU200">
            <v>6.4851334509027172</v>
          </cell>
          <cell r="IV200">
            <v>1.2295173786643165</v>
          </cell>
          <cell r="IW200">
            <v>5.8086103837761227</v>
          </cell>
          <cell r="IX200">
            <v>2.8078172425818226</v>
          </cell>
          <cell r="IY200">
            <v>1.4365992826908649</v>
          </cell>
          <cell r="IZ200">
            <v>-4.7033365719060756E-2</v>
          </cell>
          <cell r="JA200" t="e">
            <v>#N/A</v>
          </cell>
          <cell r="JB200">
            <v>29.645465226040706</v>
          </cell>
          <cell r="JC200">
            <v>12.309717672042485</v>
          </cell>
          <cell r="JD200">
            <v>0</v>
          </cell>
          <cell r="JE200">
            <v>0</v>
          </cell>
          <cell r="JF200">
            <v>0</v>
          </cell>
          <cell r="JG200">
            <v>0</v>
          </cell>
          <cell r="JH200">
            <v>0</v>
          </cell>
          <cell r="JI200">
            <v>0</v>
          </cell>
          <cell r="JJ200">
            <v>0</v>
          </cell>
          <cell r="JK200">
            <v>0</v>
          </cell>
          <cell r="JL200">
            <v>0</v>
          </cell>
          <cell r="JM200">
            <v>0</v>
          </cell>
          <cell r="JN200">
            <v>0</v>
          </cell>
          <cell r="JO200">
            <v>0</v>
          </cell>
          <cell r="JP200">
            <v>0</v>
          </cell>
          <cell r="JQ200">
            <v>0</v>
          </cell>
          <cell r="JR200">
            <v>0</v>
          </cell>
          <cell r="JS200">
            <v>509.40069987030654</v>
          </cell>
          <cell r="JT200">
            <v>534.64580460957905</v>
          </cell>
          <cell r="JU200">
            <v>87.672951182710761</v>
          </cell>
          <cell r="JV200">
            <v>446.97285342686735</v>
          </cell>
          <cell r="JW200">
            <v>83.760151859567372</v>
          </cell>
          <cell r="JX200">
            <v>12.309717672042485</v>
          </cell>
          <cell r="JY200">
            <v>0</v>
          </cell>
          <cell r="JZ200">
            <v>0</v>
          </cell>
          <cell r="KA200">
            <v>8.343870545265121E-2</v>
          </cell>
          <cell r="KB200">
            <v>0</v>
          </cell>
          <cell r="KC200">
            <v>0</v>
          </cell>
          <cell r="KD200">
            <v>8.343870545265121E-2</v>
          </cell>
          <cell r="KE200">
            <v>0</v>
          </cell>
          <cell r="KF200">
            <v>0</v>
          </cell>
          <cell r="KG200">
            <v>4.7718640594969511E-2</v>
          </cell>
          <cell r="KH200">
            <v>4.7718640594969511E-2</v>
          </cell>
          <cell r="KI200">
            <v>4.4925790600306144</v>
          </cell>
          <cell r="KJ200">
            <v>2.8727647390340336</v>
          </cell>
          <cell r="KK200">
            <v>7.4948330634712086</v>
          </cell>
          <cell r="KL200">
            <v>15.27059686710116</v>
          </cell>
          <cell r="KM200">
            <v>12.298359044313242</v>
          </cell>
          <cell r="KN200">
            <v>54.787419339497355</v>
          </cell>
          <cell r="KO200">
            <v>5.8086103837761227</v>
          </cell>
          <cell r="KP200">
            <v>0</v>
          </cell>
          <cell r="KQ200">
            <v>0</v>
          </cell>
          <cell r="KR200">
            <v>5.8086103837761227</v>
          </cell>
          <cell r="KS200">
            <v>0</v>
          </cell>
          <cell r="KT200">
            <v>2.8078172425818226</v>
          </cell>
          <cell r="KU200">
            <v>0</v>
          </cell>
          <cell r="KV200">
            <v>2.8078172425818226</v>
          </cell>
          <cell r="KW200">
            <v>27.52950263223866</v>
          </cell>
          <cell r="KX200">
            <v>2.1159625938020441</v>
          </cell>
          <cell r="KY200">
            <v>0</v>
          </cell>
          <cell r="KZ200">
            <v>29.645465226040706</v>
          </cell>
          <cell r="LA200">
            <v>7.2336303404822395</v>
          </cell>
          <cell r="LB200">
            <v>0</v>
          </cell>
          <cell r="LC200">
            <v>0</v>
          </cell>
          <cell r="LD200">
            <v>7.2336303404822395</v>
          </cell>
          <cell r="LE200">
            <v>0</v>
          </cell>
          <cell r="LF200">
            <v>8.0331767653659032</v>
          </cell>
          <cell r="LG200">
            <v>4.8418867642061936E-2</v>
          </cell>
          <cell r="LH200">
            <v>8.0815956330079661</v>
          </cell>
          <cell r="LI200">
            <v>26.828573970176411</v>
          </cell>
          <cell r="LJ200">
            <v>0.72813908014698325</v>
          </cell>
          <cell r="LK200">
            <v>0</v>
          </cell>
          <cell r="LL200">
            <v>27.556713050323381</v>
          </cell>
          <cell r="LM200">
            <v>186.7229767302216</v>
          </cell>
          <cell r="LN200">
            <v>209.13976854277249</v>
          </cell>
          <cell r="LO200">
            <v>71.349817373369746</v>
          </cell>
          <cell r="LP200">
            <v>280.48958591614223</v>
          </cell>
          <cell r="LQ200">
            <v>395.86274527299406</v>
          </cell>
          <cell r="LR200">
            <v>467.21256264636384</v>
          </cell>
          <cell r="LS200">
            <v>3998.069</v>
          </cell>
          <cell r="LT200">
            <v>114218.319999999</v>
          </cell>
          <cell r="LU200">
            <v>56139.023198998897</v>
          </cell>
          <cell r="LV200">
            <v>37000</v>
          </cell>
          <cell r="LW200">
            <v>2271.4619770823401</v>
          </cell>
          <cell r="LX200">
            <v>2360.9140275300201</v>
          </cell>
          <cell r="LY200">
            <v>10765.400895933901</v>
          </cell>
          <cell r="LZ200">
            <v>493610.31179762603</v>
          </cell>
          <cell r="MA200">
            <v>608549.18397791998</v>
          </cell>
          <cell r="MB200">
            <v>608549.18397791998</v>
          </cell>
          <cell r="MC200">
            <v>0</v>
          </cell>
          <cell r="MD200">
            <v>283593.99886370602</v>
          </cell>
          <cell r="ME200">
            <v>1019</v>
          </cell>
          <cell r="MF200">
            <v>1019</v>
          </cell>
          <cell r="MG200">
            <v>233.77</v>
          </cell>
          <cell r="MH200">
            <v>3998069</v>
          </cell>
          <cell r="MI200">
            <v>93139.023198998897</v>
          </cell>
          <cell r="MJ200">
            <v>608549.18397791998</v>
          </cell>
          <cell r="MK200">
            <v>233.77</v>
          </cell>
          <cell r="ML200">
            <v>42.925820592490098</v>
          </cell>
          <cell r="MM200">
            <v>1.2263207845326285</v>
          </cell>
          <cell r="MN200">
            <v>2.5302436197342661</v>
          </cell>
          <cell r="MO200">
            <v>46.601656255609356</v>
          </cell>
          <cell r="MP200">
            <v>81.112640488814733</v>
          </cell>
          <cell r="MQ200">
            <v>1946.3401854859544</v>
          </cell>
          <cell r="MR200">
            <v>2.5487303996004073E-4</v>
          </cell>
          <cell r="MS200" t="str">
            <v>Historical (£m)</v>
          </cell>
          <cell r="MT200" t="str">
            <v>PR09 (£m)</v>
          </cell>
        </row>
        <row r="201">
          <cell r="A201" t="str">
            <v>SVH16</v>
          </cell>
          <cell r="B201" t="str">
            <v>SVH</v>
          </cell>
          <cell r="C201" t="str">
            <v>2015-16</v>
          </cell>
          <cell r="D201" t="str">
            <v>SVH</v>
          </cell>
          <cell r="E201" t="str">
            <v>SVH16</v>
          </cell>
          <cell r="F201">
            <v>1.0404326123128118</v>
          </cell>
          <cell r="G201">
            <v>8.3093673154501229</v>
          </cell>
          <cell r="H201">
            <v>0</v>
          </cell>
          <cell r="I201">
            <v>3.8155403575119862</v>
          </cell>
          <cell r="J201">
            <v>0</v>
          </cell>
          <cell r="K201">
            <v>49.64547450974375</v>
          </cell>
          <cell r="L201">
            <v>1.3970517835124789</v>
          </cell>
          <cell r="M201">
            <v>49.611178853282112</v>
          </cell>
          <cell r="N201">
            <v>5.0032395661895883</v>
          </cell>
          <cell r="O201">
            <v>117.7818523856896</v>
          </cell>
          <cell r="P201">
            <v>0.31013311457183212</v>
          </cell>
          <cell r="Q201">
            <v>118.09198550026177</v>
          </cell>
          <cell r="R201">
            <v>0</v>
          </cell>
          <cell r="S201">
            <v>27.728692693128441</v>
          </cell>
          <cell r="T201">
            <v>27.602238464742666</v>
          </cell>
          <cell r="U201">
            <v>6.8109032091990596</v>
          </cell>
          <cell r="V201">
            <v>12.182425457570712</v>
          </cell>
          <cell r="W201">
            <v>74.324259824640791</v>
          </cell>
          <cell r="X201">
            <v>0</v>
          </cell>
          <cell r="Y201">
            <v>74.324259824640791</v>
          </cell>
          <cell r="Z201">
            <v>14.462651633436652</v>
          </cell>
          <cell r="AA201">
            <v>0</v>
          </cell>
          <cell r="AB201">
            <v>0</v>
          </cell>
          <cell r="AC201">
            <v>14.462651633436652</v>
          </cell>
          <cell r="AD201">
            <v>177.95359369146519</v>
          </cell>
          <cell r="AE201">
            <v>1.8056601594098629</v>
          </cell>
          <cell r="AF201">
            <v>0</v>
          </cell>
          <cell r="AG201">
            <v>179.75925385087513</v>
          </cell>
          <cell r="AH201">
            <v>179.66277014337103</v>
          </cell>
          <cell r="AI201">
            <v>30.967210346171264</v>
          </cell>
          <cell r="AJ201">
            <v>0</v>
          </cell>
          <cell r="AK201">
            <v>5.6602000920084663</v>
          </cell>
          <cell r="AL201">
            <v>0</v>
          </cell>
          <cell r="AM201">
            <v>0</v>
          </cell>
          <cell r="AN201">
            <v>6.9259923905158061E-2</v>
          </cell>
          <cell r="AO201">
            <v>72.788262653579338</v>
          </cell>
          <cell r="AP201">
            <v>20.772485800094117</v>
          </cell>
          <cell r="AQ201">
            <v>130.25741881575763</v>
          </cell>
          <cell r="AR201">
            <v>0</v>
          </cell>
          <cell r="AS201">
            <v>130.25741881575763</v>
          </cell>
          <cell r="AT201">
            <v>0</v>
          </cell>
          <cell r="AU201">
            <v>82.018489332319248</v>
          </cell>
          <cell r="AV201">
            <v>0.11502657799163901</v>
          </cell>
          <cell r="AW201">
            <v>22.322214160712225</v>
          </cell>
          <cell r="AX201">
            <v>0</v>
          </cell>
          <cell r="AY201">
            <v>104.45573007102297</v>
          </cell>
          <cell r="AZ201">
            <v>0</v>
          </cell>
          <cell r="BA201">
            <v>104.45573007102297</v>
          </cell>
          <cell r="BB201">
            <v>0</v>
          </cell>
          <cell r="BC201">
            <v>0</v>
          </cell>
          <cell r="BD201">
            <v>0</v>
          </cell>
          <cell r="BE201">
            <v>0</v>
          </cell>
          <cell r="BF201">
            <v>234.7131488867806</v>
          </cell>
          <cell r="BG201">
            <v>2.6642018493822808</v>
          </cell>
          <cell r="BH201">
            <v>0</v>
          </cell>
          <cell r="BI201">
            <v>237.37735073616332</v>
          </cell>
          <cell r="BJ201">
            <v>237.23330371666563</v>
          </cell>
          <cell r="BK201">
            <v>3.8328861832352991E-2</v>
          </cell>
          <cell r="BL201">
            <v>0</v>
          </cell>
          <cell r="BM201">
            <v>2.874718949215354E-4</v>
          </cell>
          <cell r="BN201">
            <v>0</v>
          </cell>
          <cell r="BO201">
            <v>0</v>
          </cell>
          <cell r="BP201">
            <v>0</v>
          </cell>
          <cell r="BQ201">
            <v>15.146281947840068</v>
          </cell>
          <cell r="BR201">
            <v>5.6483691722976556E-2</v>
          </cell>
          <cell r="BS201">
            <v>15.241381973290249</v>
          </cell>
          <cell r="BT201">
            <v>0</v>
          </cell>
          <cell r="BU201">
            <v>15.241381973290249</v>
          </cell>
          <cell r="BV201">
            <v>0</v>
          </cell>
          <cell r="BW201">
            <v>1.1509591332715803</v>
          </cell>
          <cell r="BX201">
            <v>0</v>
          </cell>
          <cell r="BY201">
            <v>0</v>
          </cell>
          <cell r="BZ201">
            <v>0</v>
          </cell>
          <cell r="CA201">
            <v>1.1509591332715803</v>
          </cell>
          <cell r="CB201">
            <v>0</v>
          </cell>
          <cell r="CC201">
            <v>1.1509591332715803</v>
          </cell>
          <cell r="CD201">
            <v>0</v>
          </cell>
          <cell r="CE201">
            <v>0</v>
          </cell>
          <cell r="CF201">
            <v>0</v>
          </cell>
          <cell r="CG201">
            <v>0</v>
          </cell>
          <cell r="CH201">
            <v>16.392341106561808</v>
          </cell>
          <cell r="CI201">
            <v>0.54518631583568966</v>
          </cell>
          <cell r="CJ201">
            <v>0</v>
          </cell>
          <cell r="CK201">
            <v>16.937527422397508</v>
          </cell>
          <cell r="CL201">
            <v>16.908050590973748</v>
          </cell>
          <cell r="CM201">
            <v>-11.527742304610591</v>
          </cell>
          <cell r="CN201">
            <v>-15.316074811074872</v>
          </cell>
          <cell r="CO201">
            <v>4.8428449483831088E-3</v>
          </cell>
          <cell r="CP201">
            <v>0</v>
          </cell>
          <cell r="CQ201">
            <v>0</v>
          </cell>
          <cell r="CR201">
            <v>2.5753870069883524E-2</v>
          </cell>
          <cell r="CS201">
            <v>25.149201027810768</v>
          </cell>
          <cell r="CT201">
            <v>4.5467907059039154</v>
          </cell>
          <cell r="CU201">
            <v>2.8827713330474771</v>
          </cell>
          <cell r="CV201">
            <v>0</v>
          </cell>
          <cell r="CW201">
            <v>2.8827713330474771</v>
          </cell>
          <cell r="CX201">
            <v>0</v>
          </cell>
          <cell r="CY201">
            <v>27.512276909136446</v>
          </cell>
          <cell r="CZ201">
            <v>0.18831830282861894</v>
          </cell>
          <cell r="DA201">
            <v>1.5852031281198002</v>
          </cell>
          <cell r="DB201">
            <v>0</v>
          </cell>
          <cell r="DC201">
            <v>29.285798340084867</v>
          </cell>
          <cell r="DD201">
            <v>0</v>
          </cell>
          <cell r="DE201">
            <v>29.285798340084867</v>
          </cell>
          <cell r="DF201">
            <v>0</v>
          </cell>
          <cell r="DG201">
            <v>0</v>
          </cell>
          <cell r="DH201">
            <v>0</v>
          </cell>
          <cell r="DI201">
            <v>0</v>
          </cell>
          <cell r="DJ201">
            <v>32.168569673132261</v>
          </cell>
          <cell r="DK201">
            <v>0.93308793986059368</v>
          </cell>
          <cell r="DL201">
            <v>0</v>
          </cell>
          <cell r="DM201">
            <v>33.101657612992923</v>
          </cell>
          <cell r="DN201">
            <v>33.051207931649309</v>
          </cell>
          <cell r="DO201">
            <v>4.3425614665076898E-2</v>
          </cell>
          <cell r="DP201">
            <v>-1.3910584026622295</v>
          </cell>
          <cell r="DQ201">
            <v>3.2569826337407111E-4</v>
          </cell>
          <cell r="DR201">
            <v>0</v>
          </cell>
          <cell r="DS201">
            <v>0</v>
          </cell>
          <cell r="DT201">
            <v>0</v>
          </cell>
          <cell r="DU201">
            <v>16.760725073906293</v>
          </cell>
          <cell r="DV201">
            <v>6.4992139890209494E-2</v>
          </cell>
          <cell r="DW201">
            <v>15.478410124062687</v>
          </cell>
          <cell r="DX201">
            <v>0</v>
          </cell>
          <cell r="DY201">
            <v>15.478410124062687</v>
          </cell>
          <cell r="DZ201">
            <v>0</v>
          </cell>
          <cell r="EA201">
            <v>1.8935984574279525</v>
          </cell>
          <cell r="EB201">
            <v>0</v>
          </cell>
          <cell r="EC201">
            <v>0</v>
          </cell>
          <cell r="ED201">
            <v>0</v>
          </cell>
          <cell r="EE201">
            <v>1.8935984574279525</v>
          </cell>
          <cell r="EF201">
            <v>0</v>
          </cell>
          <cell r="EG201">
            <v>1.8935984574279525</v>
          </cell>
          <cell r="EH201">
            <v>0</v>
          </cell>
          <cell r="EI201">
            <v>0</v>
          </cell>
          <cell r="EJ201">
            <v>0</v>
          </cell>
          <cell r="EK201">
            <v>0</v>
          </cell>
          <cell r="EL201">
            <v>17.372008581490661</v>
          </cell>
          <cell r="EM201">
            <v>0.61768207403877873</v>
          </cell>
          <cell r="EN201">
            <v>0</v>
          </cell>
          <cell r="EO201">
            <v>17.989690655529362</v>
          </cell>
          <cell r="EP201">
            <v>17.956294163649332</v>
          </cell>
          <cell r="EQ201">
            <v>39.276577661621388</v>
          </cell>
          <cell r="ER201">
            <v>0</v>
          </cell>
          <cell r="ES201">
            <v>9.4757404495204529</v>
          </cell>
          <cell r="ET201">
            <v>0</v>
          </cell>
          <cell r="EU201">
            <v>49.64547450974375</v>
          </cell>
          <cell r="EV201">
            <v>1.4663117074176371</v>
          </cell>
          <cell r="EW201">
            <v>122.39944150686145</v>
          </cell>
          <cell r="EX201">
            <v>25.775725366283705</v>
          </cell>
          <cell r="EY201">
            <v>248.03927120144724</v>
          </cell>
          <cell r="EZ201">
            <v>0.31013311457183212</v>
          </cell>
          <cell r="FA201">
            <v>248.34940431601939</v>
          </cell>
          <cell r="FB201">
            <v>0</v>
          </cell>
          <cell r="FC201">
            <v>109.74718202544769</v>
          </cell>
          <cell r="FD201">
            <v>27.717265042734304</v>
          </cell>
          <cell r="FE201">
            <v>29.133117369911282</v>
          </cell>
          <cell r="FF201">
            <v>12.182425457570712</v>
          </cell>
          <cell r="FG201">
            <v>178.77998989566376</v>
          </cell>
          <cell r="FH201">
            <v>0</v>
          </cell>
          <cell r="FI201">
            <v>178.77998989566376</v>
          </cell>
          <cell r="FJ201">
            <v>14.462651633436652</v>
          </cell>
          <cell r="FK201">
            <v>0</v>
          </cell>
          <cell r="FL201">
            <v>0</v>
          </cell>
          <cell r="FM201">
            <v>14.462651633436652</v>
          </cell>
          <cell r="FN201">
            <v>412.66674257824576</v>
          </cell>
          <cell r="FO201">
            <v>4.469862008792143</v>
          </cell>
          <cell r="FP201">
            <v>0</v>
          </cell>
          <cell r="FQ201">
            <v>417.13660458703845</v>
          </cell>
          <cell r="FR201">
            <v>416.89607386003667</v>
          </cell>
          <cell r="FS201">
            <v>-11.445987828113161</v>
          </cell>
          <cell r="FT201">
            <v>-16.707133213737102</v>
          </cell>
          <cell r="FU201">
            <v>5.4560151066787152E-3</v>
          </cell>
          <cell r="FV201">
            <v>0</v>
          </cell>
          <cell r="FW201">
            <v>0</v>
          </cell>
          <cell r="FX201">
            <v>2.5753870069883524E-2</v>
          </cell>
          <cell r="FY201">
            <v>57.056208049557128</v>
          </cell>
          <cell r="FZ201">
            <v>4.668266537517102</v>
          </cell>
          <cell r="GA201">
            <v>33.602563430400409</v>
          </cell>
          <cell r="GB201">
            <v>0</v>
          </cell>
          <cell r="GC201">
            <v>33.602563430400409</v>
          </cell>
          <cell r="GD201">
            <v>0</v>
          </cell>
          <cell r="GE201">
            <v>30.556834499835979</v>
          </cell>
          <cell r="GF201">
            <v>0.18831830282861894</v>
          </cell>
          <cell r="GG201">
            <v>1.5852031281198002</v>
          </cell>
          <cell r="GH201">
            <v>0</v>
          </cell>
          <cell r="GI201">
            <v>32.3303559307844</v>
          </cell>
          <cell r="GJ201">
            <v>0</v>
          </cell>
          <cell r="GK201">
            <v>32.3303559307844</v>
          </cell>
          <cell r="GL201">
            <v>0</v>
          </cell>
          <cell r="GM201">
            <v>0</v>
          </cell>
          <cell r="GN201">
            <v>0</v>
          </cell>
          <cell r="GO201">
            <v>0</v>
          </cell>
          <cell r="GP201">
            <v>65.93291936118473</v>
          </cell>
          <cell r="GQ201">
            <v>2.0959563297350625</v>
          </cell>
          <cell r="GR201">
            <v>0</v>
          </cell>
          <cell r="GS201">
            <v>68.02887569091979</v>
          </cell>
          <cell r="GT201">
            <v>67.915552686272378</v>
          </cell>
          <cell r="GU201">
            <v>27.830589833508164</v>
          </cell>
          <cell r="GV201">
            <v>-16.707133213737102</v>
          </cell>
          <cell r="GW201">
            <v>9.481196464627125</v>
          </cell>
          <cell r="GX201">
            <v>0</v>
          </cell>
          <cell r="GY201">
            <v>49.64547450974375</v>
          </cell>
          <cell r="GZ201">
            <v>1.4920655774875207</v>
          </cell>
          <cell r="HA201">
            <v>179.45564955641808</v>
          </cell>
          <cell r="HB201">
            <v>30.44399190380074</v>
          </cell>
          <cell r="HC201">
            <v>281.64183463184816</v>
          </cell>
          <cell r="HD201">
            <v>0.31013311457183212</v>
          </cell>
          <cell r="HE201">
            <v>281.95196774642034</v>
          </cell>
          <cell r="HF201">
            <v>0</v>
          </cell>
          <cell r="HG201">
            <v>140.30401652528366</v>
          </cell>
          <cell r="HH201">
            <v>27.905583345562896</v>
          </cell>
          <cell r="HI201">
            <v>30.718320498031002</v>
          </cell>
          <cell r="HJ201">
            <v>12.182425457570712</v>
          </cell>
          <cell r="HK201">
            <v>211.11034582644837</v>
          </cell>
          <cell r="HL201">
            <v>0</v>
          </cell>
          <cell r="HM201">
            <v>211.11034582644837</v>
          </cell>
          <cell r="HN201">
            <v>14.462651633436652</v>
          </cell>
          <cell r="HO201">
            <v>0</v>
          </cell>
          <cell r="HP201">
            <v>0</v>
          </cell>
          <cell r="HQ201">
            <v>14.462651633436652</v>
          </cell>
          <cell r="HR201">
            <v>478.59966193943194</v>
          </cell>
          <cell r="HS201">
            <v>6.5658183385272029</v>
          </cell>
          <cell r="HT201">
            <v>0</v>
          </cell>
          <cell r="HU201">
            <v>485.16548027795881</v>
          </cell>
          <cell r="HV201">
            <v>484.81162654630992</v>
          </cell>
          <cell r="HW201">
            <v>0.54256800000000005</v>
          </cell>
          <cell r="HX201">
            <v>0.56343599999999971</v>
          </cell>
          <cell r="HY201">
            <v>2.4579180033277868</v>
          </cell>
          <cell r="HZ201">
            <v>1.12554</v>
          </cell>
          <cell r="IA201">
            <v>0.45966312811980031</v>
          </cell>
          <cell r="IB201">
            <v>0.26947204658901824</v>
          </cell>
          <cell r="IC201" t="e">
            <v>#N/A</v>
          </cell>
          <cell r="ID201">
            <v>0.87292296173044903</v>
          </cell>
          <cell r="IE201">
            <v>0.53696727121464216</v>
          </cell>
          <cell r="IF201">
            <v>0</v>
          </cell>
          <cell r="IG201" t="e">
            <v>#N/A</v>
          </cell>
          <cell r="IH201" t="e">
            <v>#N/A</v>
          </cell>
          <cell r="II201">
            <v>0.49659848585690508</v>
          </cell>
          <cell r="IJ201">
            <v>2.8714899667221294</v>
          </cell>
          <cell r="IK201" t="e">
            <v>#N/A</v>
          </cell>
          <cell r="IL201" t="e">
            <v>#N/A</v>
          </cell>
          <cell r="IM201">
            <v>4.2345607321131441E-2</v>
          </cell>
          <cell r="IN201">
            <v>3.7455574043261225E-3</v>
          </cell>
          <cell r="IO201">
            <v>0</v>
          </cell>
          <cell r="IP201">
            <v>5.5503251074875202</v>
          </cell>
          <cell r="IQ201">
            <v>7.8879025131447582</v>
          </cell>
          <cell r="IR201">
            <v>1.4825124292845255</v>
          </cell>
          <cell r="IS201">
            <v>0</v>
          </cell>
          <cell r="IT201">
            <v>0</v>
          </cell>
          <cell r="IU201">
            <v>0</v>
          </cell>
          <cell r="IV201">
            <v>0.11964975041597337</v>
          </cell>
          <cell r="IW201">
            <v>12.182425457570712</v>
          </cell>
          <cell r="IX201">
            <v>2.9341240099833605</v>
          </cell>
          <cell r="IY201">
            <v>0.86678440931780343</v>
          </cell>
          <cell r="IZ201">
            <v>0</v>
          </cell>
          <cell r="JA201" t="e">
            <v>#N/A</v>
          </cell>
          <cell r="JB201">
            <v>17.284290815307816</v>
          </cell>
          <cell r="JC201">
            <v>13.318265740432611</v>
          </cell>
          <cell r="JD201">
            <v>4.3386039933444254E-2</v>
          </cell>
          <cell r="JE201">
            <v>0</v>
          </cell>
          <cell r="JF201">
            <v>0</v>
          </cell>
          <cell r="JG201">
            <v>0</v>
          </cell>
          <cell r="JH201">
            <v>0</v>
          </cell>
          <cell r="JI201">
            <v>0</v>
          </cell>
          <cell r="JJ201">
            <v>0</v>
          </cell>
          <cell r="JK201">
            <v>0</v>
          </cell>
          <cell r="JL201">
            <v>0</v>
          </cell>
          <cell r="JM201">
            <v>0</v>
          </cell>
          <cell r="JN201">
            <v>0</v>
          </cell>
          <cell r="JO201">
            <v>0</v>
          </cell>
          <cell r="JP201">
            <v>0</v>
          </cell>
          <cell r="JQ201">
            <v>0</v>
          </cell>
          <cell r="JR201">
            <v>0</v>
          </cell>
          <cell r="JS201">
            <v>478.59966193943194</v>
          </cell>
          <cell r="JT201">
            <v>484.81162654630992</v>
          </cell>
          <cell r="JU201">
            <v>67.915552686272378</v>
          </cell>
          <cell r="JV201">
            <v>416.89607386003667</v>
          </cell>
          <cell r="JW201">
            <v>70.806329301164709</v>
          </cell>
          <cell r="JX201">
            <v>13.318265740432611</v>
          </cell>
          <cell r="JY201">
            <v>0</v>
          </cell>
          <cell r="JZ201">
            <v>0</v>
          </cell>
          <cell r="KA201">
            <v>6.0759325975531776E-2</v>
          </cell>
          <cell r="KB201">
            <v>0</v>
          </cell>
          <cell r="KC201">
            <v>0</v>
          </cell>
          <cell r="KD201">
            <v>6.0759325975531776E-2</v>
          </cell>
          <cell r="KE201">
            <v>2.425123567387687E-2</v>
          </cell>
          <cell r="KF201">
            <v>3.63768535108153E-2</v>
          </cell>
          <cell r="KG201">
            <v>0</v>
          </cell>
          <cell r="KH201">
            <v>6.0628089184692167E-2</v>
          </cell>
          <cell r="KI201">
            <v>4.6184850473572601</v>
          </cell>
          <cell r="KJ201">
            <v>2.8472388960178012</v>
          </cell>
          <cell r="KK201">
            <v>7.486570445397299</v>
          </cell>
          <cell r="KL201">
            <v>14.42526796067002</v>
          </cell>
          <cell r="KM201">
            <v>11.368197687355574</v>
          </cell>
          <cell r="KN201">
            <v>54.253025477607117</v>
          </cell>
          <cell r="KO201">
            <v>12.182425457570712</v>
          </cell>
          <cell r="KP201">
            <v>0</v>
          </cell>
          <cell r="KQ201">
            <v>0</v>
          </cell>
          <cell r="KR201">
            <v>12.182425457570712</v>
          </cell>
          <cell r="KS201">
            <v>0</v>
          </cell>
          <cell r="KT201">
            <v>2.7458057071547417</v>
          </cell>
          <cell r="KU201">
            <v>0.18831830282861894</v>
          </cell>
          <cell r="KV201">
            <v>2.9341240099833605</v>
          </cell>
          <cell r="KW201">
            <v>16.69930757903494</v>
          </cell>
          <cell r="KX201">
            <v>0.58498323627287852</v>
          </cell>
          <cell r="KY201">
            <v>0</v>
          </cell>
          <cell r="KZ201">
            <v>17.284290815307816</v>
          </cell>
          <cell r="LA201">
            <v>7.2336303404822395</v>
          </cell>
          <cell r="LB201">
            <v>0</v>
          </cell>
          <cell r="LC201">
            <v>0</v>
          </cell>
          <cell r="LD201">
            <v>7.2336303404822395</v>
          </cell>
          <cell r="LE201">
            <v>0</v>
          </cell>
          <cell r="LF201">
            <v>8.0331767653659032</v>
          </cell>
          <cell r="LG201">
            <v>4.8418867642061936E-2</v>
          </cell>
          <cell r="LH201">
            <v>8.0815956330079661</v>
          </cell>
          <cell r="LI201">
            <v>26.828573970176411</v>
          </cell>
          <cell r="LJ201">
            <v>0.72813908014698325</v>
          </cell>
          <cell r="LK201">
            <v>0</v>
          </cell>
          <cell r="LL201">
            <v>27.556713050323381</v>
          </cell>
          <cell r="LM201">
            <v>186.69676100207079</v>
          </cell>
          <cell r="LN201">
            <v>200.22836133998555</v>
          </cell>
          <cell r="LO201">
            <v>59.539550260361473</v>
          </cell>
          <cell r="LP201">
            <v>259.76791160034702</v>
          </cell>
          <cell r="LQ201">
            <v>386.92512234205634</v>
          </cell>
          <cell r="LR201">
            <v>446.46467260241781</v>
          </cell>
          <cell r="LS201">
            <v>4029.3119999999999</v>
          </cell>
          <cell r="LT201">
            <v>116545.819999999</v>
          </cell>
          <cell r="LU201">
            <v>56272.250955998898</v>
          </cell>
          <cell r="LV201">
            <v>37000</v>
          </cell>
          <cell r="LW201">
            <v>2274.9589890995999</v>
          </cell>
          <cell r="LX201">
            <v>2360.5857269367798</v>
          </cell>
          <cell r="LY201">
            <v>10760.896106587599</v>
          </cell>
          <cell r="LZ201">
            <v>499034.23876910697</v>
          </cell>
          <cell r="MA201">
            <v>609769.954061592</v>
          </cell>
          <cell r="MB201">
            <v>609769.954061592</v>
          </cell>
          <cell r="MC201">
            <v>0</v>
          </cell>
          <cell r="MD201">
            <v>281410.34032297001</v>
          </cell>
          <cell r="ME201">
            <v>1015</v>
          </cell>
          <cell r="MF201">
            <v>1015</v>
          </cell>
          <cell r="MG201">
            <v>224.46299999999999</v>
          </cell>
          <cell r="MH201">
            <v>4029312</v>
          </cell>
          <cell r="MI201">
            <v>93272.250955998898</v>
          </cell>
          <cell r="MJ201">
            <v>609769.954061592</v>
          </cell>
          <cell r="MK201">
            <v>224.46299999999999</v>
          </cell>
          <cell r="ML201">
            <v>43.199472069145457</v>
          </cell>
          <cell r="MM201">
            <v>1.2495229696448453</v>
          </cell>
          <cell r="MN201">
            <v>2.5249589160748984</v>
          </cell>
          <cell r="MO201">
            <v>46.150247064246983</v>
          </cell>
          <cell r="MP201">
            <v>81.839755377435381</v>
          </cell>
          <cell r="MQ201">
            <v>1969.5856861499876</v>
          </cell>
          <cell r="MR201">
            <v>2.5190404714253944E-4</v>
          </cell>
          <cell r="MS201" t="str">
            <v>Historical (£m)</v>
          </cell>
          <cell r="MT201" t="str">
            <v>PR14 (£m)</v>
          </cell>
        </row>
        <row r="202">
          <cell r="A202" t="str">
            <v>SVH17</v>
          </cell>
          <cell r="B202" t="str">
            <v>SVH</v>
          </cell>
          <cell r="C202" t="str">
            <v>2016-17</v>
          </cell>
          <cell r="D202" t="str">
            <v>SVH</v>
          </cell>
          <cell r="E202" t="str">
            <v>SVH17</v>
          </cell>
          <cell r="F202">
            <v>1.0263438654082888</v>
          </cell>
          <cell r="G202">
            <v>13.63574193389762</v>
          </cell>
          <cell r="H202">
            <v>0</v>
          </cell>
          <cell r="I202">
            <v>4.083549463535074</v>
          </cell>
          <cell r="J202">
            <v>0</v>
          </cell>
          <cell r="K202">
            <v>52.279154143817806</v>
          </cell>
          <cell r="L202">
            <v>1.7243558020960197</v>
          </cell>
          <cell r="M202">
            <v>43.130627391281784</v>
          </cell>
          <cell r="N202">
            <v>4.9267748038660324</v>
          </cell>
          <cell r="O202">
            <v>119.78020353849378</v>
          </cell>
          <cell r="P202">
            <v>0.77181058678703318</v>
          </cell>
          <cell r="Q202">
            <v>120.55201412528081</v>
          </cell>
          <cell r="R202">
            <v>0</v>
          </cell>
          <cell r="S202">
            <v>21.317751464012627</v>
          </cell>
          <cell r="T202">
            <v>26.870755006496584</v>
          </cell>
          <cell r="U202">
            <v>18.026311494577239</v>
          </cell>
          <cell r="V202">
            <v>6.9961755929421416</v>
          </cell>
          <cell r="W202">
            <v>73.210993558028591</v>
          </cell>
          <cell r="X202">
            <v>0</v>
          </cell>
          <cell r="Y202">
            <v>73.210993558028591</v>
          </cell>
          <cell r="Z202">
            <v>15.807568635632332</v>
          </cell>
          <cell r="AA202">
            <v>0</v>
          </cell>
          <cell r="AB202">
            <v>0</v>
          </cell>
          <cell r="AC202">
            <v>15.807568635632332</v>
          </cell>
          <cell r="AD202">
            <v>177.95543904767726</v>
          </cell>
          <cell r="AE202">
            <v>3.5379208490688789</v>
          </cell>
          <cell r="AF202">
            <v>0</v>
          </cell>
          <cell r="AG202">
            <v>181.49335989674651</v>
          </cell>
          <cell r="AH202">
            <v>179.84689523673137</v>
          </cell>
          <cell r="AI202">
            <v>28.0288277170466</v>
          </cell>
          <cell r="AJ202">
            <v>2.6286432123864587E-2</v>
          </cell>
          <cell r="AK202">
            <v>5.6449878448473259</v>
          </cell>
          <cell r="AL202">
            <v>0</v>
          </cell>
          <cell r="AM202">
            <v>0</v>
          </cell>
          <cell r="AN202">
            <v>7.7305677350841193E-2</v>
          </cell>
          <cell r="AO202">
            <v>75.93063341222414</v>
          </cell>
          <cell r="AP202">
            <v>20.062326746741668</v>
          </cell>
          <cell r="AQ202">
            <v>129.77036783033429</v>
          </cell>
          <cell r="AR202">
            <v>0</v>
          </cell>
          <cell r="AS202">
            <v>129.77036783033429</v>
          </cell>
          <cell r="AT202">
            <v>0</v>
          </cell>
          <cell r="AU202">
            <v>84.224549592640045</v>
          </cell>
          <cell r="AV202">
            <v>0.24390407954039947</v>
          </cell>
          <cell r="AW202">
            <v>32.328901261815027</v>
          </cell>
          <cell r="AX202">
            <v>0</v>
          </cell>
          <cell r="AY202">
            <v>116.79735493399524</v>
          </cell>
          <cell r="AZ202">
            <v>0</v>
          </cell>
          <cell r="BA202">
            <v>116.79735493399524</v>
          </cell>
          <cell r="BB202">
            <v>0</v>
          </cell>
          <cell r="BC202">
            <v>0</v>
          </cell>
          <cell r="BD202">
            <v>0</v>
          </cell>
          <cell r="BE202">
            <v>0</v>
          </cell>
          <cell r="BF202">
            <v>246.56772276432949</v>
          </cell>
          <cell r="BG202">
            <v>6.1088590462169998</v>
          </cell>
          <cell r="BH202">
            <v>0</v>
          </cell>
          <cell r="BI202">
            <v>252.67658181054597</v>
          </cell>
          <cell r="BJ202">
            <v>249.83366333902194</v>
          </cell>
          <cell r="BK202">
            <v>-7.2236079717769011E-3</v>
          </cell>
          <cell r="BL202">
            <v>0</v>
          </cell>
          <cell r="BM202">
            <v>5.0790961488090668E-4</v>
          </cell>
          <cell r="BN202">
            <v>0</v>
          </cell>
          <cell r="BO202">
            <v>0</v>
          </cell>
          <cell r="BP202">
            <v>0</v>
          </cell>
          <cell r="BQ202">
            <v>10.722483262340496</v>
          </cell>
          <cell r="BR202">
            <v>5.7513002488929543E-2</v>
          </cell>
          <cell r="BS202">
            <v>10.773280566472526</v>
          </cell>
          <cell r="BT202">
            <v>0</v>
          </cell>
          <cell r="BU202">
            <v>10.773280566472526</v>
          </cell>
          <cell r="BV202">
            <v>0</v>
          </cell>
          <cell r="BW202">
            <v>0.21610152160827595</v>
          </cell>
          <cell r="BX202">
            <v>0</v>
          </cell>
          <cell r="BY202">
            <v>0</v>
          </cell>
          <cell r="BZ202">
            <v>0</v>
          </cell>
          <cell r="CA202">
            <v>0.21610152160827595</v>
          </cell>
          <cell r="CB202">
            <v>0</v>
          </cell>
          <cell r="CC202">
            <v>0.21610152160827595</v>
          </cell>
          <cell r="CD202">
            <v>0</v>
          </cell>
          <cell r="CE202">
            <v>0</v>
          </cell>
          <cell r="CF202">
            <v>0</v>
          </cell>
          <cell r="CG202">
            <v>0</v>
          </cell>
          <cell r="CH202">
            <v>10.989382088080715</v>
          </cell>
          <cell r="CI202">
            <v>0.99623574452007846</v>
          </cell>
          <cell r="CJ202">
            <v>0</v>
          </cell>
          <cell r="CK202">
            <v>11.985617832600886</v>
          </cell>
          <cell r="CL202">
            <v>11.521993286894137</v>
          </cell>
          <cell r="CM202">
            <v>-12.340514626009895</v>
          </cell>
          <cell r="CN202">
            <v>-15.997200033580631</v>
          </cell>
          <cell r="CO202">
            <v>1.7948745612266788E-3</v>
          </cell>
          <cell r="CP202">
            <v>0</v>
          </cell>
          <cell r="CQ202">
            <v>0</v>
          </cell>
          <cell r="CR202">
            <v>1.4041862013951578E-2</v>
          </cell>
          <cell r="CS202">
            <v>28.435023780256554</v>
          </cell>
          <cell r="CT202">
            <v>4.5131983954944994</v>
          </cell>
          <cell r="CU202">
            <v>4.6263442527356942</v>
          </cell>
          <cell r="CV202">
            <v>0</v>
          </cell>
          <cell r="CW202">
            <v>4.6263442527356942</v>
          </cell>
          <cell r="CX202">
            <v>0</v>
          </cell>
          <cell r="CY202">
            <v>45.049109026895181</v>
          </cell>
          <cell r="CZ202">
            <v>0.24745150594993845</v>
          </cell>
          <cell r="DA202">
            <v>1.200206516208453</v>
          </cell>
          <cell r="DB202">
            <v>0</v>
          </cell>
          <cell r="DC202">
            <v>46.496767049053574</v>
          </cell>
          <cell r="DD202">
            <v>0</v>
          </cell>
          <cell r="DE202">
            <v>46.496767049053574</v>
          </cell>
          <cell r="DF202">
            <v>0</v>
          </cell>
          <cell r="DG202">
            <v>0</v>
          </cell>
          <cell r="DH202">
            <v>0</v>
          </cell>
          <cell r="DI202">
            <v>0</v>
          </cell>
          <cell r="DJ202">
            <v>51.123111301789258</v>
          </cell>
          <cell r="DK202">
            <v>3.5622555544647949</v>
          </cell>
          <cell r="DL202">
            <v>0</v>
          </cell>
          <cell r="DM202">
            <v>54.685366856254028</v>
          </cell>
          <cell r="DN202">
            <v>53.027577400079018</v>
          </cell>
          <cell r="DO202">
            <v>-9.5423266376543463E-3</v>
          </cell>
          <cell r="DP202">
            <v>-2.0720856298727943</v>
          </cell>
          <cell r="DQ202">
            <v>5.9276352374990407E-4</v>
          </cell>
          <cell r="DR202">
            <v>0</v>
          </cell>
          <cell r="DS202">
            <v>0</v>
          </cell>
          <cell r="DT202">
            <v>0</v>
          </cell>
          <cell r="DU202">
            <v>13.850808657884919</v>
          </cell>
          <cell r="DV202">
            <v>6.7136692480878585E-2</v>
          </cell>
          <cell r="DW202">
            <v>11.836910157379043</v>
          </cell>
          <cell r="DX202">
            <v>0</v>
          </cell>
          <cell r="DY202">
            <v>11.836910157379043</v>
          </cell>
          <cell r="DZ202">
            <v>0</v>
          </cell>
          <cell r="EA202">
            <v>0.25222854439158898</v>
          </cell>
          <cell r="EB202">
            <v>0</v>
          </cell>
          <cell r="EC202">
            <v>0</v>
          </cell>
          <cell r="ED202">
            <v>0</v>
          </cell>
          <cell r="EE202">
            <v>0.25222854439158898</v>
          </cell>
          <cell r="EF202">
            <v>0</v>
          </cell>
          <cell r="EG202">
            <v>0.25222854439158898</v>
          </cell>
          <cell r="EH202">
            <v>0</v>
          </cell>
          <cell r="EI202">
            <v>0</v>
          </cell>
          <cell r="EJ202">
            <v>0</v>
          </cell>
          <cell r="EK202">
            <v>0</v>
          </cell>
          <cell r="EL202">
            <v>12.089138701770628</v>
          </cell>
          <cell r="EM202">
            <v>1.1625206332136258</v>
          </cell>
          <cell r="EN202">
            <v>0</v>
          </cell>
          <cell r="EO202">
            <v>13.251659334984275</v>
          </cell>
          <cell r="EP202">
            <v>12.710649736188886</v>
          </cell>
          <cell r="EQ202">
            <v>41.664569650944223</v>
          </cell>
          <cell r="ER202">
            <v>2.6286432123864587E-2</v>
          </cell>
          <cell r="ES202">
            <v>9.7285373083823998</v>
          </cell>
          <cell r="ET202">
            <v>0</v>
          </cell>
          <cell r="EU202">
            <v>52.279154143817806</v>
          </cell>
          <cell r="EV202">
            <v>1.8016614794468611</v>
          </cell>
          <cell r="EW202">
            <v>119.06126080350592</v>
          </cell>
          <cell r="EX202">
            <v>24.989101550607703</v>
          </cell>
          <cell r="EY202">
            <v>249.55057136882809</v>
          </cell>
          <cell r="EZ202">
            <v>0.77181058678703318</v>
          </cell>
          <cell r="FA202">
            <v>250.3223819556151</v>
          </cell>
          <cell r="FB202">
            <v>0</v>
          </cell>
          <cell r="FC202">
            <v>105.54230105665268</v>
          </cell>
          <cell r="FD202">
            <v>27.114659086036983</v>
          </cell>
          <cell r="FE202">
            <v>50.35521275639227</v>
          </cell>
          <cell r="FF202">
            <v>6.9961755929421416</v>
          </cell>
          <cell r="FG202">
            <v>190.00834849202383</v>
          </cell>
          <cell r="FH202">
            <v>0</v>
          </cell>
          <cell r="FI202">
            <v>190.00834849202383</v>
          </cell>
          <cell r="FJ202">
            <v>15.807568635632332</v>
          </cell>
          <cell r="FK202">
            <v>0</v>
          </cell>
          <cell r="FL202">
            <v>0</v>
          </cell>
          <cell r="FM202">
            <v>15.807568635632332</v>
          </cell>
          <cell r="FN202">
            <v>424.52316181200678</v>
          </cell>
          <cell r="FO202">
            <v>9.6467798952858796</v>
          </cell>
          <cell r="FP202">
            <v>0</v>
          </cell>
          <cell r="FQ202">
            <v>434.16994170729248</v>
          </cell>
          <cell r="FR202">
            <v>429.68055857575337</v>
          </cell>
          <cell r="FS202">
            <v>-12.357280560619326</v>
          </cell>
          <cell r="FT202">
            <v>-18.069285663453428</v>
          </cell>
          <cell r="FU202">
            <v>2.8955476998574893E-3</v>
          </cell>
          <cell r="FV202">
            <v>0</v>
          </cell>
          <cell r="FW202">
            <v>0</v>
          </cell>
          <cell r="FX202">
            <v>1.4041862013951578E-2</v>
          </cell>
          <cell r="FY202">
            <v>53.008315700481972</v>
          </cell>
          <cell r="FZ202">
            <v>4.637848090464308</v>
          </cell>
          <cell r="GA202">
            <v>27.236534976587265</v>
          </cell>
          <cell r="GB202">
            <v>0</v>
          </cell>
          <cell r="GC202">
            <v>27.236534976587265</v>
          </cell>
          <cell r="GD202">
            <v>0</v>
          </cell>
          <cell r="GE202">
            <v>45.517439092895046</v>
          </cell>
          <cell r="GF202">
            <v>0.24745150594993845</v>
          </cell>
          <cell r="GG202">
            <v>1.200206516208453</v>
          </cell>
          <cell r="GH202">
            <v>0</v>
          </cell>
          <cell r="GI202">
            <v>46.965097115053446</v>
          </cell>
          <cell r="GJ202">
            <v>0</v>
          </cell>
          <cell r="GK202">
            <v>46.965097115053446</v>
          </cell>
          <cell r="GL202">
            <v>0</v>
          </cell>
          <cell r="GM202">
            <v>0</v>
          </cell>
          <cell r="GN202">
            <v>0</v>
          </cell>
          <cell r="GO202">
            <v>0</v>
          </cell>
          <cell r="GP202">
            <v>74.20163209164059</v>
          </cell>
          <cell r="GQ202">
            <v>5.7210119321984987</v>
          </cell>
          <cell r="GR202">
            <v>0</v>
          </cell>
          <cell r="GS202">
            <v>79.922644023839183</v>
          </cell>
          <cell r="GT202">
            <v>77.260220423162039</v>
          </cell>
          <cell r="GU202">
            <v>29.307289090324819</v>
          </cell>
          <cell r="GV202">
            <v>-18.042999231329507</v>
          </cell>
          <cell r="GW202">
            <v>9.7314328560822556</v>
          </cell>
          <cell r="GX202">
            <v>0</v>
          </cell>
          <cell r="GY202">
            <v>52.279154143817806</v>
          </cell>
          <cell r="GZ202">
            <v>1.8157033414608124</v>
          </cell>
          <cell r="HA202">
            <v>172.06957650398738</v>
          </cell>
          <cell r="HB202">
            <v>29.62694964107191</v>
          </cell>
          <cell r="HC202">
            <v>276.78710634541545</v>
          </cell>
          <cell r="HD202">
            <v>0.77181058678703318</v>
          </cell>
          <cell r="HE202">
            <v>277.55891693220246</v>
          </cell>
          <cell r="HF202">
            <v>0</v>
          </cell>
          <cell r="HG202">
            <v>151.05974014954751</v>
          </cell>
          <cell r="HH202">
            <v>27.362110591986884</v>
          </cell>
          <cell r="HI202">
            <v>51.555419272600723</v>
          </cell>
          <cell r="HJ202">
            <v>6.9961755929421416</v>
          </cell>
          <cell r="HK202">
            <v>236.97344560707728</v>
          </cell>
          <cell r="HL202">
            <v>0</v>
          </cell>
          <cell r="HM202">
            <v>236.97344560707728</v>
          </cell>
          <cell r="HN202">
            <v>15.807568635632332</v>
          </cell>
          <cell r="HO202">
            <v>0</v>
          </cell>
          <cell r="HP202">
            <v>0</v>
          </cell>
          <cell r="HQ202">
            <v>15.807568635632332</v>
          </cell>
          <cell r="HR202">
            <v>498.72479390364737</v>
          </cell>
          <cell r="HS202">
            <v>15.367791827484375</v>
          </cell>
          <cell r="HT202">
            <v>0</v>
          </cell>
          <cell r="HU202">
            <v>514.09258573113254</v>
          </cell>
          <cell r="HV202">
            <v>506.94077899891619</v>
          </cell>
          <cell r="HW202">
            <v>0.50083200000000017</v>
          </cell>
          <cell r="HX202">
            <v>0.54256800000000061</v>
          </cell>
          <cell r="HY202">
            <v>3.907085826836274</v>
          </cell>
          <cell r="HZ202">
            <v>0.2903526795240049</v>
          </cell>
          <cell r="IA202">
            <v>0.90985383668444797</v>
          </cell>
          <cell r="IB202">
            <v>0.80414041854739426</v>
          </cell>
          <cell r="IC202" t="e">
            <v>#N/A</v>
          </cell>
          <cell r="ID202">
            <v>1.7905595075913006</v>
          </cell>
          <cell r="IE202">
            <v>4.5056495691423878E-2</v>
          </cell>
          <cell r="IF202">
            <v>0</v>
          </cell>
          <cell r="IG202" t="e">
            <v>#N/A</v>
          </cell>
          <cell r="IH202" t="e">
            <v>#N/A</v>
          </cell>
          <cell r="II202">
            <v>0.4041742141977841</v>
          </cell>
          <cell r="IJ202">
            <v>1.8469057858022158</v>
          </cell>
          <cell r="IK202" t="e">
            <v>#N/A</v>
          </cell>
          <cell r="IL202" t="e">
            <v>#N/A</v>
          </cell>
          <cell r="IM202">
            <v>9.7502667213787437E-3</v>
          </cell>
          <cell r="IN202">
            <v>1.9089995896594169E-2</v>
          </cell>
          <cell r="IO202">
            <v>0</v>
          </cell>
          <cell r="IP202">
            <v>7.9020400310217482</v>
          </cell>
          <cell r="IQ202">
            <v>10.840538467131719</v>
          </cell>
          <cell r="IR202">
            <v>1.2068777513336069</v>
          </cell>
          <cell r="IS202">
            <v>0</v>
          </cell>
          <cell r="IT202">
            <v>0</v>
          </cell>
          <cell r="IU202">
            <v>0</v>
          </cell>
          <cell r="IV202">
            <v>0.54858079606073029</v>
          </cell>
          <cell r="IW202">
            <v>6.9961755929421416</v>
          </cell>
          <cell r="IX202">
            <v>6.7685325235945832</v>
          </cell>
          <cell r="IY202">
            <v>0.40058201066885513</v>
          </cell>
          <cell r="IZ202">
            <v>0</v>
          </cell>
          <cell r="JA202" t="e">
            <v>#N/A</v>
          </cell>
          <cell r="JB202">
            <v>23.732970274928189</v>
          </cell>
          <cell r="JC202">
            <v>15.385305080016412</v>
          </cell>
          <cell r="JD202">
            <v>2.1051339023389413</v>
          </cell>
          <cell r="JE202">
            <v>0</v>
          </cell>
          <cell r="JF202">
            <v>0</v>
          </cell>
          <cell r="JG202">
            <v>0</v>
          </cell>
          <cell r="JH202">
            <v>0</v>
          </cell>
          <cell r="JI202">
            <v>0</v>
          </cell>
          <cell r="JJ202">
            <v>0</v>
          </cell>
          <cell r="JK202">
            <v>0</v>
          </cell>
          <cell r="JL202">
            <v>0</v>
          </cell>
          <cell r="JM202">
            <v>0</v>
          </cell>
          <cell r="JN202">
            <v>0</v>
          </cell>
          <cell r="JO202">
            <v>0</v>
          </cell>
          <cell r="JP202">
            <v>0</v>
          </cell>
          <cell r="JQ202">
            <v>0</v>
          </cell>
          <cell r="JR202">
            <v>0</v>
          </cell>
          <cell r="JS202">
            <v>498.72479390364737</v>
          </cell>
          <cell r="JT202">
            <v>506.94077899891619</v>
          </cell>
          <cell r="JU202">
            <v>77.260220423162039</v>
          </cell>
          <cell r="JV202">
            <v>429.68055857575337</v>
          </cell>
          <cell r="JW202">
            <v>85.913705457529744</v>
          </cell>
          <cell r="JX202">
            <v>15.385305080016412</v>
          </cell>
          <cell r="JY202">
            <v>0</v>
          </cell>
          <cell r="JZ202">
            <v>0</v>
          </cell>
          <cell r="KA202">
            <v>6.0104280818064619E-2</v>
          </cell>
          <cell r="KB202">
            <v>0</v>
          </cell>
          <cell r="KC202">
            <v>0</v>
          </cell>
          <cell r="KD202">
            <v>6.0104280818064619E-2</v>
          </cell>
          <cell r="KE202">
            <v>0</v>
          </cell>
          <cell r="KF202">
            <v>0</v>
          </cell>
          <cell r="KG202">
            <v>3.027283338530981E-3</v>
          </cell>
          <cell r="KH202">
            <v>3.027283338530981E-3</v>
          </cell>
          <cell r="KI202">
            <v>4.4958617396813452</v>
          </cell>
          <cell r="KJ202">
            <v>2.3625283565541144</v>
          </cell>
          <cell r="KK202">
            <v>7.3181267826853471</v>
          </cell>
          <cell r="KL202">
            <v>12.911048667054047</v>
          </cell>
          <cell r="KM202">
            <v>11.906660467323588</v>
          </cell>
          <cell r="KN202">
            <v>53.326413867796326</v>
          </cell>
          <cell r="KO202">
            <v>6.9961755929421416</v>
          </cell>
          <cell r="KP202">
            <v>0</v>
          </cell>
          <cell r="KQ202">
            <v>0</v>
          </cell>
          <cell r="KR202">
            <v>6.9961755929421416</v>
          </cell>
          <cell r="KS202">
            <v>0</v>
          </cell>
          <cell r="KT202">
            <v>6.5210810176446445</v>
          </cell>
          <cell r="KU202">
            <v>0.24745150594993845</v>
          </cell>
          <cell r="KV202">
            <v>6.7685325235945832</v>
          </cell>
          <cell r="KW202">
            <v>23.548177061961429</v>
          </cell>
          <cell r="KX202">
            <v>0.18479321296676238</v>
          </cell>
          <cell r="KY202">
            <v>0</v>
          </cell>
          <cell r="KZ202">
            <v>23.732970274928189</v>
          </cell>
          <cell r="LA202">
            <v>7.2336303404822395</v>
          </cell>
          <cell r="LB202">
            <v>0</v>
          </cell>
          <cell r="LC202">
            <v>0</v>
          </cell>
          <cell r="LD202">
            <v>7.2336303404822395</v>
          </cell>
          <cell r="LE202">
            <v>0</v>
          </cell>
          <cell r="LF202">
            <v>8.0331767653659032</v>
          </cell>
          <cell r="LG202">
            <v>4.8418867642061936E-2</v>
          </cell>
          <cell r="LH202">
            <v>8.0815956330079661</v>
          </cell>
          <cell r="LI202">
            <v>26.828573970176411</v>
          </cell>
          <cell r="LJ202">
            <v>0.72813908014698325</v>
          </cell>
          <cell r="LK202">
            <v>0</v>
          </cell>
          <cell r="LL202">
            <v>27.556713050323381</v>
          </cell>
          <cell r="LM202">
            <v>184.51518530849796</v>
          </cell>
          <cell r="LN202">
            <v>202.6939065217457</v>
          </cell>
          <cell r="LO202">
            <v>68.16151756332161</v>
          </cell>
          <cell r="LP202">
            <v>270.85542408506728</v>
          </cell>
          <cell r="LQ202">
            <v>387.20909183024366</v>
          </cell>
          <cell r="LR202">
            <v>455.37060939356525</v>
          </cell>
          <cell r="LS202">
            <v>4078.6640000000002</v>
          </cell>
          <cell r="LT202">
            <v>120034.579999999</v>
          </cell>
          <cell r="LU202">
            <v>56727.061857998997</v>
          </cell>
          <cell r="LV202">
            <v>37000</v>
          </cell>
          <cell r="LW202">
            <v>2102.8971707812002</v>
          </cell>
          <cell r="LX202">
            <v>2042.4310877576499</v>
          </cell>
          <cell r="LY202">
            <v>11004.698210248</v>
          </cell>
          <cell r="LZ202">
            <v>504718.25719588</v>
          </cell>
          <cell r="MA202">
            <v>611764.91665052099</v>
          </cell>
          <cell r="MB202">
            <v>611764.91665052099</v>
          </cell>
          <cell r="MC202">
            <v>0</v>
          </cell>
          <cell r="MD202">
            <v>280508.67681852903</v>
          </cell>
          <cell r="ME202">
            <v>1013</v>
          </cell>
          <cell r="MF202">
            <v>1013</v>
          </cell>
          <cell r="MG202">
            <v>234.72900000000001</v>
          </cell>
          <cell r="MH202">
            <v>4078664</v>
          </cell>
          <cell r="MI202">
            <v>93727.061857998997</v>
          </cell>
          <cell r="MJ202">
            <v>611764.91665052099</v>
          </cell>
          <cell r="MK202">
            <v>234.72900000000001</v>
          </cell>
          <cell r="ML202">
            <v>43.516396643046079</v>
          </cell>
          <cell r="MM202">
            <v>1.2806822023489561</v>
          </cell>
          <cell r="MN202">
            <v>2.4764457811237168</v>
          </cell>
          <cell r="MO202">
            <v>45.852364067286558</v>
          </cell>
          <cell r="MP202">
            <v>82.501994386874458</v>
          </cell>
          <cell r="MQ202">
            <v>1998.2548781748403</v>
          </cell>
          <cell r="MR202">
            <v>2.4836564129822905E-4</v>
          </cell>
          <cell r="MS202" t="str">
            <v>Historical (£m)</v>
          </cell>
          <cell r="MT202" t="str">
            <v>PR14 (£m)</v>
          </cell>
        </row>
        <row r="203">
          <cell r="A203" t="str">
            <v>SVH18</v>
          </cell>
          <cell r="B203" t="str">
            <v>SVH</v>
          </cell>
          <cell r="C203" t="str">
            <v>2017-18</v>
          </cell>
          <cell r="D203" t="str">
            <v>SVH</v>
          </cell>
          <cell r="E203" t="str">
            <v>SVH18</v>
          </cell>
          <cell r="F203">
            <v>1</v>
          </cell>
          <cell r="G203">
            <v>7.5529999999999999</v>
          </cell>
          <cell r="H203">
            <v>0</v>
          </cell>
          <cell r="I203">
            <v>4.1219999999999999</v>
          </cell>
          <cell r="J203">
            <v>0</v>
          </cell>
          <cell r="K203">
            <v>48.497</v>
          </cell>
          <cell r="L203">
            <v>1.41</v>
          </cell>
          <cell r="M203">
            <v>43.277999999999999</v>
          </cell>
          <cell r="N203">
            <v>0.186</v>
          </cell>
          <cell r="O203">
            <v>105.04600000000001</v>
          </cell>
          <cell r="P203">
            <v>0.38900000000000001</v>
          </cell>
          <cell r="Q203">
            <v>105.435</v>
          </cell>
          <cell r="R203">
            <v>0</v>
          </cell>
          <cell r="S203">
            <v>16.876999999999999</v>
          </cell>
          <cell r="T203">
            <v>55.738999999999997</v>
          </cell>
          <cell r="U203">
            <v>16.492999999999999</v>
          </cell>
          <cell r="V203">
            <v>3.0219999999999998</v>
          </cell>
          <cell r="W203">
            <v>92.131</v>
          </cell>
          <cell r="X203">
            <v>0</v>
          </cell>
          <cell r="Y203">
            <v>92.131</v>
          </cell>
          <cell r="Z203">
            <v>13.188000000000001</v>
          </cell>
          <cell r="AA203">
            <v>0</v>
          </cell>
          <cell r="AB203">
            <v>0</v>
          </cell>
          <cell r="AC203">
            <v>0</v>
          </cell>
          <cell r="AD203">
            <v>184.37799999999999</v>
          </cell>
          <cell r="AE203">
            <v>3</v>
          </cell>
          <cell r="AF203">
            <v>0</v>
          </cell>
          <cell r="AG203">
            <v>187.37799999999999</v>
          </cell>
          <cell r="AH203">
            <v>186.71</v>
          </cell>
          <cell r="AI203">
            <v>33.637999999999998</v>
          </cell>
          <cell r="AJ203">
            <v>0</v>
          </cell>
          <cell r="AK203">
            <v>5.4960000000000004</v>
          </cell>
          <cell r="AL203">
            <v>0</v>
          </cell>
          <cell r="AM203">
            <v>3.5999999999999997E-2</v>
          </cell>
          <cell r="AN203">
            <v>7.4999999999999997E-2</v>
          </cell>
          <cell r="AO203">
            <v>71.638000000000005</v>
          </cell>
          <cell r="AP203">
            <v>22.989000000000001</v>
          </cell>
          <cell r="AQ203">
            <v>133.87200000000001</v>
          </cell>
          <cell r="AR203">
            <v>0</v>
          </cell>
          <cell r="AS203">
            <v>133.87200000000001</v>
          </cell>
          <cell r="AT203">
            <v>0</v>
          </cell>
          <cell r="AU203">
            <v>75.908000000000001</v>
          </cell>
          <cell r="AV203">
            <v>1.78</v>
          </cell>
          <cell r="AW203">
            <v>65.134</v>
          </cell>
          <cell r="AX203">
            <v>0</v>
          </cell>
          <cell r="AY203">
            <v>142.822</v>
          </cell>
          <cell r="AZ203">
            <v>0</v>
          </cell>
          <cell r="BA203">
            <v>142.822</v>
          </cell>
          <cell r="BB203">
            <v>0.16800000000000001</v>
          </cell>
          <cell r="BC203">
            <v>0</v>
          </cell>
          <cell r="BD203">
            <v>0</v>
          </cell>
          <cell r="BE203">
            <v>0</v>
          </cell>
          <cell r="BF203">
            <v>276.52600000000001</v>
          </cell>
          <cell r="BG203">
            <v>5.8949999999999996</v>
          </cell>
          <cell r="BH203">
            <v>0</v>
          </cell>
          <cell r="BI203">
            <v>282.42099999999999</v>
          </cell>
          <cell r="BJ203">
            <v>281.108</v>
          </cell>
          <cell r="BK203">
            <v>5.0000000000000001E-3</v>
          </cell>
          <cell r="BL203">
            <v>0</v>
          </cell>
          <cell r="BM203">
            <v>0</v>
          </cell>
          <cell r="BN203">
            <v>0</v>
          </cell>
          <cell r="BO203">
            <v>0</v>
          </cell>
          <cell r="BP203">
            <v>0</v>
          </cell>
          <cell r="BQ203">
            <v>6.8719999999999999</v>
          </cell>
          <cell r="BR203">
            <v>1E-3</v>
          </cell>
          <cell r="BS203">
            <v>6.8780000000000001</v>
          </cell>
          <cell r="BT203">
            <v>0</v>
          </cell>
          <cell r="BU203">
            <v>6.8780000000000001</v>
          </cell>
          <cell r="BV203">
            <v>0</v>
          </cell>
          <cell r="BW203">
            <v>3.09</v>
          </cell>
          <cell r="BX203">
            <v>0</v>
          </cell>
          <cell r="BY203">
            <v>0</v>
          </cell>
          <cell r="BZ203">
            <v>0</v>
          </cell>
          <cell r="CA203">
            <v>3.09</v>
          </cell>
          <cell r="CB203">
            <v>0</v>
          </cell>
          <cell r="CC203">
            <v>3.09</v>
          </cell>
          <cell r="CD203">
            <v>0</v>
          </cell>
          <cell r="CE203">
            <v>0</v>
          </cell>
          <cell r="CF203">
            <v>0</v>
          </cell>
          <cell r="CG203">
            <v>0</v>
          </cell>
          <cell r="CH203">
            <v>9.968</v>
          </cell>
          <cell r="CI203">
            <v>1.7000000000000001E-2</v>
          </cell>
          <cell r="CJ203">
            <v>0</v>
          </cell>
          <cell r="CK203">
            <v>9.9849999999999994</v>
          </cell>
          <cell r="CL203">
            <v>10.592000000000001</v>
          </cell>
          <cell r="CM203">
            <v>-10.721</v>
          </cell>
          <cell r="CN203">
            <v>-16.719000000000001</v>
          </cell>
          <cell r="CO203">
            <v>0</v>
          </cell>
          <cell r="CP203">
            <v>0</v>
          </cell>
          <cell r="CQ203">
            <v>0</v>
          </cell>
          <cell r="CR203">
            <v>3.0000000000000001E-3</v>
          </cell>
          <cell r="CS203">
            <v>25.321999999999999</v>
          </cell>
          <cell r="CT203">
            <v>4.9989999999999997</v>
          </cell>
          <cell r="CU203">
            <v>2.8840000000000101</v>
          </cell>
          <cell r="CV203">
            <v>0</v>
          </cell>
          <cell r="CW203">
            <v>2.8840000000000101</v>
          </cell>
          <cell r="CX203">
            <v>0</v>
          </cell>
          <cell r="CY203">
            <v>48.776000000000003</v>
          </cell>
          <cell r="CZ203">
            <v>0</v>
          </cell>
          <cell r="DA203">
            <v>1.778</v>
          </cell>
          <cell r="DB203">
            <v>0</v>
          </cell>
          <cell r="DC203">
            <v>50.554000000000002</v>
          </cell>
          <cell r="DD203">
            <v>0</v>
          </cell>
          <cell r="DE203">
            <v>50.554000000000002</v>
          </cell>
          <cell r="DF203">
            <v>0</v>
          </cell>
          <cell r="DG203">
            <v>0</v>
          </cell>
          <cell r="DH203">
            <v>0</v>
          </cell>
          <cell r="DI203">
            <v>0</v>
          </cell>
          <cell r="DJ203">
            <v>53.438000000000002</v>
          </cell>
          <cell r="DK203">
            <v>1.5149999999999999</v>
          </cell>
          <cell r="DL203">
            <v>0</v>
          </cell>
          <cell r="DM203">
            <v>54.953000000000003</v>
          </cell>
          <cell r="DN203">
            <v>58.125999999999998</v>
          </cell>
          <cell r="DO203">
            <v>1.6E-2</v>
          </cell>
          <cell r="DP203">
            <v>-2</v>
          </cell>
          <cell r="DQ203">
            <v>0</v>
          </cell>
          <cell r="DR203">
            <v>0</v>
          </cell>
          <cell r="DS203">
            <v>0</v>
          </cell>
          <cell r="DT203">
            <v>0</v>
          </cell>
          <cell r="DU203">
            <v>13.201000000000001</v>
          </cell>
          <cell r="DV203">
            <v>2.3E-2</v>
          </cell>
          <cell r="DW203">
            <v>11.24</v>
          </cell>
          <cell r="DX203">
            <v>0</v>
          </cell>
          <cell r="DY203">
            <v>11.24</v>
          </cell>
          <cell r="DZ203">
            <v>0</v>
          </cell>
          <cell r="EA203">
            <v>2.5</v>
          </cell>
          <cell r="EB203">
            <v>0</v>
          </cell>
          <cell r="EC203">
            <v>0</v>
          </cell>
          <cell r="ED203">
            <v>0</v>
          </cell>
          <cell r="EE203">
            <v>2.5</v>
          </cell>
          <cell r="EF203">
            <v>0</v>
          </cell>
          <cell r="EG203">
            <v>2.5</v>
          </cell>
          <cell r="EH203">
            <v>0</v>
          </cell>
          <cell r="EI203">
            <v>0</v>
          </cell>
          <cell r="EJ203">
            <v>0</v>
          </cell>
          <cell r="EK203">
            <v>0</v>
          </cell>
          <cell r="EL203">
            <v>13.74</v>
          </cell>
          <cell r="EM203">
            <v>1.0860000000000001</v>
          </cell>
          <cell r="EN203">
            <v>0</v>
          </cell>
          <cell r="EO203">
            <v>14.826000000000001</v>
          </cell>
          <cell r="EP203">
            <v>14.584</v>
          </cell>
          <cell r="EQ203">
            <v>41.190999999999995</v>
          </cell>
          <cell r="ER203">
            <v>0</v>
          </cell>
          <cell r="ES203">
            <v>9.6180000000000003</v>
          </cell>
          <cell r="ET203">
            <v>0</v>
          </cell>
          <cell r="EU203">
            <v>48.533000000000001</v>
          </cell>
          <cell r="EV203">
            <v>1.4849999999999999</v>
          </cell>
          <cell r="EW203">
            <v>114.916</v>
          </cell>
          <cell r="EX203">
            <v>23.175000000000001</v>
          </cell>
          <cell r="EY203">
            <v>238.91800000000001</v>
          </cell>
          <cell r="EZ203">
            <v>0.38900000000000001</v>
          </cell>
          <cell r="FA203">
            <v>239.30700000000002</v>
          </cell>
          <cell r="FB203">
            <v>0</v>
          </cell>
          <cell r="FC203">
            <v>92.784999999999997</v>
          </cell>
          <cell r="FD203">
            <v>57.518999999999998</v>
          </cell>
          <cell r="FE203">
            <v>81.626999999999995</v>
          </cell>
          <cell r="FF203">
            <v>3.0219999999999998</v>
          </cell>
          <cell r="FG203">
            <v>234.953</v>
          </cell>
          <cell r="FH203">
            <v>0</v>
          </cell>
          <cell r="FI203">
            <v>234.953</v>
          </cell>
          <cell r="FJ203">
            <v>13.356</v>
          </cell>
          <cell r="FK203">
            <v>0</v>
          </cell>
          <cell r="FL203">
            <v>0</v>
          </cell>
          <cell r="FM203">
            <v>0</v>
          </cell>
          <cell r="FN203">
            <v>460.904</v>
          </cell>
          <cell r="FO203">
            <v>8.8949999999999996</v>
          </cell>
          <cell r="FP203">
            <v>0</v>
          </cell>
          <cell r="FQ203">
            <v>469.79899999999998</v>
          </cell>
          <cell r="FR203">
            <v>467.81799999999998</v>
          </cell>
          <cell r="FS203">
            <v>-10.7</v>
          </cell>
          <cell r="FT203">
            <v>-18.719000000000001</v>
          </cell>
          <cell r="FU203">
            <v>0</v>
          </cell>
          <cell r="FV203">
            <v>0</v>
          </cell>
          <cell r="FW203">
            <v>0</v>
          </cell>
          <cell r="FX203">
            <v>3.0000000000000001E-3</v>
          </cell>
          <cell r="FY203">
            <v>45.395000000000003</v>
          </cell>
          <cell r="FZ203">
            <v>5.0229999999999997</v>
          </cell>
          <cell r="GA203">
            <v>21.00200000000001</v>
          </cell>
          <cell r="GB203">
            <v>0</v>
          </cell>
          <cell r="GC203">
            <v>21.00200000000001</v>
          </cell>
          <cell r="GD203">
            <v>0</v>
          </cell>
          <cell r="GE203">
            <v>54.366</v>
          </cell>
          <cell r="GF203">
            <v>0</v>
          </cell>
          <cell r="GG203">
            <v>1.778</v>
          </cell>
          <cell r="GH203">
            <v>0</v>
          </cell>
          <cell r="GI203">
            <v>56.144000000000005</v>
          </cell>
          <cell r="GJ203">
            <v>0</v>
          </cell>
          <cell r="GK203">
            <v>56.144000000000005</v>
          </cell>
          <cell r="GL203">
            <v>0</v>
          </cell>
          <cell r="GM203">
            <v>0</v>
          </cell>
          <cell r="GN203">
            <v>0</v>
          </cell>
          <cell r="GO203">
            <v>0</v>
          </cell>
          <cell r="GP203">
            <v>77.146000000000001</v>
          </cell>
          <cell r="GQ203">
            <v>2.6179999999999999</v>
          </cell>
          <cell r="GR203">
            <v>0</v>
          </cell>
          <cell r="GS203">
            <v>79.76400000000001</v>
          </cell>
          <cell r="GT203">
            <v>83.302000000000007</v>
          </cell>
          <cell r="GU203">
            <v>30.491</v>
          </cell>
          <cell r="GV203">
            <v>-18.719000000000001</v>
          </cell>
          <cell r="GW203">
            <v>9.6180000000000003</v>
          </cell>
          <cell r="GX203">
            <v>0</v>
          </cell>
          <cell r="GY203">
            <v>48.533000000000001</v>
          </cell>
          <cell r="GZ203">
            <v>1.488</v>
          </cell>
          <cell r="HA203">
            <v>160.31100000000001</v>
          </cell>
          <cell r="HB203">
            <v>28.198</v>
          </cell>
          <cell r="HC203">
            <v>259.92</v>
          </cell>
          <cell r="HD203">
            <v>0.38900000000000001</v>
          </cell>
          <cell r="HE203">
            <v>260.30900000000003</v>
          </cell>
          <cell r="HF203">
            <v>0</v>
          </cell>
          <cell r="HG203">
            <v>147.15100000000001</v>
          </cell>
          <cell r="HH203">
            <v>57.518999999999998</v>
          </cell>
          <cell r="HI203">
            <v>83.405000000000001</v>
          </cell>
          <cell r="HJ203">
            <v>3.0219999999999998</v>
          </cell>
          <cell r="HK203">
            <v>291.09699999999998</v>
          </cell>
          <cell r="HL203">
            <v>0</v>
          </cell>
          <cell r="HM203">
            <v>291.09699999999998</v>
          </cell>
          <cell r="HN203">
            <v>13.356</v>
          </cell>
          <cell r="HO203">
            <v>0</v>
          </cell>
          <cell r="HP203">
            <v>0</v>
          </cell>
          <cell r="HQ203">
            <v>0</v>
          </cell>
          <cell r="HR203">
            <v>538.04999999999995</v>
          </cell>
          <cell r="HS203">
            <v>11.513</v>
          </cell>
          <cell r="HT203">
            <v>0</v>
          </cell>
          <cell r="HU203">
            <v>549.56299999999999</v>
          </cell>
          <cell r="HV203">
            <v>551.12</v>
          </cell>
          <cell r="HW203">
            <v>0.29278895725168502</v>
          </cell>
          <cell r="HX203">
            <v>4.5253831800000004</v>
          </cell>
          <cell r="HY203">
            <v>1.38</v>
          </cell>
          <cell r="HZ203">
            <v>0.54</v>
          </cell>
          <cell r="IA203">
            <v>1.238</v>
          </cell>
          <cell r="IB203">
            <v>0</v>
          </cell>
          <cell r="IC203">
            <v>0</v>
          </cell>
          <cell r="ID203">
            <v>1.819</v>
          </cell>
          <cell r="IE203">
            <v>0.64500000000000002</v>
          </cell>
          <cell r="IF203">
            <v>0</v>
          </cell>
          <cell r="IG203">
            <v>0</v>
          </cell>
          <cell r="IH203">
            <v>0</v>
          </cell>
          <cell r="II203">
            <v>0</v>
          </cell>
          <cell r="IJ203">
            <v>0</v>
          </cell>
          <cell r="IK203">
            <v>1.43</v>
          </cell>
          <cell r="IL203">
            <v>0</v>
          </cell>
          <cell r="IM203">
            <v>0</v>
          </cell>
          <cell r="IN203">
            <v>0</v>
          </cell>
          <cell r="IO203">
            <v>0</v>
          </cell>
          <cell r="IP203">
            <v>13.823</v>
          </cell>
          <cell r="IQ203">
            <v>28.030999999999999</v>
          </cell>
          <cell r="IR203">
            <v>7.8769999999999998</v>
          </cell>
          <cell r="IS203">
            <v>0</v>
          </cell>
          <cell r="IT203">
            <v>0</v>
          </cell>
          <cell r="IU203">
            <v>6.0000000000000001E-3</v>
          </cell>
          <cell r="IV203">
            <v>0.90100000000000002</v>
          </cell>
          <cell r="IW203">
            <v>5.9219999999999997</v>
          </cell>
          <cell r="IX203">
            <v>10.557</v>
          </cell>
          <cell r="IY203">
            <v>5.6000000000000001E-2</v>
          </cell>
          <cell r="IZ203">
            <v>0</v>
          </cell>
          <cell r="JA203">
            <v>0</v>
          </cell>
          <cell r="JB203">
            <v>43.767000000000003</v>
          </cell>
          <cell r="JC203">
            <v>17.619</v>
          </cell>
          <cell r="JD203">
            <v>0.626</v>
          </cell>
          <cell r="JE203">
            <v>0</v>
          </cell>
          <cell r="JF203">
            <v>3.4359999999999999</v>
          </cell>
          <cell r="JG203">
            <v>1.3180000000000001</v>
          </cell>
          <cell r="JH203">
            <v>2.9550000000000001</v>
          </cell>
          <cell r="JI203">
            <v>0</v>
          </cell>
          <cell r="JJ203">
            <v>0</v>
          </cell>
          <cell r="JK203">
            <v>0</v>
          </cell>
          <cell r="JL203">
            <v>0</v>
          </cell>
          <cell r="JM203">
            <v>0</v>
          </cell>
          <cell r="JN203">
            <v>0</v>
          </cell>
          <cell r="JO203">
            <v>0</v>
          </cell>
          <cell r="JP203">
            <v>0</v>
          </cell>
          <cell r="JQ203">
            <v>0</v>
          </cell>
          <cell r="JR203" t="e">
            <v>#N/A</v>
          </cell>
          <cell r="JS203">
            <v>538.04999999999995</v>
          </cell>
          <cell r="JT203">
            <v>551.12</v>
          </cell>
          <cell r="JU203">
            <v>83.302000000000007</v>
          </cell>
          <cell r="JV203">
            <v>467.81799999999998</v>
          </cell>
          <cell r="JW203">
            <v>143.946</v>
          </cell>
          <cell r="JX203">
            <v>17.619</v>
          </cell>
          <cell r="JY203">
            <v>0</v>
          </cell>
          <cell r="JZ203">
            <v>0</v>
          </cell>
          <cell r="KA203">
            <v>8.4000000000000009E-5</v>
          </cell>
          <cell r="KB203">
            <v>0</v>
          </cell>
          <cell r="KC203">
            <v>0</v>
          </cell>
          <cell r="KD203">
            <v>8.4000000000000009E-5</v>
          </cell>
          <cell r="KE203">
            <v>0</v>
          </cell>
          <cell r="KF203">
            <v>0</v>
          </cell>
          <cell r="KG203">
            <v>0</v>
          </cell>
          <cell r="KH203">
            <v>0</v>
          </cell>
          <cell r="KI203">
            <v>4.331925</v>
          </cell>
          <cell r="KJ203">
            <v>2.3894820000000001</v>
          </cell>
          <cell r="KK203">
            <v>7.332586</v>
          </cell>
          <cell r="KL203">
            <v>12.717448000000001</v>
          </cell>
          <cell r="KM203">
            <v>11.94467</v>
          </cell>
          <cell r="KN203">
            <v>57.4532216651697</v>
          </cell>
          <cell r="KO203">
            <v>5.9219999999999997</v>
          </cell>
          <cell r="KP203">
            <v>0</v>
          </cell>
          <cell r="KQ203">
            <v>0</v>
          </cell>
          <cell r="KR203">
            <v>5.9219999999999997</v>
          </cell>
          <cell r="KS203">
            <v>0</v>
          </cell>
          <cell r="KT203">
            <v>10.557</v>
          </cell>
          <cell r="KU203">
            <v>0</v>
          </cell>
          <cell r="KV203">
            <v>10.557</v>
          </cell>
          <cell r="KW203">
            <v>43.758000000000003</v>
          </cell>
          <cell r="KX203">
            <v>8.9999999999999993E-3</v>
          </cell>
          <cell r="KY203">
            <v>0</v>
          </cell>
          <cell r="KZ203">
            <v>43.767000000000003</v>
          </cell>
          <cell r="LA203">
            <v>7.2336303404822395</v>
          </cell>
          <cell r="LB203">
            <v>0</v>
          </cell>
          <cell r="LC203">
            <v>0</v>
          </cell>
          <cell r="LD203">
            <v>7.2336303404822395</v>
          </cell>
          <cell r="LE203">
            <v>0</v>
          </cell>
          <cell r="LF203">
            <v>8.0331767653659032</v>
          </cell>
          <cell r="LG203">
            <v>4.8418867642061936E-2</v>
          </cell>
          <cell r="LH203">
            <v>8.0815956330079661</v>
          </cell>
          <cell r="LI203">
            <v>26.828573970176411</v>
          </cell>
          <cell r="LJ203">
            <v>0.72813908014698325</v>
          </cell>
          <cell r="LK203">
            <v>0</v>
          </cell>
          <cell r="LL203">
            <v>27.556713050323381</v>
          </cell>
          <cell r="LM203">
            <v>168.599948173407</v>
          </cell>
          <cell r="LN203">
            <v>195.55231584551288</v>
          </cell>
          <cell r="LO203">
            <v>70.393418867642055</v>
          </cell>
          <cell r="LP203">
            <v>265.94573471315493</v>
          </cell>
          <cell r="LQ203">
            <v>364.15226401891988</v>
          </cell>
          <cell r="LR203">
            <v>434.54568288656196</v>
          </cell>
          <cell r="LS203">
            <v>4130.8130000000001</v>
          </cell>
          <cell r="LT203">
            <v>104862</v>
          </cell>
          <cell r="LU203">
            <v>57027</v>
          </cell>
          <cell r="LV203">
            <v>37000</v>
          </cell>
          <cell r="LW203">
            <v>2068.2853282150099</v>
          </cell>
          <cell r="LX203">
            <v>2013.4263346796299</v>
          </cell>
          <cell r="LY203">
            <v>11233.987924847201</v>
          </cell>
          <cell r="LZ203">
            <v>512822.47986748401</v>
          </cell>
          <cell r="MA203">
            <v>616828.450042877</v>
          </cell>
          <cell r="MB203">
            <v>616828.450042877</v>
          </cell>
          <cell r="MC203">
            <v>0</v>
          </cell>
          <cell r="MD203">
            <v>285854.662881236</v>
          </cell>
          <cell r="ME203">
            <v>1010</v>
          </cell>
          <cell r="MF203">
            <v>1010</v>
          </cell>
          <cell r="MG203">
            <v>234.482</v>
          </cell>
          <cell r="MH203">
            <v>4130813</v>
          </cell>
          <cell r="MI203">
            <v>94027</v>
          </cell>
          <cell r="MJ203">
            <v>616828.450042877</v>
          </cell>
          <cell r="MK203">
            <v>234.482</v>
          </cell>
          <cell r="ML203">
            <v>43.932200325438437</v>
          </cell>
          <cell r="MM203">
            <v>1.1152328586469844</v>
          </cell>
          <cell r="MN203">
            <v>2.4829755480113178</v>
          </cell>
          <cell r="MO203">
            <v>46.342652136321803</v>
          </cell>
          <cell r="MP203">
            <v>83.138590613295591</v>
          </cell>
          <cell r="MQ203">
            <v>2015.9453113437005</v>
          </cell>
          <cell r="MR203">
            <v>2.445039269509416E-4</v>
          </cell>
          <cell r="MS203" t="str">
            <v>Historical (£m)</v>
          </cell>
          <cell r="MT203" t="str">
            <v>PR14 (£m)</v>
          </cell>
        </row>
        <row r="204">
          <cell r="A204" t="str">
            <v>SVH19</v>
          </cell>
          <cell r="B204" t="str">
            <v>SVH</v>
          </cell>
          <cell r="C204" t="str">
            <v>2018-19</v>
          </cell>
          <cell r="D204" t="str">
            <v>SVH</v>
          </cell>
          <cell r="E204" t="str">
            <v>SVH19</v>
          </cell>
          <cell r="F204">
            <v>0.97917319135609127</v>
          </cell>
          <cell r="G204">
            <v>8.4257853116191654</v>
          </cell>
          <cell r="H204">
            <v>0</v>
          </cell>
          <cell r="I204">
            <v>5.47847400563733</v>
          </cell>
          <cell r="J204">
            <v>1.762511744440964E-2</v>
          </cell>
          <cell r="K204">
            <v>32.121776542436571</v>
          </cell>
          <cell r="L204">
            <v>1.5568853742561852</v>
          </cell>
          <cell r="M204">
            <v>39.015155809583455</v>
          </cell>
          <cell r="N204">
            <v>0.19779298465393044</v>
          </cell>
          <cell r="O204">
            <v>86.813495145631052</v>
          </cell>
          <cell r="P204">
            <v>0.34075227059191976</v>
          </cell>
          <cell r="Q204">
            <v>87.154247416222972</v>
          </cell>
          <cell r="R204">
            <v>0</v>
          </cell>
          <cell r="S204">
            <v>17.102238960225492</v>
          </cell>
          <cell r="T204">
            <v>69.934507673034744</v>
          </cell>
          <cell r="U204">
            <v>9.6468142812402107</v>
          </cell>
          <cell r="V204">
            <v>4.5727388036329462</v>
          </cell>
          <cell r="W204">
            <v>101.25629971813339</v>
          </cell>
          <cell r="X204">
            <v>0</v>
          </cell>
          <cell r="Y204">
            <v>101.25629971813339</v>
          </cell>
          <cell r="Z204">
            <v>9.9023784841841511</v>
          </cell>
          <cell r="AA204">
            <v>0</v>
          </cell>
          <cell r="AB204">
            <v>0</v>
          </cell>
          <cell r="AC204">
            <v>0</v>
          </cell>
          <cell r="AD204">
            <v>178.50816865017222</v>
          </cell>
          <cell r="AE204">
            <v>2.1081598809896644</v>
          </cell>
          <cell r="AF204">
            <v>0</v>
          </cell>
          <cell r="AG204">
            <v>180.61632853116188</v>
          </cell>
          <cell r="AH204">
            <v>181.17935311619163</v>
          </cell>
          <cell r="AI204">
            <v>36.178491074224858</v>
          </cell>
          <cell r="AJ204">
            <v>0</v>
          </cell>
          <cell r="AK204">
            <v>5.5274326652051347</v>
          </cell>
          <cell r="AL204">
            <v>2.1541810209834006E-2</v>
          </cell>
          <cell r="AM204">
            <v>0</v>
          </cell>
          <cell r="AN204">
            <v>2.6437676166614466E-2</v>
          </cell>
          <cell r="AO204">
            <v>80.079721108675216</v>
          </cell>
          <cell r="AP204">
            <v>19.60206811775759</v>
          </cell>
          <cell r="AQ204">
            <v>141.43569245223924</v>
          </cell>
          <cell r="AR204">
            <v>7.8333855308487296E-3</v>
          </cell>
          <cell r="AS204">
            <v>141.4435258377701</v>
          </cell>
          <cell r="AT204">
            <v>0</v>
          </cell>
          <cell r="AU204">
            <v>83.352117914187275</v>
          </cell>
          <cell r="AV204">
            <v>1.3806341998120886</v>
          </cell>
          <cell r="AW204">
            <v>98.646803163169423</v>
          </cell>
          <cell r="AX204">
            <v>0</v>
          </cell>
          <cell r="AY204">
            <v>183.37955527716878</v>
          </cell>
          <cell r="AZ204">
            <v>0</v>
          </cell>
          <cell r="BA204">
            <v>183.37955527716878</v>
          </cell>
          <cell r="BB204">
            <v>12.042851080488566</v>
          </cell>
          <cell r="BC204">
            <v>0</v>
          </cell>
          <cell r="BD204">
            <v>0</v>
          </cell>
          <cell r="BE204">
            <v>0</v>
          </cell>
          <cell r="BF204">
            <v>312.78023003445031</v>
          </cell>
          <cell r="BG204">
            <v>7.5288626683369859</v>
          </cell>
          <cell r="BH204">
            <v>0</v>
          </cell>
          <cell r="BI204">
            <v>320.30909270278732</v>
          </cell>
          <cell r="BJ204">
            <v>322.32129361102409</v>
          </cell>
          <cell r="BK204">
            <v>3.4271061697463197E-2</v>
          </cell>
          <cell r="BL204">
            <v>0</v>
          </cell>
          <cell r="BM204">
            <v>0</v>
          </cell>
          <cell r="BN204">
            <v>2.9375195740682738E-3</v>
          </cell>
          <cell r="BO204">
            <v>0</v>
          </cell>
          <cell r="BP204">
            <v>0</v>
          </cell>
          <cell r="BQ204">
            <v>11.284971030378951</v>
          </cell>
          <cell r="BR204">
            <v>4.1125274036955838E-2</v>
          </cell>
          <cell r="BS204">
            <v>11.363304885687439</v>
          </cell>
          <cell r="BT204">
            <v>0</v>
          </cell>
          <cell r="BU204">
            <v>11.363304885687439</v>
          </cell>
          <cell r="BV204">
            <v>0</v>
          </cell>
          <cell r="BW204">
            <v>3.3752099906044468</v>
          </cell>
          <cell r="BX204">
            <v>0</v>
          </cell>
          <cell r="BY204">
            <v>5.1896179141872834E-2</v>
          </cell>
          <cell r="BZ204">
            <v>0</v>
          </cell>
          <cell r="CA204">
            <v>3.4271061697463194</v>
          </cell>
          <cell r="CB204">
            <v>0</v>
          </cell>
          <cell r="CC204">
            <v>3.4271061697463194</v>
          </cell>
          <cell r="CD204">
            <v>0</v>
          </cell>
          <cell r="CE204">
            <v>0</v>
          </cell>
          <cell r="CF204">
            <v>0</v>
          </cell>
          <cell r="CG204">
            <v>0</v>
          </cell>
          <cell r="CH204">
            <v>14.79041105543376</v>
          </cell>
          <cell r="CI204">
            <v>1.3698632947071716</v>
          </cell>
          <cell r="CJ204">
            <v>0</v>
          </cell>
          <cell r="CK204">
            <v>16.160274350140931</v>
          </cell>
          <cell r="CL204">
            <v>16.52648512370811</v>
          </cell>
          <cell r="CM204">
            <v>-11.316304572502347</v>
          </cell>
          <cell r="CN204">
            <v>-17.817035389915439</v>
          </cell>
          <cell r="CO204">
            <v>0</v>
          </cell>
          <cell r="CP204">
            <v>2.9375195740682738E-3</v>
          </cell>
          <cell r="CQ204">
            <v>0</v>
          </cell>
          <cell r="CR204">
            <v>0</v>
          </cell>
          <cell r="CS204">
            <v>24.25216160350767</v>
          </cell>
          <cell r="CT204">
            <v>4.2701742875039139</v>
          </cell>
          <cell r="CU204">
            <v>-0.60806655183213265</v>
          </cell>
          <cell r="CV204">
            <v>2.9375195740682738E-3</v>
          </cell>
          <cell r="CW204">
            <v>-0.60512903225806436</v>
          </cell>
          <cell r="CX204">
            <v>0</v>
          </cell>
          <cell r="CY204">
            <v>52.431786877544617</v>
          </cell>
          <cell r="CZ204">
            <v>0</v>
          </cell>
          <cell r="DA204">
            <v>1.2807585342937675</v>
          </cell>
          <cell r="DB204">
            <v>0</v>
          </cell>
          <cell r="DC204">
            <v>53.712545411838384</v>
          </cell>
          <cell r="DD204">
            <v>0</v>
          </cell>
          <cell r="DE204">
            <v>53.712545411838384</v>
          </cell>
          <cell r="DF204">
            <v>0</v>
          </cell>
          <cell r="DG204">
            <v>0</v>
          </cell>
          <cell r="DH204">
            <v>0</v>
          </cell>
          <cell r="DI204">
            <v>0</v>
          </cell>
          <cell r="DJ204">
            <v>53.107416379580322</v>
          </cell>
          <cell r="DK204">
            <v>1.6224899780770432</v>
          </cell>
          <cell r="DL204">
            <v>0</v>
          </cell>
          <cell r="DM204">
            <v>54.729906357657363</v>
          </cell>
          <cell r="DN204">
            <v>55.197951143125579</v>
          </cell>
          <cell r="DO204">
            <v>2.9375195740682738E-3</v>
          </cell>
          <cell r="DP204">
            <v>-2.2080355465079857</v>
          </cell>
          <cell r="DQ204">
            <v>0</v>
          </cell>
          <cell r="DR204">
            <v>4.8958659567804562E-3</v>
          </cell>
          <cell r="DS204">
            <v>0</v>
          </cell>
          <cell r="DT204">
            <v>0</v>
          </cell>
          <cell r="DU204">
            <v>13.103295646727213</v>
          </cell>
          <cell r="DV204">
            <v>6.854212339492639E-3</v>
          </cell>
          <cell r="DW204">
            <v>10.909947698089569</v>
          </cell>
          <cell r="DX204">
            <v>0</v>
          </cell>
          <cell r="DY204">
            <v>10.909947698089569</v>
          </cell>
          <cell r="DZ204">
            <v>0</v>
          </cell>
          <cell r="EA204">
            <v>2.7318932038834949</v>
          </cell>
          <cell r="EB204">
            <v>0</v>
          </cell>
          <cell r="EC204">
            <v>0</v>
          </cell>
          <cell r="ED204">
            <v>0</v>
          </cell>
          <cell r="EE204">
            <v>2.7318932038834949</v>
          </cell>
          <cell r="EF204">
            <v>0</v>
          </cell>
          <cell r="EG204">
            <v>2.7318932038834949</v>
          </cell>
          <cell r="EH204">
            <v>0</v>
          </cell>
          <cell r="EI204">
            <v>0</v>
          </cell>
          <cell r="EJ204">
            <v>0</v>
          </cell>
          <cell r="EK204">
            <v>0</v>
          </cell>
          <cell r="EL204">
            <v>13.641840901973064</v>
          </cell>
          <cell r="EM204">
            <v>0.12729251487629187</v>
          </cell>
          <cell r="EN204">
            <v>0</v>
          </cell>
          <cell r="EO204">
            <v>13.769133416849355</v>
          </cell>
          <cell r="EP204">
            <v>13.769133416849355</v>
          </cell>
          <cell r="EQ204">
            <v>44.604276385844024</v>
          </cell>
          <cell r="ER204">
            <v>0</v>
          </cell>
          <cell r="ES204">
            <v>11.005906670842464</v>
          </cell>
          <cell r="ET204">
            <v>3.9166927654243643E-2</v>
          </cell>
          <cell r="EU204">
            <v>32.121776542436571</v>
          </cell>
          <cell r="EV204">
            <v>1.5833230504227995</v>
          </cell>
          <cell r="EW204">
            <v>119.09487691825866</v>
          </cell>
          <cell r="EX204">
            <v>19.799861102411523</v>
          </cell>
          <cell r="EY204">
            <v>228.24918759787028</v>
          </cell>
          <cell r="EZ204">
            <v>0.34858565612276848</v>
          </cell>
          <cell r="FA204">
            <v>228.59777325399304</v>
          </cell>
          <cell r="FB204">
            <v>0</v>
          </cell>
          <cell r="FC204">
            <v>100.45435687441277</v>
          </cell>
          <cell r="FD204">
            <v>71.315141872846837</v>
          </cell>
          <cell r="FE204">
            <v>108.29361744440963</v>
          </cell>
          <cell r="FF204">
            <v>4.5727388036329462</v>
          </cell>
          <cell r="FG204">
            <v>284.63585499530217</v>
          </cell>
          <cell r="FH204">
            <v>0</v>
          </cell>
          <cell r="FI204">
            <v>284.63585499530217</v>
          </cell>
          <cell r="FJ204">
            <v>21.945229564672715</v>
          </cell>
          <cell r="FK204">
            <v>0</v>
          </cell>
          <cell r="FL204">
            <v>0</v>
          </cell>
          <cell r="FM204">
            <v>0</v>
          </cell>
          <cell r="FN204">
            <v>491.28839868462251</v>
          </cell>
          <cell r="FO204">
            <v>9.6370225493266499</v>
          </cell>
          <cell r="FP204">
            <v>0</v>
          </cell>
          <cell r="FQ204">
            <v>500.92542123394924</v>
          </cell>
          <cell r="FR204">
            <v>503.50064672721572</v>
          </cell>
          <cell r="FS204">
            <v>-11.279095991230815</v>
          </cell>
          <cell r="FT204">
            <v>-20.025070936423422</v>
          </cell>
          <cell r="FU204">
            <v>0</v>
          </cell>
          <cell r="FV204">
            <v>1.0770905104917003E-2</v>
          </cell>
          <cell r="FW204">
            <v>0</v>
          </cell>
          <cell r="FX204">
            <v>0</v>
          </cell>
          <cell r="FY204">
            <v>48.640428280613833</v>
          </cell>
          <cell r="FZ204">
            <v>4.3181537738803621</v>
          </cell>
          <cell r="GA204">
            <v>21.665186031944874</v>
          </cell>
          <cell r="GB204">
            <v>2.9375195740682738E-3</v>
          </cell>
          <cell r="GC204">
            <v>21.668123551518942</v>
          </cell>
          <cell r="GD204">
            <v>0</v>
          </cell>
          <cell r="GE204">
            <v>58.538890072032558</v>
          </cell>
          <cell r="GF204">
            <v>0</v>
          </cell>
          <cell r="GG204">
            <v>1.3326547134356401</v>
          </cell>
          <cell r="GH204">
            <v>0</v>
          </cell>
          <cell r="GI204">
            <v>59.871544785468195</v>
          </cell>
          <cell r="GJ204">
            <v>0</v>
          </cell>
          <cell r="GK204">
            <v>59.871544785468195</v>
          </cell>
          <cell r="GL204">
            <v>0</v>
          </cell>
          <cell r="GM204">
            <v>0</v>
          </cell>
          <cell r="GN204">
            <v>0</v>
          </cell>
          <cell r="GO204">
            <v>0</v>
          </cell>
          <cell r="GP204">
            <v>81.539668336987148</v>
          </cell>
          <cell r="GQ204">
            <v>3.1196457876605068</v>
          </cell>
          <cell r="GR204">
            <v>0</v>
          </cell>
          <cell r="GS204">
            <v>84.659314124647651</v>
          </cell>
          <cell r="GT204">
            <v>85.493569683683035</v>
          </cell>
          <cell r="GU204">
            <v>33.325180394613206</v>
          </cell>
          <cell r="GV204">
            <v>-20.025070936423422</v>
          </cell>
          <cell r="GW204">
            <v>11.005906670842466</v>
          </cell>
          <cell r="GX204">
            <v>4.9937832759160652E-2</v>
          </cell>
          <cell r="GY204">
            <v>32.121776542436571</v>
          </cell>
          <cell r="GZ204">
            <v>1.5833230504227995</v>
          </cell>
          <cell r="HA204">
            <v>167.73530519887251</v>
          </cell>
          <cell r="HB204">
            <v>24.118014876291884</v>
          </cell>
          <cell r="HC204">
            <v>249.91437362981517</v>
          </cell>
          <cell r="HD204">
            <v>0.35152317569683678</v>
          </cell>
          <cell r="HE204">
            <v>250.265896805512</v>
          </cell>
          <cell r="HF204">
            <v>0</v>
          </cell>
          <cell r="HG204">
            <v>158.99324694644531</v>
          </cell>
          <cell r="HH204">
            <v>71.315141872846837</v>
          </cell>
          <cell r="HI204">
            <v>109.62627215784526</v>
          </cell>
          <cell r="HJ204">
            <v>4.5727388036329462</v>
          </cell>
          <cell r="HK204">
            <v>344.50739978077036</v>
          </cell>
          <cell r="HL204">
            <v>0</v>
          </cell>
          <cell r="HM204">
            <v>344.50739978077036</v>
          </cell>
          <cell r="HN204">
            <v>21.945229564672715</v>
          </cell>
          <cell r="HO204">
            <v>0</v>
          </cell>
          <cell r="HP204">
            <v>0</v>
          </cell>
          <cell r="HQ204">
            <v>0</v>
          </cell>
          <cell r="HR204">
            <v>572.82806702160963</v>
          </cell>
          <cell r="HS204">
            <v>12.756668336987158</v>
          </cell>
          <cell r="HT204">
            <v>0</v>
          </cell>
          <cell r="HU204">
            <v>585.58473535859673</v>
          </cell>
          <cell r="HV204">
            <v>588.99421641089873</v>
          </cell>
          <cell r="HW204">
            <v>0.27917383358266457</v>
          </cell>
          <cell r="HX204">
            <v>20.125878458606511</v>
          </cell>
          <cell r="HY204">
            <v>0</v>
          </cell>
          <cell r="HZ204">
            <v>0</v>
          </cell>
          <cell r="IA204">
            <v>0</v>
          </cell>
          <cell r="IB204">
            <v>0</v>
          </cell>
          <cell r="IC204">
            <v>0</v>
          </cell>
          <cell r="ID204">
            <v>0</v>
          </cell>
          <cell r="IE204">
            <v>0</v>
          </cell>
          <cell r="IF204">
            <v>0</v>
          </cell>
          <cell r="IG204">
            <v>0</v>
          </cell>
          <cell r="IH204">
            <v>0</v>
          </cell>
          <cell r="II204">
            <v>0</v>
          </cell>
          <cell r="IJ204">
            <v>0</v>
          </cell>
          <cell r="IK204">
            <v>0</v>
          </cell>
          <cell r="IL204">
            <v>0</v>
          </cell>
          <cell r="IM204">
            <v>0</v>
          </cell>
          <cell r="IN204">
            <v>0</v>
          </cell>
          <cell r="IO204">
            <v>0</v>
          </cell>
          <cell r="IP204">
            <v>0</v>
          </cell>
          <cell r="IQ204">
            <v>0</v>
          </cell>
          <cell r="IR204">
            <v>0</v>
          </cell>
          <cell r="IS204">
            <v>0</v>
          </cell>
          <cell r="IT204">
            <v>0</v>
          </cell>
          <cell r="IU204">
            <v>0</v>
          </cell>
          <cell r="IV204">
            <v>0</v>
          </cell>
          <cell r="IW204">
            <v>10.327339649232695</v>
          </cell>
          <cell r="IX204">
            <v>13.584069683683053</v>
          </cell>
          <cell r="IY204">
            <v>0</v>
          </cell>
          <cell r="IZ204">
            <v>0</v>
          </cell>
          <cell r="JA204">
            <v>0</v>
          </cell>
          <cell r="JB204">
            <v>42.585221265267762</v>
          </cell>
          <cell r="JC204">
            <v>19.831194644534918</v>
          </cell>
          <cell r="JD204">
            <v>0</v>
          </cell>
          <cell r="JE204">
            <v>0</v>
          </cell>
          <cell r="JF204">
            <v>0</v>
          </cell>
          <cell r="JG204">
            <v>0</v>
          </cell>
          <cell r="JH204">
            <v>0</v>
          </cell>
          <cell r="JI204">
            <v>0</v>
          </cell>
          <cell r="JJ204">
            <v>0</v>
          </cell>
          <cell r="JK204">
            <v>0</v>
          </cell>
          <cell r="JL204">
            <v>0</v>
          </cell>
          <cell r="JM204">
            <v>0</v>
          </cell>
          <cell r="JN204">
            <v>0</v>
          </cell>
          <cell r="JO204">
            <v>0</v>
          </cell>
          <cell r="JP204">
            <v>0</v>
          </cell>
          <cell r="JQ204">
            <v>0</v>
          </cell>
          <cell r="JR204" t="e">
            <v>#N/A</v>
          </cell>
          <cell r="JS204">
            <v>572.82806702160963</v>
          </cell>
          <cell r="JT204">
            <v>588.99421641089873</v>
          </cell>
          <cell r="JU204">
            <v>85.493569683683035</v>
          </cell>
          <cell r="JV204">
            <v>503.50064672721572</v>
          </cell>
          <cell r="JW204">
            <v>86.327825242718433</v>
          </cell>
          <cell r="JX204">
            <v>19.831194644534918</v>
          </cell>
          <cell r="JY204">
            <v>0</v>
          </cell>
          <cell r="JZ204">
            <v>0</v>
          </cell>
          <cell r="KA204">
            <v>0.1478551518947698</v>
          </cell>
          <cell r="KB204">
            <v>0</v>
          </cell>
          <cell r="KC204">
            <v>0</v>
          </cell>
          <cell r="KD204">
            <v>0.1478551518947698</v>
          </cell>
          <cell r="KE204">
            <v>0</v>
          </cell>
          <cell r="KF204">
            <v>0</v>
          </cell>
          <cell r="KG204">
            <v>1.3610507359849668E-4</v>
          </cell>
          <cell r="KH204">
            <v>1.3610507359849668E-4</v>
          </cell>
          <cell r="KI204">
            <v>0</v>
          </cell>
          <cell r="KJ204">
            <v>0</v>
          </cell>
          <cell r="KK204">
            <v>0</v>
          </cell>
          <cell r="KL204">
            <v>0</v>
          </cell>
          <cell r="KM204">
            <v>0</v>
          </cell>
          <cell r="KN204">
            <v>0</v>
          </cell>
          <cell r="KO204">
            <v>10.327339649232695</v>
          </cell>
          <cell r="KP204">
            <v>0</v>
          </cell>
          <cell r="KQ204">
            <v>0</v>
          </cell>
          <cell r="KR204">
            <v>10.327339649232695</v>
          </cell>
          <cell r="KS204">
            <v>0</v>
          </cell>
          <cell r="KT204">
            <v>13.584069683683053</v>
          </cell>
          <cell r="KU204">
            <v>0</v>
          </cell>
          <cell r="KV204">
            <v>13.584069683683053</v>
          </cell>
          <cell r="KW204">
            <v>42.576408706545557</v>
          </cell>
          <cell r="KX204">
            <v>8.8125587222048201E-3</v>
          </cell>
          <cell r="KY204">
            <v>0</v>
          </cell>
          <cell r="KZ204">
            <v>42.585221265267762</v>
          </cell>
          <cell r="LA204">
            <v>7.2336303404822395</v>
          </cell>
          <cell r="LB204">
            <v>0</v>
          </cell>
          <cell r="LC204">
            <v>0</v>
          </cell>
          <cell r="LD204">
            <v>7.2336303404822395</v>
          </cell>
          <cell r="LE204">
            <v>0</v>
          </cell>
          <cell r="LF204">
            <v>8.0331767653659032</v>
          </cell>
          <cell r="LG204">
            <v>4.8418867642061936E-2</v>
          </cell>
          <cell r="LH204">
            <v>8.0815956330079661</v>
          </cell>
          <cell r="LI204">
            <v>26.828573970176411</v>
          </cell>
          <cell r="LJ204">
            <v>0.72813908014698325</v>
          </cell>
          <cell r="LK204">
            <v>0</v>
          </cell>
          <cell r="LL204">
            <v>27.556713050323381</v>
          </cell>
          <cell r="LM204">
            <v>137.05843263231225</v>
          </cell>
          <cell r="LN204">
            <v>213.94705809418181</v>
          </cell>
          <cell r="LO204">
            <v>75.934205092665536</v>
          </cell>
          <cell r="LP204">
            <v>289.88126318684738</v>
          </cell>
          <cell r="LQ204">
            <v>351.00549072649403</v>
          </cell>
          <cell r="LR204">
            <v>426.93969581915957</v>
          </cell>
          <cell r="LS204">
            <v>4171.0567586758298</v>
          </cell>
          <cell r="LT204">
            <v>103553</v>
          </cell>
          <cell r="LU204">
            <v>55724.467346999998</v>
          </cell>
          <cell r="LV204">
            <v>36999.9</v>
          </cell>
          <cell r="LW204">
            <v>2119.3728344574502</v>
          </cell>
          <cell r="LX204">
            <v>2158.15582941005</v>
          </cell>
          <cell r="LY204">
            <v>10974.026179796299</v>
          </cell>
          <cell r="LZ204">
            <v>524365.07581447996</v>
          </cell>
          <cell r="MA204">
            <v>629762.37063063495</v>
          </cell>
          <cell r="MB204">
            <v>629762.37063063495</v>
          </cell>
          <cell r="MC204">
            <v>0</v>
          </cell>
          <cell r="MD204">
            <v>295266.65463958</v>
          </cell>
          <cell r="ME204">
            <v>1011</v>
          </cell>
          <cell r="MF204">
            <v>1011</v>
          </cell>
          <cell r="MG204">
            <v>239.32739702848599</v>
          </cell>
          <cell r="MH204">
            <v>4171056.75867583</v>
          </cell>
          <cell r="MI204">
            <v>92724.367346999992</v>
          </cell>
          <cell r="MJ204">
            <v>629762.37063063495</v>
          </cell>
          <cell r="MK204">
            <v>239.32739702848599</v>
          </cell>
          <cell r="ML204">
            <v>44.983394096037266</v>
          </cell>
          <cell r="MM204">
            <v>1.116783030856132</v>
          </cell>
          <cell r="MN204">
            <v>2.4217951968757858</v>
          </cell>
          <cell r="MO204">
            <v>46.885407640965312</v>
          </cell>
          <cell r="MP204">
            <v>83.263958005205723</v>
          </cell>
          <cell r="MQ204">
            <v>2024.1004474416698</v>
          </cell>
          <cell r="MR204">
            <v>2.4238461821386446E-4</v>
          </cell>
          <cell r="MS204" t="str">
            <v>Historical (£m)</v>
          </cell>
          <cell r="MT204" t="str">
            <v>PR14 (£m)</v>
          </cell>
        </row>
        <row r="205">
          <cell r="A205" t="str">
            <v>SVH19BP</v>
          </cell>
          <cell r="B205" t="str">
            <v>SVH</v>
          </cell>
          <cell r="C205" t="str">
            <v>BP2018-19</v>
          </cell>
          <cell r="D205" t="str">
            <v>SVH</v>
          </cell>
          <cell r="E205" t="str">
            <v>SVH19BP</v>
          </cell>
          <cell r="F205">
            <v>0.97917319135609127</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I205">
            <v>0</v>
          </cell>
          <cell r="CJ205">
            <v>0</v>
          </cell>
          <cell r="CK205">
            <v>0</v>
          </cell>
          <cell r="CL205">
            <v>0</v>
          </cell>
          <cell r="CM205">
            <v>0</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v>0</v>
          </cell>
          <cell r="DO205">
            <v>0</v>
          </cell>
          <cell r="DP205">
            <v>0</v>
          </cell>
          <cell r="DQ205">
            <v>0</v>
          </cell>
          <cell r="DR205">
            <v>0</v>
          </cell>
          <cell r="DS205">
            <v>0</v>
          </cell>
          <cell r="DT205">
            <v>0</v>
          </cell>
          <cell r="DU205">
            <v>0</v>
          </cell>
          <cell r="DV205">
            <v>0</v>
          </cell>
          <cell r="DW205">
            <v>0</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cell r="EN205">
            <v>0</v>
          </cell>
          <cell r="EO205">
            <v>0</v>
          </cell>
          <cell r="EP205">
            <v>0</v>
          </cell>
          <cell r="EQ205">
            <v>0</v>
          </cell>
          <cell r="ER205">
            <v>0</v>
          </cell>
          <cell r="ES205">
            <v>0</v>
          </cell>
          <cell r="ET205">
            <v>0</v>
          </cell>
          <cell r="EU205">
            <v>0</v>
          </cell>
          <cell r="EV205">
            <v>0</v>
          </cell>
          <cell r="EW205">
            <v>0</v>
          </cell>
          <cell r="EX205">
            <v>0</v>
          </cell>
          <cell r="EY205">
            <v>0</v>
          </cell>
          <cell r="EZ205">
            <v>0</v>
          </cell>
          <cell r="FA205">
            <v>0</v>
          </cell>
          <cell r="FB205">
            <v>0</v>
          </cell>
          <cell r="FC205">
            <v>0</v>
          </cell>
          <cell r="FD205">
            <v>0</v>
          </cell>
          <cell r="FE205">
            <v>0</v>
          </cell>
          <cell r="FF205">
            <v>0</v>
          </cell>
          <cell r="FG205">
            <v>0</v>
          </cell>
          <cell r="FH205">
            <v>0</v>
          </cell>
          <cell r="FI205">
            <v>0</v>
          </cell>
          <cell r="FJ205">
            <v>0</v>
          </cell>
          <cell r="FK205">
            <v>0</v>
          </cell>
          <cell r="FL205">
            <v>0</v>
          </cell>
          <cell r="FM205">
            <v>0</v>
          </cell>
          <cell r="FN205">
            <v>0</v>
          </cell>
          <cell r="FO205">
            <v>0</v>
          </cell>
          <cell r="FP205">
            <v>0</v>
          </cell>
          <cell r="FQ205">
            <v>0</v>
          </cell>
          <cell r="FR205">
            <v>0</v>
          </cell>
          <cell r="FS205">
            <v>0</v>
          </cell>
          <cell r="FT205">
            <v>0</v>
          </cell>
          <cell r="FU205">
            <v>0</v>
          </cell>
          <cell r="FV205">
            <v>0</v>
          </cell>
          <cell r="FW205">
            <v>0</v>
          </cell>
          <cell r="FX205">
            <v>0</v>
          </cell>
          <cell r="FY205">
            <v>0</v>
          </cell>
          <cell r="FZ205">
            <v>0</v>
          </cell>
          <cell r="GA205">
            <v>0</v>
          </cell>
          <cell r="GB205">
            <v>0</v>
          </cell>
          <cell r="GC205">
            <v>0</v>
          </cell>
          <cell r="GD205">
            <v>0</v>
          </cell>
          <cell r="GE205">
            <v>0</v>
          </cell>
          <cell r="GF205">
            <v>0</v>
          </cell>
          <cell r="GG205">
            <v>0</v>
          </cell>
          <cell r="GH205">
            <v>0</v>
          </cell>
          <cell r="GI205">
            <v>0</v>
          </cell>
          <cell r="GJ205">
            <v>0</v>
          </cell>
          <cell r="GK205">
            <v>0</v>
          </cell>
          <cell r="GL205">
            <v>0</v>
          </cell>
          <cell r="GM205">
            <v>0</v>
          </cell>
          <cell r="GN205">
            <v>0</v>
          </cell>
          <cell r="GO205">
            <v>0</v>
          </cell>
          <cell r="GP205">
            <v>0</v>
          </cell>
          <cell r="GQ205">
            <v>0</v>
          </cell>
          <cell r="GR205">
            <v>0</v>
          </cell>
          <cell r="GS205">
            <v>0</v>
          </cell>
          <cell r="GT205">
            <v>0</v>
          </cell>
          <cell r="GU205">
            <v>0</v>
          </cell>
          <cell r="GV205">
            <v>0</v>
          </cell>
          <cell r="GW205">
            <v>0</v>
          </cell>
          <cell r="GX205">
            <v>0</v>
          </cell>
          <cell r="GY205">
            <v>0</v>
          </cell>
          <cell r="GZ205">
            <v>0</v>
          </cell>
          <cell r="HA205">
            <v>0</v>
          </cell>
          <cell r="HB205">
            <v>0</v>
          </cell>
          <cell r="HC205">
            <v>0</v>
          </cell>
          <cell r="HD205">
            <v>0</v>
          </cell>
          <cell r="HE205">
            <v>0</v>
          </cell>
          <cell r="HF205">
            <v>0</v>
          </cell>
          <cell r="HG205">
            <v>0</v>
          </cell>
          <cell r="HH205">
            <v>0</v>
          </cell>
          <cell r="HI205">
            <v>0</v>
          </cell>
          <cell r="HJ205">
            <v>0</v>
          </cell>
          <cell r="HK205">
            <v>0</v>
          </cell>
          <cell r="HL205">
            <v>0</v>
          </cell>
          <cell r="HM205">
            <v>0</v>
          </cell>
          <cell r="HN205">
            <v>0</v>
          </cell>
          <cell r="HO205">
            <v>0</v>
          </cell>
          <cell r="HP205">
            <v>0</v>
          </cell>
          <cell r="HQ205">
            <v>0</v>
          </cell>
          <cell r="HR205">
            <v>0</v>
          </cell>
          <cell r="HS205">
            <v>0</v>
          </cell>
          <cell r="HT205">
            <v>0</v>
          </cell>
          <cell r="HU205">
            <v>0</v>
          </cell>
          <cell r="HV205">
            <v>0</v>
          </cell>
          <cell r="HW205">
            <v>0</v>
          </cell>
          <cell r="HX205">
            <v>0</v>
          </cell>
          <cell r="HY205">
            <v>0</v>
          </cell>
          <cell r="HZ205">
            <v>0</v>
          </cell>
          <cell r="IA205">
            <v>0</v>
          </cell>
          <cell r="IB205">
            <v>0</v>
          </cell>
          <cell r="IC205">
            <v>0</v>
          </cell>
          <cell r="ID205">
            <v>0</v>
          </cell>
          <cell r="IE205">
            <v>0</v>
          </cell>
          <cell r="IF205">
            <v>0</v>
          </cell>
          <cell r="IG205">
            <v>0</v>
          </cell>
          <cell r="IH205">
            <v>0</v>
          </cell>
          <cell r="II205">
            <v>0</v>
          </cell>
          <cell r="IJ205">
            <v>0</v>
          </cell>
          <cell r="IK205">
            <v>0</v>
          </cell>
          <cell r="IL205">
            <v>0</v>
          </cell>
          <cell r="IM205">
            <v>0</v>
          </cell>
          <cell r="IN205">
            <v>0</v>
          </cell>
          <cell r="IO205">
            <v>0</v>
          </cell>
          <cell r="IP205">
            <v>0</v>
          </cell>
          <cell r="IQ205">
            <v>0</v>
          </cell>
          <cell r="IR205">
            <v>0</v>
          </cell>
          <cell r="IS205">
            <v>0</v>
          </cell>
          <cell r="IT205">
            <v>0</v>
          </cell>
          <cell r="IU205">
            <v>0</v>
          </cell>
          <cell r="IV205">
            <v>0</v>
          </cell>
          <cell r="IW205">
            <v>0</v>
          </cell>
          <cell r="IX205">
            <v>0</v>
          </cell>
          <cell r="IY205">
            <v>0</v>
          </cell>
          <cell r="IZ205">
            <v>0</v>
          </cell>
          <cell r="JA205">
            <v>0</v>
          </cell>
          <cell r="JB205">
            <v>0</v>
          </cell>
          <cell r="JC205">
            <v>0</v>
          </cell>
          <cell r="JD205">
            <v>0</v>
          </cell>
          <cell r="JE205">
            <v>0</v>
          </cell>
          <cell r="JF205">
            <v>0</v>
          </cell>
          <cell r="JG205">
            <v>0</v>
          </cell>
          <cell r="JH205">
            <v>0</v>
          </cell>
          <cell r="JI205">
            <v>0</v>
          </cell>
          <cell r="JJ205">
            <v>0</v>
          </cell>
          <cell r="JK205">
            <v>0</v>
          </cell>
          <cell r="JL205">
            <v>0</v>
          </cell>
          <cell r="JM205">
            <v>0</v>
          </cell>
          <cell r="JN205">
            <v>0</v>
          </cell>
          <cell r="JO205">
            <v>0</v>
          </cell>
          <cell r="JP205">
            <v>0</v>
          </cell>
          <cell r="JQ205">
            <v>0</v>
          </cell>
          <cell r="JR205">
            <v>0</v>
          </cell>
          <cell r="JS205">
            <v>0</v>
          </cell>
          <cell r="JT205">
            <v>0</v>
          </cell>
          <cell r="JU205">
            <v>0</v>
          </cell>
          <cell r="JV205">
            <v>0</v>
          </cell>
          <cell r="JW205">
            <v>0</v>
          </cell>
          <cell r="JX205">
            <v>0</v>
          </cell>
          <cell r="JY205">
            <v>0</v>
          </cell>
          <cell r="JZ205">
            <v>0</v>
          </cell>
          <cell r="KA205">
            <v>0</v>
          </cell>
          <cell r="KB205">
            <v>0</v>
          </cell>
          <cell r="KC205">
            <v>0</v>
          </cell>
          <cell r="KD205">
            <v>0</v>
          </cell>
          <cell r="KE205">
            <v>0</v>
          </cell>
          <cell r="KF205">
            <v>0</v>
          </cell>
          <cell r="KG205">
            <v>0</v>
          </cell>
          <cell r="KH205">
            <v>0</v>
          </cell>
          <cell r="KI205">
            <v>0</v>
          </cell>
          <cell r="KJ205">
            <v>0</v>
          </cell>
          <cell r="KK205">
            <v>0</v>
          </cell>
          <cell r="KL205">
            <v>0</v>
          </cell>
          <cell r="KM205">
            <v>0</v>
          </cell>
          <cell r="KN205">
            <v>0</v>
          </cell>
          <cell r="KO205">
            <v>0</v>
          </cell>
          <cell r="KP205">
            <v>0</v>
          </cell>
          <cell r="KQ205">
            <v>0</v>
          </cell>
          <cell r="KR205">
            <v>0</v>
          </cell>
          <cell r="KS205">
            <v>0</v>
          </cell>
          <cell r="KT205">
            <v>0</v>
          </cell>
          <cell r="KU205">
            <v>0</v>
          </cell>
          <cell r="KV205">
            <v>0</v>
          </cell>
          <cell r="KW205">
            <v>0</v>
          </cell>
          <cell r="KX205">
            <v>0</v>
          </cell>
          <cell r="KY205">
            <v>0</v>
          </cell>
          <cell r="KZ205">
            <v>0</v>
          </cell>
          <cell r="LA205">
            <v>0</v>
          </cell>
          <cell r="LB205">
            <v>0</v>
          </cell>
          <cell r="LC205">
            <v>0</v>
          </cell>
          <cell r="LD205">
            <v>0</v>
          </cell>
          <cell r="LE205">
            <v>0</v>
          </cell>
          <cell r="LF205">
            <v>0</v>
          </cell>
          <cell r="LG205">
            <v>0</v>
          </cell>
          <cell r="LH205">
            <v>0</v>
          </cell>
          <cell r="LI205">
            <v>0</v>
          </cell>
          <cell r="LJ205">
            <v>0</v>
          </cell>
          <cell r="LK205">
            <v>0</v>
          </cell>
          <cell r="LL205">
            <v>0</v>
          </cell>
          <cell r="LM205">
            <v>0</v>
          </cell>
          <cell r="LN205">
            <v>0</v>
          </cell>
          <cell r="LO205">
            <v>0</v>
          </cell>
          <cell r="LP205">
            <v>0</v>
          </cell>
          <cell r="LQ205">
            <v>0</v>
          </cell>
          <cell r="LR205">
            <v>0</v>
          </cell>
          <cell r="LS205">
            <v>0</v>
          </cell>
          <cell r="LT205">
            <v>0</v>
          </cell>
          <cell r="LU205">
            <v>0</v>
          </cell>
          <cell r="LV205">
            <v>0</v>
          </cell>
          <cell r="LW205">
            <v>0</v>
          </cell>
          <cell r="LX205">
            <v>0</v>
          </cell>
          <cell r="LY205">
            <v>0</v>
          </cell>
          <cell r="LZ205">
            <v>0</v>
          </cell>
          <cell r="MA205">
            <v>0</v>
          </cell>
          <cell r="MB205">
            <v>0</v>
          </cell>
          <cell r="MC205">
            <v>0</v>
          </cell>
          <cell r="MD205">
            <v>0</v>
          </cell>
          <cell r="ME205">
            <v>0</v>
          </cell>
          <cell r="MF205">
            <v>0</v>
          </cell>
          <cell r="MG205">
            <v>0</v>
          </cell>
          <cell r="MH205">
            <v>0</v>
          </cell>
          <cell r="MI205">
            <v>0</v>
          </cell>
          <cell r="MJ205">
            <v>0</v>
          </cell>
          <cell r="MK205">
            <v>0</v>
          </cell>
          <cell r="ML205" t="str">
            <v/>
          </cell>
          <cell r="MM205" t="str">
            <v/>
          </cell>
          <cell r="MN205" t="str">
            <v/>
          </cell>
          <cell r="MO205" t="e">
            <v>#DIV/0!</v>
          </cell>
          <cell r="MP205" t="str">
            <v/>
          </cell>
          <cell r="MQ205">
            <v>2024.1004474416698</v>
          </cell>
          <cell r="MR205" t="e">
            <v>#DIV/0!</v>
          </cell>
          <cell r="MS205" t="e">
            <v>#N/A</v>
          </cell>
          <cell r="MT205" t="e">
            <v>#N/A</v>
          </cell>
        </row>
        <row r="206">
          <cell r="A206" t="str">
            <v>SVH19BP</v>
          </cell>
          <cell r="B206" t="str">
            <v>SVH</v>
          </cell>
          <cell r="C206" t="str">
            <v>BP2019-20</v>
          </cell>
          <cell r="D206" t="str">
            <v>SVH</v>
          </cell>
          <cell r="E206" t="str">
            <v>SVH20BP</v>
          </cell>
          <cell r="F206">
            <v>0.97917319135609127</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v>0</v>
          </cell>
          <cell r="DR206">
            <v>0</v>
          </cell>
          <cell r="DS206">
            <v>0</v>
          </cell>
          <cell r="DT206">
            <v>0</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v>
          </cell>
          <cell r="FC206">
            <v>0</v>
          </cell>
          <cell r="FD206">
            <v>0</v>
          </cell>
          <cell r="FE206">
            <v>0</v>
          </cell>
          <cell r="FF206">
            <v>0</v>
          </cell>
          <cell r="FG206">
            <v>0</v>
          </cell>
          <cell r="FH206">
            <v>0</v>
          </cell>
          <cell r="FI206">
            <v>0</v>
          </cell>
          <cell r="FJ206">
            <v>0</v>
          </cell>
          <cell r="FK206">
            <v>0</v>
          </cell>
          <cell r="FL206">
            <v>0</v>
          </cell>
          <cell r="FM206">
            <v>0</v>
          </cell>
          <cell r="FN206">
            <v>0</v>
          </cell>
          <cell r="FO206">
            <v>0</v>
          </cell>
          <cell r="FP206">
            <v>0</v>
          </cell>
          <cell r="FQ206">
            <v>0</v>
          </cell>
          <cell r="FR206">
            <v>0</v>
          </cell>
          <cell r="FS206">
            <v>0</v>
          </cell>
          <cell r="FT206">
            <v>0</v>
          </cell>
          <cell r="FU206">
            <v>0</v>
          </cell>
          <cell r="FV206">
            <v>0</v>
          </cell>
          <cell r="FW206">
            <v>0</v>
          </cell>
          <cell r="FX206">
            <v>0</v>
          </cell>
          <cell r="FY206">
            <v>0</v>
          </cell>
          <cell r="FZ206">
            <v>0</v>
          </cell>
          <cell r="GA206">
            <v>0</v>
          </cell>
          <cell r="GB206">
            <v>0</v>
          </cell>
          <cell r="GC206">
            <v>0</v>
          </cell>
          <cell r="GD206">
            <v>0</v>
          </cell>
          <cell r="GE206">
            <v>0</v>
          </cell>
          <cell r="GF206">
            <v>0</v>
          </cell>
          <cell r="GG206">
            <v>0</v>
          </cell>
          <cell r="GH206">
            <v>0</v>
          </cell>
          <cell r="GI206">
            <v>0</v>
          </cell>
          <cell r="GJ206">
            <v>0</v>
          </cell>
          <cell r="GK206">
            <v>0</v>
          </cell>
          <cell r="GL206">
            <v>0</v>
          </cell>
          <cell r="GM206">
            <v>0</v>
          </cell>
          <cell r="GN206">
            <v>0</v>
          </cell>
          <cell r="GO206">
            <v>0</v>
          </cell>
          <cell r="GP206">
            <v>0</v>
          </cell>
          <cell r="GQ206">
            <v>0</v>
          </cell>
          <cell r="GR206">
            <v>0</v>
          </cell>
          <cell r="GS206">
            <v>0</v>
          </cell>
          <cell r="GT206">
            <v>0</v>
          </cell>
          <cell r="GU206">
            <v>0</v>
          </cell>
          <cell r="GV206">
            <v>0</v>
          </cell>
          <cell r="GW206">
            <v>0</v>
          </cell>
          <cell r="GX206">
            <v>0</v>
          </cell>
          <cell r="GY206">
            <v>0</v>
          </cell>
          <cell r="GZ206">
            <v>0</v>
          </cell>
          <cell r="HA206">
            <v>0</v>
          </cell>
          <cell r="HB206">
            <v>0</v>
          </cell>
          <cell r="HC206">
            <v>0</v>
          </cell>
          <cell r="HD206">
            <v>0</v>
          </cell>
          <cell r="HE206">
            <v>0</v>
          </cell>
          <cell r="HF206">
            <v>0</v>
          </cell>
          <cell r="HG206">
            <v>0</v>
          </cell>
          <cell r="HH206">
            <v>0</v>
          </cell>
          <cell r="HI206">
            <v>0</v>
          </cell>
          <cell r="HJ206">
            <v>0</v>
          </cell>
          <cell r="HK206">
            <v>0</v>
          </cell>
          <cell r="HL206">
            <v>0</v>
          </cell>
          <cell r="HM206">
            <v>0</v>
          </cell>
          <cell r="HN206">
            <v>0</v>
          </cell>
          <cell r="HO206">
            <v>0</v>
          </cell>
          <cell r="HP206">
            <v>0</v>
          </cell>
          <cell r="HQ206">
            <v>0</v>
          </cell>
          <cell r="HR206">
            <v>0</v>
          </cell>
          <cell r="HS206">
            <v>0</v>
          </cell>
          <cell r="HT206">
            <v>0</v>
          </cell>
          <cell r="HU206">
            <v>0</v>
          </cell>
          <cell r="HV206">
            <v>0</v>
          </cell>
          <cell r="HW206">
            <v>0</v>
          </cell>
          <cell r="HX206">
            <v>0</v>
          </cell>
          <cell r="HY206">
            <v>0</v>
          </cell>
          <cell r="HZ206">
            <v>0</v>
          </cell>
          <cell r="IA206">
            <v>0</v>
          </cell>
          <cell r="IB206">
            <v>0</v>
          </cell>
          <cell r="IC206">
            <v>0</v>
          </cell>
          <cell r="ID206">
            <v>0</v>
          </cell>
          <cell r="IE206">
            <v>0</v>
          </cell>
          <cell r="IF206">
            <v>0</v>
          </cell>
          <cell r="IG206">
            <v>0</v>
          </cell>
          <cell r="IH206">
            <v>0</v>
          </cell>
          <cell r="II206">
            <v>0</v>
          </cell>
          <cell r="IJ206">
            <v>0</v>
          </cell>
          <cell r="IK206">
            <v>0</v>
          </cell>
          <cell r="IL206">
            <v>0</v>
          </cell>
          <cell r="IM206">
            <v>0</v>
          </cell>
          <cell r="IN206">
            <v>0</v>
          </cell>
          <cell r="IO206">
            <v>0</v>
          </cell>
          <cell r="IP206">
            <v>0</v>
          </cell>
          <cell r="IQ206">
            <v>0</v>
          </cell>
          <cell r="IR206">
            <v>0</v>
          </cell>
          <cell r="IS206">
            <v>0</v>
          </cell>
          <cell r="IT206">
            <v>0</v>
          </cell>
          <cell r="IU206">
            <v>0</v>
          </cell>
          <cell r="IV206">
            <v>0</v>
          </cell>
          <cell r="IW206">
            <v>0</v>
          </cell>
          <cell r="IX206">
            <v>0</v>
          </cell>
          <cell r="IY206">
            <v>0</v>
          </cell>
          <cell r="IZ206">
            <v>0</v>
          </cell>
          <cell r="JA206">
            <v>0</v>
          </cell>
          <cell r="JB206">
            <v>0</v>
          </cell>
          <cell r="JC206">
            <v>0</v>
          </cell>
          <cell r="JD206">
            <v>0</v>
          </cell>
          <cell r="JE206">
            <v>0</v>
          </cell>
          <cell r="JF206">
            <v>0</v>
          </cell>
          <cell r="JG206">
            <v>0</v>
          </cell>
          <cell r="JH206">
            <v>0</v>
          </cell>
          <cell r="JI206">
            <v>0</v>
          </cell>
          <cell r="JJ206">
            <v>0</v>
          </cell>
          <cell r="JK206">
            <v>0</v>
          </cell>
          <cell r="JL206">
            <v>0</v>
          </cell>
          <cell r="JM206">
            <v>0</v>
          </cell>
          <cell r="JN206">
            <v>0</v>
          </cell>
          <cell r="JO206">
            <v>0</v>
          </cell>
          <cell r="JP206">
            <v>0</v>
          </cell>
          <cell r="JQ206">
            <v>0</v>
          </cell>
          <cell r="JR206">
            <v>0</v>
          </cell>
          <cell r="JS206">
            <v>0</v>
          </cell>
          <cell r="JT206">
            <v>0</v>
          </cell>
          <cell r="JU206">
            <v>0</v>
          </cell>
          <cell r="JV206">
            <v>0</v>
          </cell>
          <cell r="JW206">
            <v>0</v>
          </cell>
          <cell r="JX206">
            <v>0</v>
          </cell>
          <cell r="JY206">
            <v>0</v>
          </cell>
          <cell r="JZ206">
            <v>0</v>
          </cell>
          <cell r="KA206">
            <v>0</v>
          </cell>
          <cell r="KB206">
            <v>0</v>
          </cell>
          <cell r="KC206">
            <v>0</v>
          </cell>
          <cell r="KD206">
            <v>0</v>
          </cell>
          <cell r="KE206">
            <v>0</v>
          </cell>
          <cell r="KF206">
            <v>0</v>
          </cell>
          <cell r="KG206">
            <v>0</v>
          </cell>
          <cell r="KH206">
            <v>0</v>
          </cell>
          <cell r="KI206">
            <v>0</v>
          </cell>
          <cell r="KJ206">
            <v>0</v>
          </cell>
          <cell r="KK206">
            <v>0</v>
          </cell>
          <cell r="KL206">
            <v>0</v>
          </cell>
          <cell r="KM206">
            <v>0</v>
          </cell>
          <cell r="KN206">
            <v>0</v>
          </cell>
          <cell r="KO206">
            <v>0</v>
          </cell>
          <cell r="KP206">
            <v>0</v>
          </cell>
          <cell r="KQ206">
            <v>0</v>
          </cell>
          <cell r="KR206">
            <v>0</v>
          </cell>
          <cell r="KS206">
            <v>0</v>
          </cell>
          <cell r="KT206">
            <v>0</v>
          </cell>
          <cell r="KU206">
            <v>0</v>
          </cell>
          <cell r="KV206">
            <v>0</v>
          </cell>
          <cell r="KW206">
            <v>0</v>
          </cell>
          <cell r="KX206">
            <v>0</v>
          </cell>
          <cell r="KY206">
            <v>0</v>
          </cell>
          <cell r="KZ206">
            <v>0</v>
          </cell>
          <cell r="LA206">
            <v>0</v>
          </cell>
          <cell r="LB206">
            <v>0</v>
          </cell>
          <cell r="LC206">
            <v>0</v>
          </cell>
          <cell r="LD206">
            <v>0</v>
          </cell>
          <cell r="LE206">
            <v>0</v>
          </cell>
          <cell r="LF206">
            <v>0</v>
          </cell>
          <cell r="LG206">
            <v>0</v>
          </cell>
          <cell r="LH206">
            <v>0</v>
          </cell>
          <cell r="LI206">
            <v>0</v>
          </cell>
          <cell r="LJ206">
            <v>0</v>
          </cell>
          <cell r="LK206">
            <v>0</v>
          </cell>
          <cell r="LL206">
            <v>0</v>
          </cell>
          <cell r="LM206">
            <v>0</v>
          </cell>
          <cell r="LN206">
            <v>0</v>
          </cell>
          <cell r="LO206">
            <v>0</v>
          </cell>
          <cell r="LP206">
            <v>0</v>
          </cell>
          <cell r="LQ206">
            <v>0</v>
          </cell>
          <cell r="LR206">
            <v>0</v>
          </cell>
          <cell r="LS206">
            <v>0</v>
          </cell>
          <cell r="LT206">
            <v>0</v>
          </cell>
          <cell r="LU206">
            <v>0</v>
          </cell>
          <cell r="LV206">
            <v>0</v>
          </cell>
          <cell r="LW206">
            <v>0</v>
          </cell>
          <cell r="LX206">
            <v>0</v>
          </cell>
          <cell r="LY206">
            <v>0</v>
          </cell>
          <cell r="LZ206">
            <v>0</v>
          </cell>
          <cell r="MA206">
            <v>0</v>
          </cell>
          <cell r="MB206">
            <v>0</v>
          </cell>
          <cell r="MC206">
            <v>0</v>
          </cell>
          <cell r="MD206">
            <v>0</v>
          </cell>
          <cell r="ME206">
            <v>0</v>
          </cell>
          <cell r="MF206">
            <v>0</v>
          </cell>
          <cell r="MG206">
            <v>0</v>
          </cell>
          <cell r="MH206">
            <v>0</v>
          </cell>
          <cell r="MI206">
            <v>0</v>
          </cell>
          <cell r="MJ206">
            <v>0</v>
          </cell>
          <cell r="MK206">
            <v>0</v>
          </cell>
          <cell r="ML206" t="str">
            <v/>
          </cell>
          <cell r="MM206" t="str">
            <v/>
          </cell>
          <cell r="MN206" t="str">
            <v/>
          </cell>
          <cell r="MO206" t="e">
            <v>#DIV/0!</v>
          </cell>
          <cell r="MP206" t="str">
            <v/>
          </cell>
          <cell r="MQ206" t="str">
            <v/>
          </cell>
          <cell r="MR206" t="e">
            <v>#DIV/0!</v>
          </cell>
          <cell r="MS206" t="e">
            <v>#N/A</v>
          </cell>
          <cell r="MT206" t="e">
            <v>#N/A</v>
          </cell>
        </row>
        <row r="207">
          <cell r="A207" t="str">
            <v>SVH20</v>
          </cell>
          <cell r="B207" t="str">
            <v>SVH</v>
          </cell>
          <cell r="C207" t="str">
            <v>2019-20</v>
          </cell>
          <cell r="D207" t="str">
            <v>SVH</v>
          </cell>
          <cell r="E207" t="str">
            <v>SVH20</v>
          </cell>
          <cell r="F207">
            <v>0.96281468935252923</v>
          </cell>
          <cell r="G207">
            <v>9.9064003387481741</v>
          </cell>
          <cell r="H207">
            <v>-3.9475402263453703E-2</v>
          </cell>
          <cell r="I207">
            <v>5.0538143044114259</v>
          </cell>
          <cell r="J207">
            <v>2.4359869965162834E-2</v>
          </cell>
          <cell r="K207">
            <v>37.063551466625619</v>
          </cell>
          <cell r="L207">
            <v>1.8620836092077915</v>
          </cell>
          <cell r="M207">
            <v>50.031413014783482</v>
          </cell>
          <cell r="N207">
            <v>0.25411462875053115</v>
          </cell>
          <cell r="O207">
            <v>104.15626183022871</v>
          </cell>
          <cell r="P207">
            <v>0.20796797290014632</v>
          </cell>
          <cell r="Q207">
            <v>104.36422980312886</v>
          </cell>
          <cell r="R207">
            <v>0</v>
          </cell>
          <cell r="S207">
            <v>21.653702363538383</v>
          </cell>
          <cell r="T207">
            <v>64.761804449919183</v>
          </cell>
          <cell r="U207">
            <v>11.314998229270925</v>
          </cell>
          <cell r="V207">
            <v>3.1994332127184544</v>
          </cell>
          <cell r="W207">
            <v>100.92993825544694</v>
          </cell>
          <cell r="X207">
            <v>0</v>
          </cell>
          <cell r="Y207">
            <v>100.92993825544694</v>
          </cell>
          <cell r="Z207">
            <v>9.8235982754638549</v>
          </cell>
          <cell r="AA207">
            <v>0</v>
          </cell>
          <cell r="AB207">
            <v>9.8235982754638549</v>
          </cell>
          <cell r="AC207">
            <v>9.8235982754638549</v>
          </cell>
          <cell r="AD207">
            <v>195.47056978311193</v>
          </cell>
          <cell r="AE207">
            <v>3.1079658172299647</v>
          </cell>
          <cell r="AF207">
            <v>0</v>
          </cell>
          <cell r="AG207">
            <v>198.57853560034192</v>
          </cell>
          <cell r="AH207">
            <v>198.57853560034192</v>
          </cell>
          <cell r="AI207">
            <v>34.462026175995078</v>
          </cell>
          <cell r="AJ207">
            <v>0</v>
          </cell>
          <cell r="AK207">
            <v>5.5352216490876911</v>
          </cell>
          <cell r="AL207">
            <v>4.0981160191315719E-3</v>
          </cell>
          <cell r="AM207">
            <v>-0.37068365540072379</v>
          </cell>
          <cell r="AN207">
            <v>5.4880437293094171E-2</v>
          </cell>
          <cell r="AO207">
            <v>70.661686009009756</v>
          </cell>
          <cell r="AP207">
            <v>19.087576816900317</v>
          </cell>
          <cell r="AQ207">
            <v>129.43480554890434</v>
          </cell>
          <cell r="AR207">
            <v>0.1280543536838864</v>
          </cell>
          <cell r="AS207">
            <v>129.5628599025882</v>
          </cell>
          <cell r="AT207">
            <v>0</v>
          </cell>
          <cell r="AU207">
            <v>98.159920394179707</v>
          </cell>
          <cell r="AV207">
            <v>0.24936900454230507</v>
          </cell>
          <cell r="AW207">
            <v>62.26426314573871</v>
          </cell>
          <cell r="AX207">
            <v>0</v>
          </cell>
          <cell r="AY207">
            <v>160.6735525444607</v>
          </cell>
          <cell r="AZ207">
            <v>0</v>
          </cell>
          <cell r="BA207">
            <v>160.6735525444607</v>
          </cell>
          <cell r="BB207">
            <v>4.1641735314496895</v>
          </cell>
          <cell r="BC207">
            <v>0</v>
          </cell>
          <cell r="BD207">
            <v>4.1641735314496895</v>
          </cell>
          <cell r="BE207">
            <v>4.1641735314496895</v>
          </cell>
          <cell r="BF207">
            <v>286.07223891559926</v>
          </cell>
          <cell r="BG207">
            <v>9.5183860189391041</v>
          </cell>
          <cell r="BH207">
            <v>0</v>
          </cell>
          <cell r="BI207">
            <v>295.59062493453837</v>
          </cell>
          <cell r="BJ207">
            <v>295.59062493453837</v>
          </cell>
          <cell r="BK207">
            <v>4.4289475710216346E-2</v>
          </cell>
          <cell r="BL207">
            <v>0</v>
          </cell>
          <cell r="BM207">
            <v>0</v>
          </cell>
          <cell r="BN207">
            <v>1.4228992992147203E-3</v>
          </cell>
          <cell r="BO207">
            <v>0</v>
          </cell>
          <cell r="BP207">
            <v>0</v>
          </cell>
          <cell r="BQ207">
            <v>12.236914617060785</v>
          </cell>
          <cell r="BR207">
            <v>4.8140734467626463E-2</v>
          </cell>
          <cell r="BS207">
            <v>12.330767726537841</v>
          </cell>
          <cell r="BT207">
            <v>1.059096158287782E-2</v>
          </cell>
          <cell r="BU207">
            <v>12.341358688120719</v>
          </cell>
          <cell r="BV207">
            <v>0</v>
          </cell>
          <cell r="BW207">
            <v>3.9138417122180318</v>
          </cell>
          <cell r="BX207">
            <v>0</v>
          </cell>
          <cell r="BY207">
            <v>0</v>
          </cell>
          <cell r="BZ207">
            <v>0</v>
          </cell>
          <cell r="CA207">
            <v>3.9138417122180318</v>
          </cell>
          <cell r="CB207">
            <v>0</v>
          </cell>
          <cell r="CC207">
            <v>3.9138417122180318</v>
          </cell>
          <cell r="CD207">
            <v>0</v>
          </cell>
          <cell r="CE207">
            <v>0</v>
          </cell>
          <cell r="CF207">
            <v>0</v>
          </cell>
          <cell r="CG207">
            <v>0</v>
          </cell>
          <cell r="CH207">
            <v>16.255200400338751</v>
          </cell>
          <cell r="CI207">
            <v>1.8004634690892298</v>
          </cell>
          <cell r="CJ207">
            <v>0</v>
          </cell>
          <cell r="CK207">
            <v>18.055663869427981</v>
          </cell>
          <cell r="CL207">
            <v>18.055663869427981</v>
          </cell>
          <cell r="CM207">
            <v>-11.187906690276391</v>
          </cell>
          <cell r="CN207">
            <v>-17.720604357533301</v>
          </cell>
          <cell r="CO207">
            <v>0</v>
          </cell>
          <cell r="CP207">
            <v>2.4530451843675423E-2</v>
          </cell>
          <cell r="CQ207">
            <v>0</v>
          </cell>
          <cell r="CR207">
            <v>0</v>
          </cell>
          <cell r="CS207">
            <v>22.723892213488533</v>
          </cell>
          <cell r="CT207">
            <v>3.0033118648426527</v>
          </cell>
          <cell r="CU207">
            <v>-3.1567765176348295</v>
          </cell>
          <cell r="CV207">
            <v>2.118192316575564E-2</v>
          </cell>
          <cell r="CW207">
            <v>-3.1355945944690742</v>
          </cell>
          <cell r="CX207">
            <v>0</v>
          </cell>
          <cell r="CY207">
            <v>61.63650796828086</v>
          </cell>
          <cell r="CZ207">
            <v>0</v>
          </cell>
          <cell r="DA207">
            <v>1.0725755639387176</v>
          </cell>
          <cell r="DB207">
            <v>0</v>
          </cell>
          <cell r="DC207">
            <v>62.70908353221958</v>
          </cell>
          <cell r="DD207">
            <v>0</v>
          </cell>
          <cell r="DE207">
            <v>62.70908353221958</v>
          </cell>
          <cell r="DF207">
            <v>0</v>
          </cell>
          <cell r="DG207">
            <v>0</v>
          </cell>
          <cell r="DH207">
            <v>0</v>
          </cell>
          <cell r="DI207">
            <v>0</v>
          </cell>
          <cell r="DJ207">
            <v>59.573488937750511</v>
          </cell>
          <cell r="DK207">
            <v>1.844752944799446</v>
          </cell>
          <cell r="DL207">
            <v>0</v>
          </cell>
          <cell r="DM207">
            <v>61.418241882549957</v>
          </cell>
          <cell r="DN207">
            <v>61.418241882549957</v>
          </cell>
          <cell r="DO207">
            <v>1.347940565093541E-2</v>
          </cell>
          <cell r="DP207">
            <v>-1.7677277696512437</v>
          </cell>
          <cell r="DQ207">
            <v>0</v>
          </cell>
          <cell r="DR207">
            <v>2.8457985984294406E-3</v>
          </cell>
          <cell r="DS207">
            <v>0</v>
          </cell>
          <cell r="DT207">
            <v>0</v>
          </cell>
          <cell r="DU207">
            <v>12.613877890677113</v>
          </cell>
          <cell r="DV207">
            <v>5.7768881361151755E-3</v>
          </cell>
          <cell r="DW207">
            <v>10.868252213411351</v>
          </cell>
          <cell r="DX207">
            <v>9.6281468935252926E-3</v>
          </cell>
          <cell r="DY207">
            <v>10.877880360304875</v>
          </cell>
          <cell r="DZ207">
            <v>0</v>
          </cell>
          <cell r="EA207">
            <v>3.1666975132804689</v>
          </cell>
          <cell r="EB207">
            <v>0</v>
          </cell>
          <cell r="EC207">
            <v>0</v>
          </cell>
          <cell r="ED207">
            <v>0</v>
          </cell>
          <cell r="EE207">
            <v>3.1666975132804689</v>
          </cell>
          <cell r="EF207">
            <v>0</v>
          </cell>
          <cell r="EG207">
            <v>3.1666975132804689</v>
          </cell>
          <cell r="EH207">
            <v>0</v>
          </cell>
          <cell r="EI207">
            <v>0</v>
          </cell>
          <cell r="EJ207">
            <v>0</v>
          </cell>
          <cell r="EK207">
            <v>0</v>
          </cell>
          <cell r="EL207">
            <v>14.044577873585343</v>
          </cell>
          <cell r="EM207">
            <v>0.21952174917237668</v>
          </cell>
          <cell r="EN207">
            <v>0</v>
          </cell>
          <cell r="EO207">
            <v>14.264099622757721</v>
          </cell>
          <cell r="EP207">
            <v>14.264099622757721</v>
          </cell>
          <cell r="EQ207">
            <v>44.368426514743248</v>
          </cell>
          <cell r="ER207">
            <v>-3.9475402263453703E-2</v>
          </cell>
          <cell r="ES207">
            <v>10.589035953499115</v>
          </cell>
          <cell r="ET207">
            <v>2.8457985984294408E-2</v>
          </cell>
          <cell r="EU207">
            <v>36.692867811224893</v>
          </cell>
          <cell r="EV207">
            <v>1.9169640465008855</v>
          </cell>
          <cell r="EW207">
            <v>120.69309902379324</v>
          </cell>
          <cell r="EX207">
            <v>19.341691445650845</v>
          </cell>
          <cell r="EY207">
            <v>233.59106737913305</v>
          </cell>
          <cell r="EZ207">
            <v>0.33602232658403275</v>
          </cell>
          <cell r="FA207">
            <v>233.92708970571709</v>
          </cell>
          <cell r="FB207">
            <v>0</v>
          </cell>
          <cell r="FC207">
            <v>119.81362275771809</v>
          </cell>
          <cell r="FD207">
            <v>65.011173454461485</v>
          </cell>
          <cell r="FE207">
            <v>73.579261375009636</v>
          </cell>
          <cell r="FF207">
            <v>3.1994332127184544</v>
          </cell>
          <cell r="FG207">
            <v>261.60349079990766</v>
          </cell>
          <cell r="FH207">
            <v>0</v>
          </cell>
          <cell r="FI207">
            <v>261.60349079990766</v>
          </cell>
          <cell r="FJ207">
            <v>13.987771806913544</v>
          </cell>
          <cell r="FK207" t="e">
            <v>#VALUE!</v>
          </cell>
          <cell r="FL207">
            <v>13.987771806913544</v>
          </cell>
          <cell r="FM207">
            <v>13.987771806913544</v>
          </cell>
          <cell r="FN207">
            <v>481.54280869871116</v>
          </cell>
          <cell r="FO207">
            <v>12.626351836169068</v>
          </cell>
          <cell r="FP207">
            <v>0</v>
          </cell>
          <cell r="FQ207">
            <v>494.16916053488035</v>
          </cell>
          <cell r="FR207">
            <v>493.81424321249983</v>
          </cell>
          <cell r="FS207">
            <v>-11.13013780891524</v>
          </cell>
          <cell r="FT207">
            <v>-19.488332127184545</v>
          </cell>
          <cell r="FU207">
            <v>0</v>
          </cell>
          <cell r="FV207">
            <v>2.8799149741319582E-2</v>
          </cell>
          <cell r="FW207">
            <v>0</v>
          </cell>
          <cell r="FX207">
            <v>0</v>
          </cell>
          <cell r="FY207">
            <v>47.574684721226433</v>
          </cell>
          <cell r="FZ207">
            <v>3.0572294874463939</v>
          </cell>
          <cell r="GA207">
            <v>20.04224342231436</v>
          </cell>
          <cell r="GB207">
            <v>4.1401031642158755E-2</v>
          </cell>
          <cell r="GC207">
            <v>20.083644453956516</v>
          </cell>
          <cell r="GD207">
            <v>0</v>
          </cell>
          <cell r="GE207">
            <v>68.717047193779365</v>
          </cell>
          <cell r="GF207">
            <v>0</v>
          </cell>
          <cell r="GG207">
            <v>1.0725755639387176</v>
          </cell>
          <cell r="GH207">
            <v>0</v>
          </cell>
          <cell r="GI207">
            <v>69.789622757718078</v>
          </cell>
          <cell r="GJ207">
            <v>0</v>
          </cell>
          <cell r="GK207">
            <v>69.789622757718078</v>
          </cell>
          <cell r="GL207">
            <v>0</v>
          </cell>
          <cell r="GM207" t="e">
            <v>#VALUE!</v>
          </cell>
          <cell r="GN207">
            <v>0</v>
          </cell>
          <cell r="GO207">
            <v>0</v>
          </cell>
          <cell r="GP207">
            <v>89.873267211674587</v>
          </cell>
          <cell r="GQ207">
            <v>3.8647381630610527</v>
          </cell>
          <cell r="GR207">
            <v>0</v>
          </cell>
          <cell r="GS207">
            <v>93.73800537473565</v>
          </cell>
          <cell r="GT207">
            <v>93.73800537473565</v>
          </cell>
          <cell r="GU207">
            <v>33.238288705828012</v>
          </cell>
          <cell r="GV207">
            <v>-19.527807529447998</v>
          </cell>
          <cell r="GW207">
            <v>10.589035953499115</v>
          </cell>
          <cell r="GX207">
            <v>5.7257135725613993E-2</v>
          </cell>
          <cell r="GY207">
            <v>36.692867811224886</v>
          </cell>
          <cell r="GZ207">
            <v>1.9169640465008855</v>
          </cell>
          <cell r="HA207">
            <v>168.26778374501964</v>
          </cell>
          <cell r="HB207">
            <v>22.398920933097241</v>
          </cell>
          <cell r="HC207">
            <v>253.63331080144741</v>
          </cell>
          <cell r="HD207">
            <v>0.3774233582261915</v>
          </cell>
          <cell r="HE207">
            <v>254.01073415967358</v>
          </cell>
          <cell r="HF207">
            <v>0</v>
          </cell>
          <cell r="HG207">
            <v>188.53066995149746</v>
          </cell>
          <cell r="HH207">
            <v>65.011173454461485</v>
          </cell>
          <cell r="HI207">
            <v>74.65183693894835</v>
          </cell>
          <cell r="HJ207">
            <v>3.1994332127184544</v>
          </cell>
          <cell r="HK207">
            <v>331.39311355762572</v>
          </cell>
          <cell r="HL207">
            <v>0</v>
          </cell>
          <cell r="HM207">
            <v>331.39311355762572</v>
          </cell>
          <cell r="HN207">
            <v>13.987771806913543</v>
          </cell>
          <cell r="HO207">
            <v>0</v>
          </cell>
          <cell r="HP207">
            <v>13.987771806913543</v>
          </cell>
          <cell r="HQ207">
            <v>13.987771806913543</v>
          </cell>
          <cell r="HR207">
            <v>571.41607591038587</v>
          </cell>
          <cell r="HS207">
            <v>16.49108999923012</v>
          </cell>
          <cell r="HT207">
            <v>0</v>
          </cell>
          <cell r="HU207">
            <v>587.90716590961586</v>
          </cell>
          <cell r="HV207">
            <v>587.90716590961586</v>
          </cell>
          <cell r="HW207">
            <v>4.7370482716144434E-2</v>
          </cell>
          <cell r="HX207">
            <v>6.9784808684271322</v>
          </cell>
          <cell r="HY207">
            <v>6.795546077450151</v>
          </cell>
          <cell r="HZ207">
            <v>-3.851258757410117E-3</v>
          </cell>
          <cell r="IA207">
            <v>0.73847886673338992</v>
          </cell>
          <cell r="IB207">
            <v>0</v>
          </cell>
          <cell r="IC207">
            <v>0</v>
          </cell>
          <cell r="ID207">
            <v>1.9766585572407425</v>
          </cell>
          <cell r="IE207">
            <v>0</v>
          </cell>
          <cell r="IF207">
            <v>0</v>
          </cell>
          <cell r="IG207">
            <v>5.5843251982446697E-2</v>
          </cell>
          <cell r="IH207">
            <v>0</v>
          </cell>
          <cell r="II207">
            <v>0</v>
          </cell>
          <cell r="IJ207">
            <v>0</v>
          </cell>
          <cell r="IK207">
            <v>0</v>
          </cell>
          <cell r="IL207">
            <v>0</v>
          </cell>
          <cell r="IM207">
            <v>0</v>
          </cell>
          <cell r="IN207">
            <v>0</v>
          </cell>
          <cell r="IO207">
            <v>0</v>
          </cell>
          <cell r="IP207">
            <v>14.829271845407655</v>
          </cell>
          <cell r="IQ207">
            <v>27.574049888367085</v>
          </cell>
          <cell r="IR207">
            <v>4.5935888829009173</v>
          </cell>
          <cell r="IS207">
            <v>0</v>
          </cell>
          <cell r="IT207">
            <v>0</v>
          </cell>
          <cell r="IU207">
            <v>0</v>
          </cell>
          <cell r="IV207">
            <v>0.36972084071137123</v>
          </cell>
          <cell r="IW207">
            <v>10.434022788513358</v>
          </cell>
          <cell r="IX207">
            <v>10.838404958041421</v>
          </cell>
          <cell r="IY207">
            <v>1.7330664408345523E-2</v>
          </cell>
          <cell r="IZ207">
            <v>0</v>
          </cell>
          <cell r="JA207">
            <v>0</v>
          </cell>
          <cell r="JB207">
            <v>35.553858033720843</v>
          </cell>
          <cell r="JC207">
            <v>19.432488875202097</v>
          </cell>
          <cell r="JD207">
            <v>7.3944168142274238</v>
          </cell>
          <cell r="JE207">
            <v>0.33794795596273774</v>
          </cell>
          <cell r="JF207">
            <v>0</v>
          </cell>
          <cell r="JG207">
            <v>0</v>
          </cell>
          <cell r="JH207">
            <v>0</v>
          </cell>
          <cell r="JI207">
            <v>0</v>
          </cell>
          <cell r="JJ207">
            <v>0</v>
          </cell>
          <cell r="JK207">
            <v>0</v>
          </cell>
          <cell r="JL207">
            <v>0</v>
          </cell>
          <cell r="JM207">
            <v>0</v>
          </cell>
          <cell r="JN207">
            <v>0</v>
          </cell>
          <cell r="JO207">
            <v>0</v>
          </cell>
          <cell r="JP207">
            <v>0</v>
          </cell>
          <cell r="JQ207">
            <v>0</v>
          </cell>
          <cell r="JR207" t="e">
            <v>#N/A</v>
          </cell>
          <cell r="JS207">
            <v>571.41607591038587</v>
          </cell>
          <cell r="JT207">
            <v>587.90716590961586</v>
          </cell>
          <cell r="JU207">
            <v>93.73800537473565</v>
          </cell>
          <cell r="JV207">
            <v>493.81424321249983</v>
          </cell>
          <cell r="JW207">
            <v>142.86244360612829</v>
          </cell>
          <cell r="JX207">
            <v>19.430563245823393</v>
          </cell>
          <cell r="JY207">
            <v>1.9256293787050585E-3</v>
          </cell>
          <cell r="JZ207">
            <v>0</v>
          </cell>
          <cell r="KA207">
            <v>0</v>
          </cell>
          <cell r="KB207">
            <v>0</v>
          </cell>
          <cell r="KC207">
            <v>0</v>
          </cell>
          <cell r="KD207">
            <v>0</v>
          </cell>
          <cell r="KE207">
            <v>0</v>
          </cell>
          <cell r="KF207">
            <v>0</v>
          </cell>
          <cell r="KG207">
            <v>0.15405035029640468</v>
          </cell>
          <cell r="KH207">
            <v>0.15405035029640468</v>
          </cell>
          <cell r="KI207">
            <v>4.7225334890616084</v>
          </cell>
          <cell r="KJ207">
            <v>2.5731737517819222</v>
          </cell>
          <cell r="KK207">
            <v>7.291376969148911</v>
          </cell>
          <cell r="KL207">
            <v>12.056856969013564</v>
          </cell>
          <cell r="KM207">
            <v>10.532636100526284</v>
          </cell>
          <cell r="KN207">
            <v>46.153007530953232</v>
          </cell>
          <cell r="KO207">
            <v>10.434022788513358</v>
          </cell>
          <cell r="KP207">
            <v>0</v>
          </cell>
          <cell r="KQ207">
            <v>0</v>
          </cell>
          <cell r="KR207">
            <v>10.434022788513358</v>
          </cell>
          <cell r="KS207">
            <v>0</v>
          </cell>
          <cell r="KT207">
            <v>10.838404958041421</v>
          </cell>
          <cell r="KU207">
            <v>0</v>
          </cell>
          <cell r="KV207">
            <v>10.838404958041421</v>
          </cell>
          <cell r="KW207">
            <v>35.54711833089538</v>
          </cell>
          <cell r="KX207">
            <v>6.7397028254677048E-3</v>
          </cell>
          <cell r="KY207">
            <v>0</v>
          </cell>
          <cell r="KZ207">
            <v>35.553858033720843</v>
          </cell>
          <cell r="LA207">
            <v>7.2336303404822395</v>
          </cell>
          <cell r="LB207">
            <v>0</v>
          </cell>
          <cell r="LC207">
            <v>0</v>
          </cell>
          <cell r="LD207">
            <v>7.2336303404822395</v>
          </cell>
          <cell r="LE207">
            <v>0</v>
          </cell>
          <cell r="LF207">
            <v>8.0331767653659032</v>
          </cell>
          <cell r="LG207">
            <v>4.8418867642061936E-2</v>
          </cell>
          <cell r="LH207">
            <v>8.0815956330079661</v>
          </cell>
          <cell r="LI207">
            <v>26.828573970176411</v>
          </cell>
          <cell r="LJ207">
            <v>0.72813908014698325</v>
          </cell>
          <cell r="LK207">
            <v>0</v>
          </cell>
          <cell r="LL207">
            <v>27.556713050323381</v>
          </cell>
          <cell r="LM207">
            <v>172.02276577035539</v>
          </cell>
          <cell r="LN207">
            <v>217.27039060107532</v>
          </cell>
          <cell r="LO207">
            <v>85.596429645992984</v>
          </cell>
          <cell r="LP207">
            <v>302.86682024706829</v>
          </cell>
          <cell r="LQ207">
            <v>389.29315637143071</v>
          </cell>
          <cell r="LR207">
            <v>474.88958601742371</v>
          </cell>
          <cell r="LS207">
            <v>4230.9412141629546</v>
          </cell>
          <cell r="LT207">
            <v>105979</v>
          </cell>
          <cell r="LU207">
            <v>55873.681216999001</v>
          </cell>
          <cell r="LV207">
            <v>37000</v>
          </cell>
          <cell r="LW207">
            <v>2015.5002754451</v>
          </cell>
          <cell r="LX207">
            <v>2304.8543348010562</v>
          </cell>
          <cell r="LY207">
            <v>11232.929470296764</v>
          </cell>
          <cell r="LZ207">
            <v>527098.62162026903</v>
          </cell>
          <cell r="MA207">
            <v>632980.99279713165</v>
          </cell>
          <cell r="MB207">
            <v>632980.9927971306</v>
          </cell>
          <cell r="MC207">
            <v>11595.8145439243</v>
          </cell>
          <cell r="MD207">
            <v>299098.18791806902</v>
          </cell>
          <cell r="ME207">
            <v>1010</v>
          </cell>
          <cell r="MF207">
            <v>1010</v>
          </cell>
          <cell r="MG207">
            <v>247.45211783333338</v>
          </cell>
          <cell r="MH207">
            <v>4230941.2141629541</v>
          </cell>
          <cell r="MI207">
            <v>92873.681216999001</v>
          </cell>
          <cell r="MJ207">
            <v>632980.9927971306</v>
          </cell>
          <cell r="MK207">
            <v>247.45211783333338</v>
          </cell>
          <cell r="ML207">
            <v>45.555868559547847</v>
          </cell>
          <cell r="MM207">
            <v>1.1411090699891659</v>
          </cell>
          <cell r="MN207">
            <v>2.4571486754781149</v>
          </cell>
          <cell r="MO207">
            <v>49.084254661272311</v>
          </cell>
          <cell r="MP207">
            <v>83.272424862400769</v>
          </cell>
          <cell r="MQ207">
            <v>2024.9035484111002</v>
          </cell>
          <cell r="MR207">
            <v>2.3871756871001988E-4</v>
          </cell>
          <cell r="MS207" t="str">
            <v>N/A</v>
          </cell>
          <cell r="MT207" t="str">
            <v>PR14 (£m)</v>
          </cell>
        </row>
        <row r="208">
          <cell r="A208" t="str">
            <v>SVH21</v>
          </cell>
          <cell r="B208" t="str">
            <v>SVH</v>
          </cell>
          <cell r="C208" t="str">
            <v>2020-21</v>
          </cell>
          <cell r="D208" t="str">
            <v>SVH</v>
          </cell>
          <cell r="E208" t="str">
            <v>SVH21</v>
          </cell>
          <cell r="F208">
            <v>1</v>
          </cell>
          <cell r="G208">
            <v>8.3429021122822498</v>
          </cell>
          <cell r="H208">
            <v>0</v>
          </cell>
          <cell r="I208">
            <v>4.8173996705324029</v>
          </cell>
          <cell r="J208">
            <v>6.5744394167150999E-2</v>
          </cell>
          <cell r="K208">
            <v>80.410977439772111</v>
          </cell>
          <cell r="L208">
            <v>1.2325460781120532</v>
          </cell>
          <cell r="M208">
            <v>35.953647383056897</v>
          </cell>
          <cell r="N208">
            <v>0.25385788091158501</v>
          </cell>
          <cell r="O208">
            <v>131.07707495883437</v>
          </cell>
          <cell r="P208">
            <v>0.69901504068353104</v>
          </cell>
          <cell r="Q208">
            <v>131.77608999951835</v>
          </cell>
          <cell r="R208">
            <v>0</v>
          </cell>
          <cell r="S208">
            <v>37.489730364512617</v>
          </cell>
          <cell r="T208">
            <v>40.983226736299038</v>
          </cell>
          <cell r="U208">
            <v>0.69</v>
          </cell>
          <cell r="V208">
            <v>14.263999999999999</v>
          </cell>
          <cell r="W208">
            <v>93.426957100811663</v>
          </cell>
          <cell r="X208">
            <v>0</v>
          </cell>
          <cell r="Y208">
            <v>93.426957100811663</v>
          </cell>
          <cell r="Z208">
            <v>29.24468153196683</v>
          </cell>
          <cell r="AA208">
            <v>15.635271105455001</v>
          </cell>
          <cell r="AB208">
            <v>13.482487899667099</v>
          </cell>
          <cell r="AC208">
            <v>29.1177590051221</v>
          </cell>
          <cell r="AD208">
            <v>196.08528809520752</v>
          </cell>
          <cell r="AE208">
            <v>4.6895079616559698</v>
          </cell>
          <cell r="AF208">
            <v>0</v>
          </cell>
          <cell r="AG208">
            <v>200.77479605686352</v>
          </cell>
          <cell r="AH208">
            <v>200.77479605686352</v>
          </cell>
          <cell r="AI208">
            <v>46.678538486001855</v>
          </cell>
          <cell r="AJ208">
            <v>0</v>
          </cell>
          <cell r="AK208">
            <v>6.5523284337751484</v>
          </cell>
          <cell r="AL208">
            <v>0</v>
          </cell>
          <cell r="AM208">
            <v>0</v>
          </cell>
          <cell r="AN208">
            <v>5.8903809888992638E-2</v>
          </cell>
          <cell r="AO208">
            <v>64.03127932910715</v>
          </cell>
          <cell r="AP208">
            <v>23.204712913180618</v>
          </cell>
          <cell r="AQ208">
            <v>140.52576297195364</v>
          </cell>
          <cell r="AR208">
            <v>0</v>
          </cell>
          <cell r="AS208">
            <v>140.52576297195364</v>
          </cell>
          <cell r="AT208">
            <v>0</v>
          </cell>
          <cell r="AU208">
            <v>83.65344881048334</v>
          </cell>
          <cell r="AV208">
            <v>4.1230000000000002</v>
          </cell>
          <cell r="AW208">
            <v>57.471306000000006</v>
          </cell>
          <cell r="AX208">
            <v>0</v>
          </cell>
          <cell r="AY208">
            <v>145.24775481048385</v>
          </cell>
          <cell r="AZ208">
            <v>0</v>
          </cell>
          <cell r="BA208">
            <v>145.24775481048385</v>
          </cell>
          <cell r="BB208">
            <v>0</v>
          </cell>
          <cell r="BC208">
            <v>0</v>
          </cell>
          <cell r="BD208">
            <v>0</v>
          </cell>
          <cell r="BE208">
            <v>0</v>
          </cell>
          <cell r="BF208">
            <v>285.77351778243747</v>
          </cell>
          <cell r="BG208">
            <v>9.2167492118359604</v>
          </cell>
          <cell r="BH208">
            <v>0</v>
          </cell>
          <cell r="BI208">
            <v>294.99026699427344</v>
          </cell>
          <cell r="BJ208">
            <v>294.99026699427344</v>
          </cell>
          <cell r="BK208">
            <v>1.1681922443357345E-2</v>
          </cell>
          <cell r="BL208">
            <v>-0.20098178490898599</v>
          </cell>
          <cell r="BM208">
            <v>0</v>
          </cell>
          <cell r="BN208">
            <v>0</v>
          </cell>
          <cell r="BO208">
            <v>0</v>
          </cell>
          <cell r="BP208">
            <v>0</v>
          </cell>
          <cell r="BQ208">
            <v>9.7117004553309165</v>
          </cell>
          <cell r="BR208">
            <v>6.6385250677531302E-2</v>
          </cell>
          <cell r="BS208">
            <v>9.588785843542821</v>
          </cell>
          <cell r="BT208">
            <v>0</v>
          </cell>
          <cell r="BU208">
            <v>9.588785843542821</v>
          </cell>
          <cell r="BV208">
            <v>0</v>
          </cell>
          <cell r="BW208">
            <v>2.9976320980822999</v>
          </cell>
          <cell r="BX208">
            <v>0</v>
          </cell>
          <cell r="BY208">
            <v>0</v>
          </cell>
          <cell r="BZ208">
            <v>0</v>
          </cell>
          <cell r="CA208">
            <v>2.9976320980822999</v>
          </cell>
          <cell r="CB208">
            <v>0</v>
          </cell>
          <cell r="CC208">
            <v>2.9976320980822999</v>
          </cell>
          <cell r="CD208">
            <v>0</v>
          </cell>
          <cell r="CE208">
            <v>0</v>
          </cell>
          <cell r="CF208">
            <v>0</v>
          </cell>
          <cell r="CG208">
            <v>0</v>
          </cell>
          <cell r="CH208">
            <v>12.586417941625111</v>
          </cell>
          <cell r="CI208">
            <v>2.7044451912664198E-2</v>
          </cell>
          <cell r="CJ208">
            <v>0</v>
          </cell>
          <cell r="CK208">
            <v>12.613462393537811</v>
          </cell>
          <cell r="CL208">
            <v>12.613462393537811</v>
          </cell>
          <cell r="CM208">
            <v>-14.121048530024161</v>
          </cell>
          <cell r="CN208">
            <v>-20.139040386222</v>
          </cell>
          <cell r="CO208">
            <v>1.4485670450882376E-2</v>
          </cell>
          <cell r="CP208">
            <v>0</v>
          </cell>
          <cell r="CQ208">
            <v>0</v>
          </cell>
          <cell r="CR208">
            <v>3.2177803135089601E-3</v>
          </cell>
          <cell r="CS208">
            <v>29.782597119378579</v>
          </cell>
          <cell r="CT208">
            <v>4.9211145043659554</v>
          </cell>
          <cell r="CU208">
            <v>0.46132615826269296</v>
          </cell>
          <cell r="CV208">
            <v>0</v>
          </cell>
          <cell r="CW208">
            <v>0.46132615826269296</v>
          </cell>
          <cell r="CX208">
            <v>0</v>
          </cell>
          <cell r="CY208">
            <v>35.663943858634902</v>
          </cell>
          <cell r="CZ208">
            <v>0</v>
          </cell>
          <cell r="DA208">
            <v>3.5569999999999999</v>
          </cell>
          <cell r="DB208">
            <v>0</v>
          </cell>
          <cell r="DC208">
            <v>39.220943858634897</v>
          </cell>
          <cell r="DD208">
            <v>0</v>
          </cell>
          <cell r="DE208">
            <v>39.220943858634897</v>
          </cell>
          <cell r="DF208">
            <v>0</v>
          </cell>
          <cell r="DG208">
            <v>0</v>
          </cell>
          <cell r="DH208">
            <v>0</v>
          </cell>
          <cell r="DI208">
            <v>0</v>
          </cell>
          <cell r="DJ208">
            <v>39.682270016897597</v>
          </cell>
          <cell r="DK208">
            <v>2.3690939875493902</v>
          </cell>
          <cell r="DL208">
            <v>0</v>
          </cell>
          <cell r="DM208">
            <v>42.051364004446995</v>
          </cell>
          <cell r="DN208">
            <v>42.051364004446995</v>
          </cell>
          <cell r="DO208">
            <v>5.407315365620078E-2</v>
          </cell>
          <cell r="DP208">
            <v>-2.1964544569478601</v>
          </cell>
          <cell r="DQ208">
            <v>9.2621359149484099E-3</v>
          </cell>
          <cell r="DR208">
            <v>0</v>
          </cell>
          <cell r="DS208">
            <v>0</v>
          </cell>
          <cell r="DT208">
            <v>0</v>
          </cell>
          <cell r="DU208">
            <v>13.194558148712474</v>
          </cell>
          <cell r="DV208">
            <v>0.1005216549822192</v>
          </cell>
          <cell r="DW208">
            <v>11.161960636317993</v>
          </cell>
          <cell r="DX208">
            <v>0</v>
          </cell>
          <cell r="DY208">
            <v>11.161960636317993</v>
          </cell>
          <cell r="DZ208">
            <v>0</v>
          </cell>
          <cell r="EA208">
            <v>2.1436110246230902</v>
          </cell>
          <cell r="EB208">
            <v>0</v>
          </cell>
          <cell r="EC208">
            <v>0</v>
          </cell>
          <cell r="ED208">
            <v>0</v>
          </cell>
          <cell r="EE208">
            <v>2.1436110246230902</v>
          </cell>
          <cell r="EF208">
            <v>0</v>
          </cell>
          <cell r="EG208">
            <v>2.1436110246230902</v>
          </cell>
          <cell r="EH208">
            <v>0</v>
          </cell>
          <cell r="EI208">
            <v>0</v>
          </cell>
          <cell r="EJ208">
            <v>0</v>
          </cell>
          <cell r="EK208">
            <v>0</v>
          </cell>
          <cell r="EL208">
            <v>13.305571660941093</v>
          </cell>
          <cell r="EM208">
            <v>1.69839158011531</v>
          </cell>
          <cell r="EN208">
            <v>0</v>
          </cell>
          <cell r="EO208">
            <v>15.003963241056391</v>
          </cell>
          <cell r="EP208">
            <v>15.003963241056391</v>
          </cell>
          <cell r="EQ208">
            <v>55.021440598284101</v>
          </cell>
          <cell r="ER208">
            <v>0</v>
          </cell>
          <cell r="ES208">
            <v>11.369728104307551</v>
          </cell>
          <cell r="ET208">
            <v>6.5744394167150999E-2</v>
          </cell>
          <cell r="EU208">
            <v>80.410977439772111</v>
          </cell>
          <cell r="EV208">
            <v>1.2914498880010457</v>
          </cell>
          <cell r="EW208">
            <v>99.984926712164039</v>
          </cell>
          <cell r="EX208">
            <v>23.458570794092203</v>
          </cell>
          <cell r="EY208">
            <v>271.60283793078804</v>
          </cell>
          <cell r="EZ208">
            <v>0.69901504068353104</v>
          </cell>
          <cell r="FA208">
            <v>272.30185297147204</v>
          </cell>
          <cell r="FB208">
            <v>0</v>
          </cell>
          <cell r="FC208">
            <v>121.14317917499595</v>
          </cell>
          <cell r="FD208">
            <v>45.106226736299035</v>
          </cell>
          <cell r="FE208">
            <v>58.161306000000003</v>
          </cell>
          <cell r="FF208">
            <v>14.263999999999999</v>
          </cell>
          <cell r="FG208">
            <v>238.67471191129553</v>
          </cell>
          <cell r="FH208">
            <v>0</v>
          </cell>
          <cell r="FI208">
            <v>238.67471191129553</v>
          </cell>
          <cell r="FJ208">
            <v>29.24468153196683</v>
          </cell>
          <cell r="FK208">
            <v>15.635271105455001</v>
          </cell>
          <cell r="FL208">
            <v>13.482487899667099</v>
          </cell>
          <cell r="FM208">
            <v>29.1177590051221</v>
          </cell>
          <cell r="FN208">
            <v>481.85880587764501</v>
          </cell>
          <cell r="FO208">
            <v>13.90625717349193</v>
          </cell>
          <cell r="FP208">
            <v>0</v>
          </cell>
          <cell r="FQ208">
            <v>495.76506305113702</v>
          </cell>
          <cell r="FR208">
            <v>495.16470500358429</v>
          </cell>
          <cell r="FS208">
            <v>-14.055293453924603</v>
          </cell>
          <cell r="FT208">
            <v>-22.536476628078844</v>
          </cell>
          <cell r="FU208">
            <v>2.3747806365830782E-2</v>
          </cell>
          <cell r="FV208">
            <v>0</v>
          </cell>
          <cell r="FW208">
            <v>0</v>
          </cell>
          <cell r="FX208">
            <v>3.2177803135089601E-3</v>
          </cell>
          <cell r="FY208">
            <v>52.688855723421966</v>
          </cell>
          <cell r="FZ208">
            <v>5.0880214100257071</v>
          </cell>
          <cell r="GA208">
            <v>21.212072638123505</v>
          </cell>
          <cell r="GB208">
            <v>0</v>
          </cell>
          <cell r="GC208">
            <v>21.212072638123505</v>
          </cell>
          <cell r="GD208">
            <v>0</v>
          </cell>
          <cell r="GE208">
            <v>40.805186981340292</v>
          </cell>
          <cell r="GF208">
            <v>0</v>
          </cell>
          <cell r="GG208">
            <v>3.5569999999999999</v>
          </cell>
          <cell r="GH208">
            <v>0</v>
          </cell>
          <cell r="GI208">
            <v>44.362186981340287</v>
          </cell>
          <cell r="GJ208">
            <v>0</v>
          </cell>
          <cell r="GK208">
            <v>44.362186981340287</v>
          </cell>
          <cell r="GL208">
            <v>0</v>
          </cell>
          <cell r="GM208">
            <v>0</v>
          </cell>
          <cell r="GN208">
            <v>0</v>
          </cell>
          <cell r="GO208">
            <v>0</v>
          </cell>
          <cell r="GP208">
            <v>65.574259619463788</v>
          </cell>
          <cell r="GQ208">
            <v>4.0945300195773644</v>
          </cell>
          <cell r="GR208">
            <v>0</v>
          </cell>
          <cell r="GS208">
            <v>69.668789639041194</v>
          </cell>
          <cell r="GT208">
            <v>69.668789639041194</v>
          </cell>
          <cell r="GU208">
            <v>40.966147144359489</v>
          </cell>
          <cell r="GV208">
            <v>-22.536476628078901</v>
          </cell>
          <cell r="GW208">
            <v>11.393475910673343</v>
          </cell>
          <cell r="GX208">
            <v>6.5744394167150999E-2</v>
          </cell>
          <cell r="GY208">
            <v>80.410977439772111</v>
          </cell>
          <cell r="GZ208">
            <v>1.2946676683145495</v>
          </cell>
          <cell r="HA208">
            <v>152.67378243558582</v>
          </cell>
          <cell r="HB208">
            <v>28.546592204117939</v>
          </cell>
          <cell r="HC208">
            <v>292.81491056891201</v>
          </cell>
          <cell r="HD208">
            <v>0.69901504068353104</v>
          </cell>
          <cell r="HE208">
            <v>293.51392560959499</v>
          </cell>
          <cell r="HF208">
            <v>0</v>
          </cell>
          <cell r="HG208">
            <v>161.94836615633594</v>
          </cell>
          <cell r="HH208">
            <v>45.106226736299035</v>
          </cell>
          <cell r="HI208">
            <v>61.718306000000005</v>
          </cell>
          <cell r="HJ208">
            <v>14.263999999999999</v>
          </cell>
          <cell r="HK208">
            <v>283.03689889263501</v>
          </cell>
          <cell r="HL208">
            <v>0</v>
          </cell>
          <cell r="HM208">
            <v>283.03689889263501</v>
          </cell>
          <cell r="HN208">
            <v>29.24468153196683</v>
          </cell>
          <cell r="HO208">
            <v>15.635271105455001</v>
          </cell>
          <cell r="HP208">
            <v>13.482487899667099</v>
          </cell>
          <cell r="HQ208">
            <v>29.1177590051221</v>
          </cell>
          <cell r="HR208">
            <v>547.43306549710803</v>
          </cell>
          <cell r="HS208">
            <v>18.0007871930693</v>
          </cell>
          <cell r="HT208">
            <v>0</v>
          </cell>
          <cell r="HU208">
            <v>565.43385269017801</v>
          </cell>
          <cell r="HV208">
            <v>565.43385269017801</v>
          </cell>
          <cell r="HW208">
            <v>0.48849689234594867</v>
          </cell>
          <cell r="HX208">
            <v>14.30769530267</v>
          </cell>
          <cell r="HY208">
            <v>3.38254886</v>
          </cell>
          <cell r="HZ208">
            <v>0.76400000000000001</v>
          </cell>
          <cell r="IA208">
            <v>2.7930000000000001</v>
          </cell>
          <cell r="IB208">
            <v>0</v>
          </cell>
          <cell r="IC208">
            <v>0</v>
          </cell>
          <cell r="ID208">
            <v>7.6020000000000003E-3</v>
          </cell>
          <cell r="IE208">
            <v>0.91225000000000001</v>
          </cell>
          <cell r="IF208">
            <v>0.10299999999999999</v>
          </cell>
          <cell r="IG208">
            <v>3.0070000000000001</v>
          </cell>
          <cell r="IH208">
            <v>0.752</v>
          </cell>
          <cell r="II208">
            <v>3.0459999999999998</v>
          </cell>
          <cell r="IJ208">
            <v>0</v>
          </cell>
          <cell r="IK208">
            <v>0</v>
          </cell>
          <cell r="IL208">
            <v>0</v>
          </cell>
          <cell r="IM208">
            <v>0</v>
          </cell>
          <cell r="IN208">
            <v>1.06589380927538</v>
          </cell>
          <cell r="IO208">
            <v>0</v>
          </cell>
          <cell r="IP208">
            <v>10.698</v>
          </cell>
          <cell r="IQ208">
            <v>9.2219999999999995</v>
          </cell>
          <cell r="IR208">
            <v>4.0570000000000004</v>
          </cell>
          <cell r="IS208">
            <v>0</v>
          </cell>
          <cell r="IT208">
            <v>12.263999999999999</v>
          </cell>
          <cell r="IU208">
            <v>0</v>
          </cell>
          <cell r="IV208">
            <v>0</v>
          </cell>
          <cell r="IW208">
            <v>16.962238067023659</v>
          </cell>
          <cell r="IX208">
            <v>11.6</v>
          </cell>
          <cell r="IY208">
            <v>0</v>
          </cell>
          <cell r="IZ208">
            <v>0</v>
          </cell>
          <cell r="JA208">
            <v>0</v>
          </cell>
          <cell r="JB208">
            <v>29.713000000000001</v>
          </cell>
          <cell r="JC208">
            <v>0</v>
          </cell>
          <cell r="JD208">
            <v>8.7390000000000008</v>
          </cell>
          <cell r="JE208">
            <v>2</v>
          </cell>
          <cell r="JF208">
            <v>0</v>
          </cell>
          <cell r="JG208">
            <v>0</v>
          </cell>
          <cell r="JH208">
            <v>0</v>
          </cell>
          <cell r="JI208">
            <v>0</v>
          </cell>
          <cell r="JJ208">
            <v>0</v>
          </cell>
          <cell r="JK208">
            <v>0</v>
          </cell>
          <cell r="JL208">
            <v>0</v>
          </cell>
          <cell r="JM208">
            <v>0</v>
          </cell>
          <cell r="JN208">
            <v>0</v>
          </cell>
          <cell r="JO208">
            <v>0</v>
          </cell>
          <cell r="JP208">
            <v>0</v>
          </cell>
          <cell r="JQ208">
            <v>0</v>
          </cell>
          <cell r="JR208" t="e">
            <v>#N/A</v>
          </cell>
          <cell r="JS208">
            <v>547.43306549710803</v>
          </cell>
          <cell r="JT208">
            <v>565.43385269017801</v>
          </cell>
          <cell r="JU208">
            <v>69.668789639041194</v>
          </cell>
          <cell r="JV208">
            <v>495.16470500358429</v>
          </cell>
          <cell r="JW208">
            <v>121.08853273629903</v>
          </cell>
          <cell r="JX208">
            <v>0</v>
          </cell>
          <cell r="JY208">
            <v>0</v>
          </cell>
          <cell r="JZ208">
            <v>0</v>
          </cell>
          <cell r="KA208">
            <v>0.41203105614008156</v>
          </cell>
          <cell r="KB208">
            <v>0</v>
          </cell>
          <cell r="KC208">
            <v>0</v>
          </cell>
          <cell r="KD208">
            <v>0.41203105614008156</v>
          </cell>
          <cell r="KE208">
            <v>0</v>
          </cell>
          <cell r="KF208">
            <v>0</v>
          </cell>
          <cell r="KG208">
            <v>0</v>
          </cell>
          <cell r="KH208">
            <v>0</v>
          </cell>
          <cell r="KI208">
            <v>4.1316370467437507</v>
          </cell>
          <cell r="KJ208">
            <v>2.4175455933271142</v>
          </cell>
          <cell r="KK208">
            <v>7.715038843934769</v>
          </cell>
          <cell r="KL208">
            <v>13.625116313976482</v>
          </cell>
          <cell r="KM208">
            <v>12.295276970733465</v>
          </cell>
          <cell r="KN208">
            <v>57.186942883292701</v>
          </cell>
          <cell r="KO208">
            <v>16.962238067023659</v>
          </cell>
          <cell r="KP208">
            <v>0</v>
          </cell>
          <cell r="KQ208">
            <v>0</v>
          </cell>
          <cell r="KR208">
            <v>16.962238067023659</v>
          </cell>
          <cell r="KS208">
            <v>0</v>
          </cell>
          <cell r="KT208">
            <v>11.6</v>
          </cell>
          <cell r="KU208">
            <v>0</v>
          </cell>
          <cell r="KV208">
            <v>11.6</v>
          </cell>
          <cell r="KW208">
            <v>29.713000000000001</v>
          </cell>
          <cell r="KX208">
            <v>0</v>
          </cell>
          <cell r="KY208">
            <v>0</v>
          </cell>
          <cell r="KZ208">
            <v>29.713000000000001</v>
          </cell>
          <cell r="LA208">
            <v>16.962238067023659</v>
          </cell>
          <cell r="LB208">
            <v>0</v>
          </cell>
          <cell r="LC208">
            <v>0</v>
          </cell>
          <cell r="LD208">
            <v>16.962238067023659</v>
          </cell>
          <cell r="LE208">
            <v>0</v>
          </cell>
          <cell r="LF208">
            <v>11.6</v>
          </cell>
          <cell r="LG208">
            <v>0</v>
          </cell>
          <cell r="LH208">
            <v>11.6</v>
          </cell>
          <cell r="LI208">
            <v>29.713000000000001</v>
          </cell>
          <cell r="LJ208">
            <v>0</v>
          </cell>
          <cell r="LK208">
            <v>0</v>
          </cell>
          <cell r="LL208">
            <v>29.713000000000001</v>
          </cell>
          <cell r="LM208">
            <v>199.7799622583031</v>
          </cell>
          <cell r="LN208">
            <v>212.57449886925647</v>
          </cell>
          <cell r="LO208">
            <v>56.929238209438147</v>
          </cell>
          <cell r="LP208">
            <v>269.5037370786946</v>
          </cell>
          <cell r="LQ208">
            <v>412.3544611275596</v>
          </cell>
          <cell r="LR208">
            <v>469.28369933699776</v>
          </cell>
          <cell r="LS208">
            <v>4192.1118139072241</v>
          </cell>
          <cell r="LT208">
            <v>105219</v>
          </cell>
          <cell r="LU208">
            <v>57918.371672699002</v>
          </cell>
          <cell r="LV208">
            <v>37000</v>
          </cell>
          <cell r="LW208">
            <v>2033</v>
          </cell>
          <cell r="LX208">
            <v>2103</v>
          </cell>
          <cell r="LY208">
            <v>11013</v>
          </cell>
          <cell r="LZ208">
            <v>513318</v>
          </cell>
          <cell r="MA208">
            <v>620579</v>
          </cell>
          <cell r="MB208">
            <v>620579</v>
          </cell>
          <cell r="MC208">
            <v>11142</v>
          </cell>
          <cell r="MD208">
            <v>283667</v>
          </cell>
          <cell r="ME208">
            <v>1005</v>
          </cell>
          <cell r="MF208">
            <v>1005</v>
          </cell>
          <cell r="MG208">
            <v>242.56547506341786</v>
          </cell>
          <cell r="MH208">
            <v>4192111.8139072242</v>
          </cell>
          <cell r="MI208">
            <v>94918.371672698995</v>
          </cell>
          <cell r="MJ208">
            <v>620579</v>
          </cell>
          <cell r="MK208">
            <v>242.56547506341786</v>
          </cell>
          <cell r="ML208">
            <v>44.165441737271031</v>
          </cell>
          <cell r="MM208">
            <v>1.1085209127145588</v>
          </cell>
          <cell r="MN208">
            <v>2.4411074174279181</v>
          </cell>
          <cell r="MO208">
            <v>47.505474726021987</v>
          </cell>
          <cell r="MP208">
            <v>82.715979754390659</v>
          </cell>
          <cell r="MQ208" t="str">
            <v/>
          </cell>
          <cell r="MR208">
            <v>2.3973597189510501E-4</v>
          </cell>
          <cell r="MS208" t="str">
            <v>Business plans (£m)</v>
          </cell>
          <cell r="MT208" t="str">
            <v>PR19 (£m)</v>
          </cell>
        </row>
        <row r="209">
          <cell r="A209" t="str">
            <v>SVH22</v>
          </cell>
          <cell r="B209" t="str">
            <v>SVH</v>
          </cell>
          <cell r="C209" t="str">
            <v>2021-22</v>
          </cell>
          <cell r="D209" t="str">
            <v>SVH</v>
          </cell>
          <cell r="E209" t="str">
            <v>SVH22</v>
          </cell>
          <cell r="F209">
            <v>1</v>
          </cell>
          <cell r="G209">
            <v>8.4473760726566045</v>
          </cell>
          <cell r="H209">
            <v>0</v>
          </cell>
          <cell r="I209">
            <v>4.8176568276565428</v>
          </cell>
          <cell r="J209">
            <v>6.5744394167150999E-2</v>
          </cell>
          <cell r="K209">
            <v>66.568726787370593</v>
          </cell>
          <cell r="L209">
            <v>1.2556837124276559</v>
          </cell>
          <cell r="M209">
            <v>36.635527959499385</v>
          </cell>
          <cell r="N209">
            <v>0.25251753995989001</v>
          </cell>
          <cell r="O209">
            <v>118.04323329373793</v>
          </cell>
          <cell r="P209">
            <v>0.703175095192618</v>
          </cell>
          <cell r="Q209">
            <v>118.74640838893092</v>
          </cell>
          <cell r="R209">
            <v>0</v>
          </cell>
          <cell r="S209">
            <v>36.166347321188319</v>
          </cell>
          <cell r="T209">
            <v>48.653813018214819</v>
          </cell>
          <cell r="U209">
            <v>0.86699999999999999</v>
          </cell>
          <cell r="V209">
            <v>11.475</v>
          </cell>
          <cell r="W209">
            <v>97.162160339403229</v>
          </cell>
          <cell r="X209">
            <v>0</v>
          </cell>
          <cell r="Y209">
            <v>97.162160339403229</v>
          </cell>
          <cell r="Z209">
            <v>17.182121089573478</v>
          </cell>
          <cell r="AA209">
            <v>3.9589560137541699</v>
          </cell>
          <cell r="AB209">
            <v>13.2081064518815</v>
          </cell>
          <cell r="AC209">
            <v>17.16706246563567</v>
          </cell>
          <cell r="AD209">
            <v>198.74150626269787</v>
          </cell>
          <cell r="AE209">
            <v>4.6465769013862701</v>
          </cell>
          <cell r="AF209">
            <v>0</v>
          </cell>
          <cell r="AG209">
            <v>203.38808316408387</v>
          </cell>
          <cell r="AH209">
            <v>203.38808316408387</v>
          </cell>
          <cell r="AI209">
            <v>47.47874521484777</v>
          </cell>
          <cell r="AJ209">
            <v>0</v>
          </cell>
          <cell r="AK209">
            <v>6.6557960755354184</v>
          </cell>
          <cell r="AL209">
            <v>0</v>
          </cell>
          <cell r="AM209">
            <v>0</v>
          </cell>
          <cell r="AN209">
            <v>6.0815518098109964E-2</v>
          </cell>
          <cell r="AO209">
            <v>64.441334084608783</v>
          </cell>
          <cell r="AP209">
            <v>28.769658181117283</v>
          </cell>
          <cell r="AQ209">
            <v>147.40634907420707</v>
          </cell>
          <cell r="AR209">
            <v>0</v>
          </cell>
          <cell r="AS209">
            <v>147.40634907420707</v>
          </cell>
          <cell r="AT209">
            <v>0</v>
          </cell>
          <cell r="AU209">
            <v>86.047555367045987</v>
          </cell>
          <cell r="AV209">
            <v>6.3239999999999998</v>
          </cell>
          <cell r="AW209">
            <v>97.118839485977389</v>
          </cell>
          <cell r="AX209">
            <v>0</v>
          </cell>
          <cell r="AY209">
            <v>189.49039485302308</v>
          </cell>
          <cell r="AZ209">
            <v>0</v>
          </cell>
          <cell r="BA209">
            <v>189.49039485302308</v>
          </cell>
          <cell r="BB209">
            <v>0</v>
          </cell>
          <cell r="BC209">
            <v>0</v>
          </cell>
          <cell r="BD209">
            <v>0</v>
          </cell>
          <cell r="BE209">
            <v>0</v>
          </cell>
          <cell r="BF209">
            <v>336.89674392723117</v>
          </cell>
          <cell r="BG209">
            <v>9.1323725951121109</v>
          </cell>
          <cell r="BH209">
            <v>0</v>
          </cell>
          <cell r="BI209">
            <v>346.02911652234314</v>
          </cell>
          <cell r="BJ209">
            <v>346.02911652234314</v>
          </cell>
          <cell r="BK209">
            <v>1.9550233627774742E-2</v>
          </cell>
          <cell r="BL209">
            <v>-0.20098178490898599</v>
          </cell>
          <cell r="BM209">
            <v>0</v>
          </cell>
          <cell r="BN209">
            <v>0</v>
          </cell>
          <cell r="BO209">
            <v>0</v>
          </cell>
          <cell r="BP209">
            <v>0</v>
          </cell>
          <cell r="BQ209">
            <v>9.7638011421854856</v>
          </cell>
          <cell r="BR209">
            <v>8.1571753258981E-2</v>
          </cell>
          <cell r="BS209">
            <v>9.6639413441632502</v>
          </cell>
          <cell r="BT209">
            <v>0</v>
          </cell>
          <cell r="BU209">
            <v>9.6639413441632502</v>
          </cell>
          <cell r="BV209">
            <v>0</v>
          </cell>
          <cell r="BW209">
            <v>2.9170941988196102</v>
          </cell>
          <cell r="BX209">
            <v>0</v>
          </cell>
          <cell r="BY209">
            <v>0</v>
          </cell>
          <cell r="BZ209">
            <v>0</v>
          </cell>
          <cell r="CA209">
            <v>2.9170941988196102</v>
          </cell>
          <cell r="CB209">
            <v>0</v>
          </cell>
          <cell r="CC209">
            <v>2.9170941988196102</v>
          </cell>
          <cell r="CD209">
            <v>0</v>
          </cell>
          <cell r="CE209">
            <v>0</v>
          </cell>
          <cell r="CF209">
            <v>0</v>
          </cell>
          <cell r="CG209">
            <v>0</v>
          </cell>
          <cell r="CH209">
            <v>12.58103554298288</v>
          </cell>
          <cell r="CI209">
            <v>2.67968679434041E-2</v>
          </cell>
          <cell r="CJ209">
            <v>0</v>
          </cell>
          <cell r="CK209">
            <v>12.60783241092628</v>
          </cell>
          <cell r="CL209">
            <v>12.60783241092628</v>
          </cell>
          <cell r="CM209">
            <v>-14.484512894429932</v>
          </cell>
          <cell r="CN209">
            <v>-20.687398264442301</v>
          </cell>
          <cell r="CO209">
            <v>1.4485670450882376E-2</v>
          </cell>
          <cell r="CP209">
            <v>0</v>
          </cell>
          <cell r="CQ209">
            <v>0</v>
          </cell>
          <cell r="CR209">
            <v>3.2558833416364498E-3</v>
          </cell>
          <cell r="CS209">
            <v>30.082628507093148</v>
          </cell>
          <cell r="CT209">
            <v>5.8409769995828595</v>
          </cell>
          <cell r="CU209">
            <v>0.76943590159630004</v>
          </cell>
          <cell r="CV209">
            <v>0</v>
          </cell>
          <cell r="CW209">
            <v>0.76943590159630004</v>
          </cell>
          <cell r="CX209">
            <v>0</v>
          </cell>
          <cell r="CY209">
            <v>34.675044031129197</v>
          </cell>
          <cell r="CZ209">
            <v>0</v>
          </cell>
          <cell r="DA209">
            <v>4.5819999999999999</v>
          </cell>
          <cell r="DB209">
            <v>0</v>
          </cell>
          <cell r="DC209">
            <v>39.257044031129197</v>
          </cell>
          <cell r="DD209">
            <v>0</v>
          </cell>
          <cell r="DE209">
            <v>39.257044031129197</v>
          </cell>
          <cell r="DF209">
            <v>0</v>
          </cell>
          <cell r="DG209">
            <v>0</v>
          </cell>
          <cell r="DH209">
            <v>0</v>
          </cell>
          <cell r="DI209">
            <v>0</v>
          </cell>
          <cell r="DJ209">
            <v>40.026479932725486</v>
          </cell>
          <cell r="DK209">
            <v>2.3474056318422001</v>
          </cell>
          <cell r="DL209">
            <v>0</v>
          </cell>
          <cell r="DM209">
            <v>42.373885564567686</v>
          </cell>
          <cell r="DN209">
            <v>42.373885564567686</v>
          </cell>
          <cell r="DO209">
            <v>5.8239223795568021E-2</v>
          </cell>
          <cell r="DP209">
            <v>-2.2328245066703798</v>
          </cell>
          <cell r="DQ209">
            <v>9.8709931885741699E-3</v>
          </cell>
          <cell r="DR209">
            <v>0</v>
          </cell>
          <cell r="DS209">
            <v>0</v>
          </cell>
          <cell r="DT209">
            <v>0</v>
          </cell>
          <cell r="DU209">
            <v>13.228353594816726</v>
          </cell>
          <cell r="DV209">
            <v>0.1088866446045772</v>
          </cell>
          <cell r="DW209">
            <v>11.172525949735132</v>
          </cell>
          <cell r="DX209">
            <v>0</v>
          </cell>
          <cell r="DY209">
            <v>11.172525949735132</v>
          </cell>
          <cell r="DZ209">
            <v>0</v>
          </cell>
          <cell r="EA209">
            <v>2.0784385898212698</v>
          </cell>
          <cell r="EB209">
            <v>0</v>
          </cell>
          <cell r="EC209">
            <v>0</v>
          </cell>
          <cell r="ED209">
            <v>0</v>
          </cell>
          <cell r="EE209">
            <v>2.0784385898212698</v>
          </cell>
          <cell r="EF209">
            <v>0</v>
          </cell>
          <cell r="EG209">
            <v>2.0784385898212698</v>
          </cell>
          <cell r="EH209">
            <v>0</v>
          </cell>
          <cell r="EI209">
            <v>0</v>
          </cell>
          <cell r="EJ209">
            <v>0</v>
          </cell>
          <cell r="EK209">
            <v>0</v>
          </cell>
          <cell r="EL209">
            <v>13.250964539556332</v>
          </cell>
          <cell r="EM209">
            <v>1.68284330684578</v>
          </cell>
          <cell r="EN209">
            <v>0</v>
          </cell>
          <cell r="EO209">
            <v>14.933807846402132</v>
          </cell>
          <cell r="EP209">
            <v>14.933807846402132</v>
          </cell>
          <cell r="EQ209">
            <v>55.926121287504373</v>
          </cell>
          <cell r="ER209">
            <v>0</v>
          </cell>
          <cell r="ES209">
            <v>11.47345290319196</v>
          </cell>
          <cell r="ET209">
            <v>6.5744394167150999E-2</v>
          </cell>
          <cell r="EU209">
            <v>66.568726787370593</v>
          </cell>
          <cell r="EV209">
            <v>1.3164992305257659</v>
          </cell>
          <cell r="EW209">
            <v>101.07686204410818</v>
          </cell>
          <cell r="EX209">
            <v>29.022175721077172</v>
          </cell>
          <cell r="EY209">
            <v>265.44958236794497</v>
          </cell>
          <cell r="EZ209">
            <v>0.703175095192618</v>
          </cell>
          <cell r="FA209">
            <v>266.15275746313796</v>
          </cell>
          <cell r="FB209">
            <v>0</v>
          </cell>
          <cell r="FC209">
            <v>122.2139026882343</v>
          </cell>
          <cell r="FD209">
            <v>54.977813018214817</v>
          </cell>
          <cell r="FE209">
            <v>97.985839485977394</v>
          </cell>
          <cell r="FF209">
            <v>11.475</v>
          </cell>
          <cell r="FG209">
            <v>286.65255519242629</v>
          </cell>
          <cell r="FH209">
            <v>0</v>
          </cell>
          <cell r="FI209">
            <v>286.65255519242629</v>
          </cell>
          <cell r="FJ209">
            <v>17.182121089573478</v>
          </cell>
          <cell r="FK209">
            <v>3.9589560137541699</v>
          </cell>
          <cell r="FL209">
            <v>13.2081064518815</v>
          </cell>
          <cell r="FM209">
            <v>17.16706246563567</v>
          </cell>
          <cell r="FN209">
            <v>535.63825018992907</v>
          </cell>
          <cell r="FO209">
            <v>13.778949496498381</v>
          </cell>
          <cell r="FP209">
            <v>0</v>
          </cell>
          <cell r="FQ209">
            <v>549.41719968642701</v>
          </cell>
          <cell r="FR209">
            <v>548.84807523139125</v>
          </cell>
          <cell r="FS209">
            <v>-14.406723437006589</v>
          </cell>
          <cell r="FT209">
            <v>-23.121204556021667</v>
          </cell>
          <cell r="FU209">
            <v>2.4356663639456544E-2</v>
          </cell>
          <cell r="FV209">
            <v>0</v>
          </cell>
          <cell r="FW209">
            <v>0</v>
          </cell>
          <cell r="FX209">
            <v>3.2558833416364498E-3</v>
          </cell>
          <cell r="FY209">
            <v>53.074783244095364</v>
          </cell>
          <cell r="FZ209">
            <v>6.0314353974464181</v>
          </cell>
          <cell r="GA209">
            <v>21.60590319549468</v>
          </cell>
          <cell r="GB209">
            <v>0</v>
          </cell>
          <cell r="GC209">
            <v>21.60590319549468</v>
          </cell>
          <cell r="GD209">
            <v>0</v>
          </cell>
          <cell r="GE209">
            <v>39.670576819770076</v>
          </cell>
          <cell r="GF209">
            <v>0</v>
          </cell>
          <cell r="GG209">
            <v>4.5819999999999999</v>
          </cell>
          <cell r="GH209">
            <v>0</v>
          </cell>
          <cell r="GI209">
            <v>44.252576819770077</v>
          </cell>
          <cell r="GJ209">
            <v>0</v>
          </cell>
          <cell r="GK209">
            <v>44.252576819770077</v>
          </cell>
          <cell r="GL209">
            <v>0</v>
          </cell>
          <cell r="GM209">
            <v>0</v>
          </cell>
          <cell r="GN209">
            <v>0</v>
          </cell>
          <cell r="GO209">
            <v>0</v>
          </cell>
          <cell r="GP209">
            <v>65.858480015264689</v>
          </cell>
          <cell r="GQ209">
            <v>4.0570458066313844</v>
          </cell>
          <cell r="GR209">
            <v>0</v>
          </cell>
          <cell r="GS209">
            <v>69.915525821896097</v>
          </cell>
          <cell r="GT209">
            <v>69.915525821896097</v>
          </cell>
          <cell r="GU209">
            <v>41.519397850497768</v>
          </cell>
          <cell r="GV209">
            <v>-23.121204556021699</v>
          </cell>
          <cell r="GW209">
            <v>11.497809566831442</v>
          </cell>
          <cell r="GX209">
            <v>6.5744394167150999E-2</v>
          </cell>
          <cell r="GY209">
            <v>66.568726787370593</v>
          </cell>
          <cell r="GZ209">
            <v>1.3197551138674091</v>
          </cell>
          <cell r="HA209">
            <v>154.15164528820324</v>
          </cell>
          <cell r="HB209">
            <v>35.053611118523563</v>
          </cell>
          <cell r="HC209">
            <v>287.05548556343996</v>
          </cell>
          <cell r="HD209">
            <v>0.703175095192618</v>
          </cell>
          <cell r="HE209">
            <v>287.758660658633</v>
          </cell>
          <cell r="HF209">
            <v>0</v>
          </cell>
          <cell r="HG209">
            <v>161.8844795080048</v>
          </cell>
          <cell r="HH209">
            <v>54.977813018214817</v>
          </cell>
          <cell r="HI209">
            <v>102.56783948597739</v>
          </cell>
          <cell r="HJ209">
            <v>11.475</v>
          </cell>
          <cell r="HK209">
            <v>330.90513201219704</v>
          </cell>
          <cell r="HL209">
            <v>0</v>
          </cell>
          <cell r="HM209">
            <v>330.90513201219704</v>
          </cell>
          <cell r="HN209">
            <v>17.182121089573478</v>
          </cell>
          <cell r="HO209">
            <v>3.9589560137541699</v>
          </cell>
          <cell r="HP209">
            <v>13.2081064518815</v>
          </cell>
          <cell r="HQ209">
            <v>17.16706246563567</v>
          </cell>
          <cell r="HR209">
            <v>601.49673020519401</v>
          </cell>
          <cell r="HS209">
            <v>17.8359953031297</v>
          </cell>
          <cell r="HT209">
            <v>0</v>
          </cell>
          <cell r="HU209">
            <v>619.33272550832305</v>
          </cell>
          <cell r="HV209">
            <v>619.33272550832305</v>
          </cell>
          <cell r="HW209">
            <v>0.49698681159794977</v>
          </cell>
          <cell r="HX209">
            <v>0.71260745477999998</v>
          </cell>
          <cell r="HY209">
            <v>3.38254886</v>
          </cell>
          <cell r="HZ209">
            <v>0.80900000000000005</v>
          </cell>
          <cell r="IA209">
            <v>3.7730000000000001</v>
          </cell>
          <cell r="IB209">
            <v>0</v>
          </cell>
          <cell r="IC209">
            <v>0</v>
          </cell>
          <cell r="ID209">
            <v>7.6020000000000003E-3</v>
          </cell>
          <cell r="IE209">
            <v>0.91225000000000001</v>
          </cell>
          <cell r="IF209">
            <v>0.10299999999999999</v>
          </cell>
          <cell r="IG209">
            <v>3.0443800000000003</v>
          </cell>
          <cell r="IH209">
            <v>0.75964399999999999</v>
          </cell>
          <cell r="II209">
            <v>3.0459999999999998</v>
          </cell>
          <cell r="IJ209">
            <v>0</v>
          </cell>
          <cell r="IK209">
            <v>0</v>
          </cell>
          <cell r="IL209">
            <v>0</v>
          </cell>
          <cell r="IM209">
            <v>0</v>
          </cell>
          <cell r="IN209">
            <v>1.0988938092753799</v>
          </cell>
          <cell r="IO209">
            <v>0</v>
          </cell>
          <cell r="IP209">
            <v>22.879982500000001</v>
          </cell>
          <cell r="IQ209">
            <v>19.34704</v>
          </cell>
          <cell r="IR209">
            <v>6.4729999999999999</v>
          </cell>
          <cell r="IS209">
            <v>0</v>
          </cell>
          <cell r="IT209">
            <v>20.774000000000001</v>
          </cell>
          <cell r="IU209">
            <v>0</v>
          </cell>
          <cell r="IV209">
            <v>0</v>
          </cell>
          <cell r="IW209">
            <v>14.361824348939441</v>
          </cell>
          <cell r="IX209">
            <v>19.136486985977381</v>
          </cell>
          <cell r="IY209">
            <v>0</v>
          </cell>
          <cell r="IZ209">
            <v>0</v>
          </cell>
          <cell r="JA209">
            <v>0</v>
          </cell>
          <cell r="JB209">
            <v>37.372</v>
          </cell>
          <cell r="JC209">
            <v>0</v>
          </cell>
          <cell r="JD209">
            <v>9.74</v>
          </cell>
          <cell r="JE209">
            <v>2</v>
          </cell>
          <cell r="JF209">
            <v>0</v>
          </cell>
          <cell r="JG209">
            <v>0</v>
          </cell>
          <cell r="JH209">
            <v>0</v>
          </cell>
          <cell r="JI209">
            <v>0</v>
          </cell>
          <cell r="JJ209">
            <v>0</v>
          </cell>
          <cell r="JK209">
            <v>0</v>
          </cell>
          <cell r="JL209">
            <v>0</v>
          </cell>
          <cell r="JM209">
            <v>0</v>
          </cell>
          <cell r="JN209">
            <v>0</v>
          </cell>
          <cell r="JO209">
            <v>0</v>
          </cell>
          <cell r="JP209">
            <v>0</v>
          </cell>
          <cell r="JQ209">
            <v>0</v>
          </cell>
          <cell r="JR209" t="e">
            <v>#N/A</v>
          </cell>
          <cell r="JS209">
            <v>601.49673020519401</v>
          </cell>
          <cell r="JT209">
            <v>619.33272550832305</v>
          </cell>
          <cell r="JU209">
            <v>69.915525821896097</v>
          </cell>
          <cell r="JV209">
            <v>548.84807523139125</v>
          </cell>
          <cell r="JW209">
            <v>169.02065250419219</v>
          </cell>
          <cell r="JX209">
            <v>0</v>
          </cell>
          <cell r="JY209">
            <v>0</v>
          </cell>
          <cell r="JZ209">
            <v>0</v>
          </cell>
          <cell r="KA209">
            <v>0.64202669462522577</v>
          </cell>
          <cell r="KB209">
            <v>0</v>
          </cell>
          <cell r="KC209">
            <v>0</v>
          </cell>
          <cell r="KD209">
            <v>0.64202669462522577</v>
          </cell>
          <cell r="KE209">
            <v>0</v>
          </cell>
          <cell r="KF209">
            <v>0</v>
          </cell>
          <cell r="KG209">
            <v>0</v>
          </cell>
          <cell r="KH209">
            <v>0</v>
          </cell>
          <cell r="KI209">
            <v>4.239424892981642</v>
          </cell>
          <cell r="KJ209">
            <v>2.4983455983740392</v>
          </cell>
          <cell r="KK209">
            <v>8.0034793153608046</v>
          </cell>
          <cell r="KL209">
            <v>14.156350719988669</v>
          </cell>
          <cell r="KM209">
            <v>12.721876295383693</v>
          </cell>
          <cell r="KN209">
            <v>58.936412790391799</v>
          </cell>
          <cell r="KO209">
            <v>14.361824348939441</v>
          </cell>
          <cell r="KP209">
            <v>0</v>
          </cell>
          <cell r="KQ209">
            <v>0</v>
          </cell>
          <cell r="KR209">
            <v>14.361824348939441</v>
          </cell>
          <cell r="KS209">
            <v>0</v>
          </cell>
          <cell r="KT209">
            <v>19.136486985977381</v>
          </cell>
          <cell r="KU209">
            <v>0</v>
          </cell>
          <cell r="KV209">
            <v>19.136486985977381</v>
          </cell>
          <cell r="KW209">
            <v>37.372</v>
          </cell>
          <cell r="KX209">
            <v>0</v>
          </cell>
          <cell r="KY209">
            <v>0</v>
          </cell>
          <cell r="KZ209">
            <v>37.372</v>
          </cell>
          <cell r="LA209">
            <v>14.361824348939441</v>
          </cell>
          <cell r="LB209">
            <v>0</v>
          </cell>
          <cell r="LC209">
            <v>0</v>
          </cell>
          <cell r="LD209">
            <v>14.361824348939441</v>
          </cell>
          <cell r="LE209">
            <v>0</v>
          </cell>
          <cell r="LF209">
            <v>19.136486985977381</v>
          </cell>
          <cell r="LG209">
            <v>0</v>
          </cell>
          <cell r="LH209">
            <v>19.136486985977381</v>
          </cell>
          <cell r="LI209">
            <v>37.372</v>
          </cell>
          <cell r="LJ209">
            <v>0</v>
          </cell>
          <cell r="LK209">
            <v>0</v>
          </cell>
          <cell r="LL209">
            <v>37.372</v>
          </cell>
          <cell r="LM209">
            <v>203.83926646290251</v>
          </cell>
          <cell r="LN209">
            <v>223.82073324611343</v>
          </cell>
          <cell r="LO209">
            <v>55.24504461781828</v>
          </cell>
          <cell r="LP209">
            <v>279.06577786393171</v>
          </cell>
          <cell r="LQ209">
            <v>427.65999970901595</v>
          </cell>
          <cell r="LR209">
            <v>482.90504432683423</v>
          </cell>
          <cell r="LS209">
            <v>4214.0456593947802</v>
          </cell>
          <cell r="LT209">
            <v>105338</v>
          </cell>
          <cell r="LU209">
            <v>58215.510551265696</v>
          </cell>
          <cell r="LV209">
            <v>37000</v>
          </cell>
          <cell r="LW209">
            <v>2025</v>
          </cell>
          <cell r="LX209">
            <v>2122</v>
          </cell>
          <cell r="LY209">
            <v>11058</v>
          </cell>
          <cell r="LZ209">
            <v>515294</v>
          </cell>
          <cell r="MA209">
            <v>623218</v>
          </cell>
          <cell r="MB209">
            <v>623218</v>
          </cell>
          <cell r="MC209">
            <v>11216</v>
          </cell>
          <cell r="MD209">
            <v>284771</v>
          </cell>
          <cell r="ME209">
            <v>1005</v>
          </cell>
          <cell r="MF209">
            <v>1005</v>
          </cell>
          <cell r="MG209">
            <v>243.37210890116225</v>
          </cell>
          <cell r="MH209">
            <v>4214045.6593947802</v>
          </cell>
          <cell r="MI209">
            <v>95215.510551265703</v>
          </cell>
          <cell r="MJ209">
            <v>623218</v>
          </cell>
          <cell r="MK209">
            <v>243.37210890116225</v>
          </cell>
          <cell r="ML209">
            <v>44.25797472488334</v>
          </cell>
          <cell r="MM209">
            <v>1.1063113498013979</v>
          </cell>
          <cell r="MN209">
            <v>2.4397562329714484</v>
          </cell>
          <cell r="MO209">
            <v>47.493332991024005</v>
          </cell>
          <cell r="MP209">
            <v>82.682785157039746</v>
          </cell>
          <cell r="MQ209" t="str">
            <v/>
          </cell>
          <cell r="MR209">
            <v>2.3848816107615165E-4</v>
          </cell>
          <cell r="MS209" t="str">
            <v>Business plans (£m)</v>
          </cell>
          <cell r="MT209" t="str">
            <v>PR19 (£m)</v>
          </cell>
        </row>
        <row r="210">
          <cell r="A210" t="str">
            <v>SVH23</v>
          </cell>
          <cell r="B210" t="str">
            <v>SVH</v>
          </cell>
          <cell r="C210" t="str">
            <v>2022-23</v>
          </cell>
          <cell r="D210" t="str">
            <v>SVH</v>
          </cell>
          <cell r="E210" t="str">
            <v>SVH23</v>
          </cell>
          <cell r="F210">
            <v>1</v>
          </cell>
          <cell r="G210">
            <v>8.2978579230312199</v>
          </cell>
          <cell r="H210">
            <v>0</v>
          </cell>
          <cell r="I210">
            <v>4.817969870917163</v>
          </cell>
          <cell r="J210">
            <v>6.5744394167150999E-2</v>
          </cell>
          <cell r="K210">
            <v>63.812399749387701</v>
          </cell>
          <cell r="L210">
            <v>1.2392104054424393</v>
          </cell>
          <cell r="M210">
            <v>36.131236002253907</v>
          </cell>
          <cell r="N210">
            <v>0.25167177519816603</v>
          </cell>
          <cell r="O210">
            <v>114.61609012039754</v>
          </cell>
          <cell r="P210">
            <v>0.70716511736719501</v>
          </cell>
          <cell r="Q210">
            <v>115.32325523776454</v>
          </cell>
          <cell r="R210">
            <v>0</v>
          </cell>
          <cell r="S210">
            <v>35.044113278886087</v>
          </cell>
          <cell r="T210">
            <v>46.640218700794605</v>
          </cell>
          <cell r="U210">
            <v>0.67100000000000004</v>
          </cell>
          <cell r="V210">
            <v>8.4890000000000008</v>
          </cell>
          <cell r="W210">
            <v>90.844331979680689</v>
          </cell>
          <cell r="X210">
            <v>0</v>
          </cell>
          <cell r="Y210">
            <v>90.844331979680689</v>
          </cell>
          <cell r="Z210">
            <v>17.384002037747763</v>
          </cell>
          <cell r="AA210">
            <v>2.5371169531258499</v>
          </cell>
          <cell r="AB210">
            <v>14.8465803924604</v>
          </cell>
          <cell r="AC210">
            <v>17.383697345586249</v>
          </cell>
          <cell r="AD210">
            <v>188.78388987185923</v>
          </cell>
          <cell r="AE210">
            <v>4.6025192434213897</v>
          </cell>
          <cell r="AF210">
            <v>0</v>
          </cell>
          <cell r="AG210">
            <v>193.38640911528123</v>
          </cell>
          <cell r="AH210">
            <v>193.38640911528123</v>
          </cell>
          <cell r="AI210">
            <v>46.90696230238057</v>
          </cell>
          <cell r="AJ210">
            <v>0</v>
          </cell>
          <cell r="AK210">
            <v>6.7612847781129881</v>
          </cell>
          <cell r="AL210">
            <v>0</v>
          </cell>
          <cell r="AM210">
            <v>0</v>
          </cell>
          <cell r="AN210">
            <v>6.2198202688658714E-2</v>
          </cell>
          <cell r="AO210">
            <v>63.355318086903786</v>
          </cell>
          <cell r="AP210">
            <v>29.015464803400352</v>
          </cell>
          <cell r="AQ210">
            <v>146.10122817348648</v>
          </cell>
          <cell r="AR210">
            <v>0</v>
          </cell>
          <cell r="AS210">
            <v>146.10122817348648</v>
          </cell>
          <cell r="AT210">
            <v>0</v>
          </cell>
          <cell r="AU210">
            <v>89.953820509122025</v>
          </cell>
          <cell r="AV210">
            <v>8.91</v>
          </cell>
          <cell r="AW210">
            <v>109.77788598597738</v>
          </cell>
          <cell r="AX210">
            <v>0</v>
          </cell>
          <cell r="AY210">
            <v>208.64170649509933</v>
          </cell>
          <cell r="AZ210">
            <v>0</v>
          </cell>
          <cell r="BA210">
            <v>208.64170649509933</v>
          </cell>
          <cell r="BB210">
            <v>0</v>
          </cell>
          <cell r="BC210">
            <v>0</v>
          </cell>
          <cell r="BD210">
            <v>0</v>
          </cell>
          <cell r="BE210">
            <v>0</v>
          </cell>
          <cell r="BF210">
            <v>354.74293466858575</v>
          </cell>
          <cell r="BG210">
            <v>9.0457817656171304</v>
          </cell>
          <cell r="BH210">
            <v>0</v>
          </cell>
          <cell r="BI210">
            <v>363.78871643420274</v>
          </cell>
          <cell r="BJ210">
            <v>363.78871643420274</v>
          </cell>
          <cell r="BK210">
            <v>2.4054451828704481E-2</v>
          </cell>
          <cell r="BL210">
            <v>-0.20098178490898599</v>
          </cell>
          <cell r="BM210">
            <v>0</v>
          </cell>
          <cell r="BN210">
            <v>0</v>
          </cell>
          <cell r="BO210">
            <v>0</v>
          </cell>
          <cell r="BP210">
            <v>0</v>
          </cell>
          <cell r="BQ210">
            <v>9.8264004247436869</v>
          </cell>
          <cell r="BR210">
            <v>8.14910169976958E-2</v>
          </cell>
          <cell r="BS210">
            <v>9.7309641086610945</v>
          </cell>
          <cell r="BT210">
            <v>0</v>
          </cell>
          <cell r="BU210">
            <v>9.7309641086610945</v>
          </cell>
          <cell r="BV210">
            <v>0</v>
          </cell>
          <cell r="BW210">
            <v>2.8775610154796798</v>
          </cell>
          <cell r="BX210">
            <v>0</v>
          </cell>
          <cell r="BY210">
            <v>0</v>
          </cell>
          <cell r="BZ210">
            <v>0</v>
          </cell>
          <cell r="CA210">
            <v>2.8775610154796798</v>
          </cell>
          <cell r="CB210">
            <v>0</v>
          </cell>
          <cell r="CC210">
            <v>2.8775610154796798</v>
          </cell>
          <cell r="CD210">
            <v>0</v>
          </cell>
          <cell r="CE210">
            <v>0</v>
          </cell>
          <cell r="CF210">
            <v>0</v>
          </cell>
          <cell r="CG210">
            <v>0</v>
          </cell>
          <cell r="CH210">
            <v>12.608525124140774</v>
          </cell>
          <cell r="CI210">
            <v>2.65427868709423E-2</v>
          </cell>
          <cell r="CJ210">
            <v>0</v>
          </cell>
          <cell r="CK210">
            <v>12.635067911011674</v>
          </cell>
          <cell r="CL210">
            <v>12.635067911011674</v>
          </cell>
          <cell r="CM210">
            <v>-13.30177571773854</v>
          </cell>
          <cell r="CN210">
            <v>-23.3856222866712</v>
          </cell>
          <cell r="CO210">
            <v>1.4485670450882376E-2</v>
          </cell>
          <cell r="CP210">
            <v>0</v>
          </cell>
          <cell r="CQ210">
            <v>0</v>
          </cell>
          <cell r="CR210">
            <v>3.3031038637028102E-3</v>
          </cell>
          <cell r="CS210">
            <v>30.259625212951963</v>
          </cell>
          <cell r="CT210">
            <v>5.8328206430311331</v>
          </cell>
          <cell r="CU210">
            <v>-0.57716337411212204</v>
          </cell>
          <cell r="CV210">
            <v>0</v>
          </cell>
          <cell r="CW210">
            <v>-0.57716337411212204</v>
          </cell>
          <cell r="CX210">
            <v>0</v>
          </cell>
          <cell r="CY210">
            <v>34.1896283629344</v>
          </cell>
          <cell r="CZ210">
            <v>0</v>
          </cell>
          <cell r="DA210">
            <v>5.6719999999999997</v>
          </cell>
          <cell r="DB210">
            <v>0</v>
          </cell>
          <cell r="DC210">
            <v>39.861628362934297</v>
          </cell>
          <cell r="DD210">
            <v>0</v>
          </cell>
          <cell r="DE210">
            <v>39.861628362934297</v>
          </cell>
          <cell r="DF210">
            <v>0</v>
          </cell>
          <cell r="DG210">
            <v>0</v>
          </cell>
          <cell r="DH210">
            <v>0</v>
          </cell>
          <cell r="DI210">
            <v>0</v>
          </cell>
          <cell r="DJ210">
            <v>39.284464988822243</v>
          </cell>
          <cell r="DK210">
            <v>2.32514812989454</v>
          </cell>
          <cell r="DL210">
            <v>0</v>
          </cell>
          <cell r="DM210">
            <v>41.609613118716744</v>
          </cell>
          <cell r="DN210">
            <v>41.609613118716744</v>
          </cell>
          <cell r="DO210">
            <v>6.0564370300097974E-2</v>
          </cell>
          <cell r="DP210">
            <v>-2.2711312489897</v>
          </cell>
          <cell r="DQ210">
            <v>1.02999967998058E-2</v>
          </cell>
          <cell r="DR210">
            <v>0</v>
          </cell>
          <cell r="DS210">
            <v>0</v>
          </cell>
          <cell r="DT210">
            <v>0</v>
          </cell>
          <cell r="DU210">
            <v>13.230289105845147</v>
          </cell>
          <cell r="DV210">
            <v>0.11082771270318259</v>
          </cell>
          <cell r="DW210">
            <v>11.140849936658478</v>
          </cell>
          <cell r="DX210">
            <v>0</v>
          </cell>
          <cell r="DY210">
            <v>11.140849936658478</v>
          </cell>
          <cell r="DZ210">
            <v>0</v>
          </cell>
          <cell r="EA210">
            <v>2.0464477651621098</v>
          </cell>
          <cell r="EB210">
            <v>0</v>
          </cell>
          <cell r="EC210">
            <v>0</v>
          </cell>
          <cell r="ED210">
            <v>0</v>
          </cell>
          <cell r="EE210">
            <v>2.0464477651621098</v>
          </cell>
          <cell r="EF210">
            <v>0</v>
          </cell>
          <cell r="EG210">
            <v>2.0464477651621098</v>
          </cell>
          <cell r="EH210">
            <v>0</v>
          </cell>
          <cell r="EI210">
            <v>0</v>
          </cell>
          <cell r="EJ210">
            <v>0</v>
          </cell>
          <cell r="EK210">
            <v>0</v>
          </cell>
          <cell r="EL210">
            <v>13.187297701820578</v>
          </cell>
          <cell r="EM210">
            <v>1.66688701549518</v>
          </cell>
          <cell r="EN210">
            <v>0</v>
          </cell>
          <cell r="EO210">
            <v>14.854184717315778</v>
          </cell>
          <cell r="EP210">
            <v>14.854184717315778</v>
          </cell>
          <cell r="EQ210">
            <v>55.204820225411794</v>
          </cell>
          <cell r="ER210">
            <v>0</v>
          </cell>
          <cell r="ES210">
            <v>11.579254649030151</v>
          </cell>
          <cell r="ET210">
            <v>6.5744394167150999E-2</v>
          </cell>
          <cell r="EU210">
            <v>63.812399749387701</v>
          </cell>
          <cell r="EV210">
            <v>1.301408608131098</v>
          </cell>
          <cell r="EW210">
            <v>99.486554089157707</v>
          </cell>
          <cell r="EX210">
            <v>29.267136578598517</v>
          </cell>
          <cell r="EY210">
            <v>260.71731829388398</v>
          </cell>
          <cell r="EZ210">
            <v>0.70716511736719501</v>
          </cell>
          <cell r="FA210">
            <v>261.424483411251</v>
          </cell>
          <cell r="FB210">
            <v>0</v>
          </cell>
          <cell r="FC210">
            <v>124.99793378800811</v>
          </cell>
          <cell r="FD210">
            <v>55.550218700794609</v>
          </cell>
          <cell r="FE210">
            <v>110.44888598597738</v>
          </cell>
          <cell r="FF210">
            <v>8.4890000000000008</v>
          </cell>
          <cell r="FG210">
            <v>299.48603847478</v>
          </cell>
          <cell r="FH210">
            <v>0</v>
          </cell>
          <cell r="FI210">
            <v>299.48603847478</v>
          </cell>
          <cell r="FJ210">
            <v>17.384002037747763</v>
          </cell>
          <cell r="FK210">
            <v>2.5371169531258499</v>
          </cell>
          <cell r="FL210">
            <v>14.8465803924604</v>
          </cell>
          <cell r="FM210">
            <v>17.383697345586249</v>
          </cell>
          <cell r="FN210">
            <v>543.52682454044498</v>
          </cell>
          <cell r="FO210">
            <v>13.648301009038519</v>
          </cell>
          <cell r="FP210">
            <v>0</v>
          </cell>
          <cell r="FQ210">
            <v>557.17512554948405</v>
          </cell>
          <cell r="FR210">
            <v>556.61376523793137</v>
          </cell>
          <cell r="FS210">
            <v>-13.217156895609737</v>
          </cell>
          <cell r="FT210">
            <v>-25.857735320569887</v>
          </cell>
          <cell r="FU210">
            <v>2.4785667250688172E-2</v>
          </cell>
          <cell r="FV210">
            <v>0</v>
          </cell>
          <cell r="FW210">
            <v>0</v>
          </cell>
          <cell r="FX210">
            <v>3.3031038637028102E-3</v>
          </cell>
          <cell r="FY210">
            <v>53.316314743540801</v>
          </cell>
          <cell r="FZ210">
            <v>6.0251393727320108</v>
          </cell>
          <cell r="GA210">
            <v>20.294650671207449</v>
          </cell>
          <cell r="GB210">
            <v>0</v>
          </cell>
          <cell r="GC210">
            <v>20.294650671207449</v>
          </cell>
          <cell r="GD210">
            <v>0</v>
          </cell>
          <cell r="GE210">
            <v>39.113637143576184</v>
          </cell>
          <cell r="GF210">
            <v>0</v>
          </cell>
          <cell r="GG210">
            <v>5.6719999999999997</v>
          </cell>
          <cell r="GH210">
            <v>0</v>
          </cell>
          <cell r="GI210">
            <v>44.785637143576082</v>
          </cell>
          <cell r="GJ210">
            <v>0</v>
          </cell>
          <cell r="GK210">
            <v>44.785637143576082</v>
          </cell>
          <cell r="GL210">
            <v>0</v>
          </cell>
          <cell r="GM210">
            <v>0</v>
          </cell>
          <cell r="GN210">
            <v>0</v>
          </cell>
          <cell r="GO210">
            <v>0</v>
          </cell>
          <cell r="GP210">
            <v>65.080287814783603</v>
          </cell>
          <cell r="GQ210">
            <v>4.0185779322606621</v>
          </cell>
          <cell r="GR210">
            <v>0</v>
          </cell>
          <cell r="GS210">
            <v>69.098865747044201</v>
          </cell>
          <cell r="GT210">
            <v>69.098865747044201</v>
          </cell>
          <cell r="GU210">
            <v>41.987663329801961</v>
          </cell>
          <cell r="GV210">
            <v>-25.857735320569901</v>
          </cell>
          <cell r="GW210">
            <v>11.604040316280843</v>
          </cell>
          <cell r="GX210">
            <v>6.5744394167150999E-2</v>
          </cell>
          <cell r="GY210">
            <v>63.812399749387701</v>
          </cell>
          <cell r="GZ210">
            <v>1.304711711994804</v>
          </cell>
          <cell r="HA210">
            <v>152.80286883269841</v>
          </cell>
          <cell r="HB210">
            <v>35.29227595133051</v>
          </cell>
          <cell r="HC210">
            <v>281.011968965091</v>
          </cell>
          <cell r="HD210">
            <v>0.70716511736719501</v>
          </cell>
          <cell r="HE210">
            <v>281.71913408245899</v>
          </cell>
          <cell r="HF210">
            <v>0</v>
          </cell>
          <cell r="HG210">
            <v>164.11157093158403</v>
          </cell>
          <cell r="HH210">
            <v>55.550218700794602</v>
          </cell>
          <cell r="HI210">
            <v>116.12088598597738</v>
          </cell>
          <cell r="HJ210">
            <v>8.4890000000000008</v>
          </cell>
          <cell r="HK210">
            <v>344.27167561835597</v>
          </cell>
          <cell r="HL210">
            <v>0</v>
          </cell>
          <cell r="HM210">
            <v>344.27167561835597</v>
          </cell>
          <cell r="HN210">
            <v>17.384002037747763</v>
          </cell>
          <cell r="HO210">
            <v>2.5371169531258499</v>
          </cell>
          <cell r="HP210">
            <v>14.8465803924604</v>
          </cell>
          <cell r="HQ210">
            <v>17.383697345586249</v>
          </cell>
          <cell r="HR210">
            <v>608.60711235522899</v>
          </cell>
          <cell r="HS210">
            <v>17.666878941299199</v>
          </cell>
          <cell r="HT210">
            <v>0</v>
          </cell>
          <cell r="HU210">
            <v>626.27399129652804</v>
          </cell>
          <cell r="HV210">
            <v>626.27399129652804</v>
          </cell>
          <cell r="HW210">
            <v>0.52595635855251233</v>
          </cell>
          <cell r="HX210">
            <v>0</v>
          </cell>
          <cell r="HY210">
            <v>3.38254886</v>
          </cell>
          <cell r="HZ210">
            <v>0.89300000000000002</v>
          </cell>
          <cell r="IA210">
            <v>4.7789999999999999</v>
          </cell>
          <cell r="IB210">
            <v>0</v>
          </cell>
          <cell r="IC210">
            <v>0</v>
          </cell>
          <cell r="ID210">
            <v>7.6020000000000003E-3</v>
          </cell>
          <cell r="IE210">
            <v>0.87124999999999997</v>
          </cell>
          <cell r="IF210">
            <v>9.8000000000000004E-2</v>
          </cell>
          <cell r="IG210">
            <v>2.94076</v>
          </cell>
          <cell r="IH210">
            <v>0.73228799999999994</v>
          </cell>
          <cell r="II210">
            <v>9.1389999999999993</v>
          </cell>
          <cell r="IJ210">
            <v>0</v>
          </cell>
          <cell r="IK210">
            <v>0</v>
          </cell>
          <cell r="IL210">
            <v>0</v>
          </cell>
          <cell r="IM210">
            <v>0</v>
          </cell>
          <cell r="IN210">
            <v>1.3108938092753799</v>
          </cell>
          <cell r="IO210">
            <v>0</v>
          </cell>
          <cell r="IP210">
            <v>27.021965000000002</v>
          </cell>
          <cell r="IQ210">
            <v>21.95008</v>
          </cell>
          <cell r="IR210">
            <v>8.5939999999999994</v>
          </cell>
          <cell r="IS210">
            <v>0</v>
          </cell>
          <cell r="IT210">
            <v>27.117999999999999</v>
          </cell>
          <cell r="IU210">
            <v>0</v>
          </cell>
          <cell r="IV210">
            <v>0</v>
          </cell>
          <cell r="IW210">
            <v>11.550230031519225</v>
          </cell>
          <cell r="IX210">
            <v>19.136486985977381</v>
          </cell>
          <cell r="IY210">
            <v>0</v>
          </cell>
          <cell r="IZ210">
            <v>0</v>
          </cell>
          <cell r="JA210">
            <v>0</v>
          </cell>
          <cell r="JB210">
            <v>28.895</v>
          </cell>
          <cell r="JC210">
            <v>0</v>
          </cell>
          <cell r="JD210">
            <v>9.74</v>
          </cell>
          <cell r="JE210">
            <v>2</v>
          </cell>
          <cell r="JF210">
            <v>0</v>
          </cell>
          <cell r="JG210">
            <v>0</v>
          </cell>
          <cell r="JH210">
            <v>0</v>
          </cell>
          <cell r="JI210">
            <v>0</v>
          </cell>
          <cell r="JJ210">
            <v>0</v>
          </cell>
          <cell r="JK210">
            <v>0</v>
          </cell>
          <cell r="JL210">
            <v>0</v>
          </cell>
          <cell r="JM210">
            <v>0</v>
          </cell>
          <cell r="JN210">
            <v>0</v>
          </cell>
          <cell r="JO210">
            <v>0</v>
          </cell>
          <cell r="JP210">
            <v>0</v>
          </cell>
          <cell r="JQ210">
            <v>0</v>
          </cell>
          <cell r="JR210" t="e">
            <v>#N/A</v>
          </cell>
          <cell r="JS210">
            <v>608.60711235522899</v>
          </cell>
          <cell r="JT210">
            <v>626.27399129652804</v>
          </cell>
          <cell r="JU210">
            <v>69.098865747044201</v>
          </cell>
          <cell r="JV210">
            <v>556.61376523793137</v>
          </cell>
          <cell r="JW210">
            <v>180.16010468677197</v>
          </cell>
          <cell r="JX210">
            <v>0</v>
          </cell>
          <cell r="JY210">
            <v>0</v>
          </cell>
          <cell r="JZ210">
            <v>0</v>
          </cell>
          <cell r="KA210">
            <v>1.0043963301937324</v>
          </cell>
          <cell r="KB210">
            <v>0</v>
          </cell>
          <cell r="KC210">
            <v>0</v>
          </cell>
          <cell r="KD210">
            <v>1.0043963301937324</v>
          </cell>
          <cell r="KE210">
            <v>0</v>
          </cell>
          <cell r="KF210">
            <v>0</v>
          </cell>
          <cell r="KG210">
            <v>0</v>
          </cell>
          <cell r="KH210">
            <v>0</v>
          </cell>
          <cell r="KI210">
            <v>4.289324117544659</v>
          </cell>
          <cell r="KJ210">
            <v>2.5507169010480553</v>
          </cell>
          <cell r="KK210">
            <v>8.2052582723311982</v>
          </cell>
          <cell r="KL210">
            <v>14.534522366907817</v>
          </cell>
          <cell r="KM210">
            <v>12.998680625200015</v>
          </cell>
          <cell r="KN210">
            <v>59.913853223443496</v>
          </cell>
          <cell r="KO210">
            <v>11.550230031519225</v>
          </cell>
          <cell r="KP210">
            <v>0</v>
          </cell>
          <cell r="KQ210">
            <v>0</v>
          </cell>
          <cell r="KR210">
            <v>11.550230031519225</v>
          </cell>
          <cell r="KS210">
            <v>0</v>
          </cell>
          <cell r="KT210">
            <v>19.136486985977381</v>
          </cell>
          <cell r="KU210">
            <v>0</v>
          </cell>
          <cell r="KV210">
            <v>19.136486985977381</v>
          </cell>
          <cell r="KW210">
            <v>28.895</v>
          </cell>
          <cell r="KX210">
            <v>0</v>
          </cell>
          <cell r="KY210">
            <v>0</v>
          </cell>
          <cell r="KZ210">
            <v>28.895</v>
          </cell>
          <cell r="LA210">
            <v>11.550230031519225</v>
          </cell>
          <cell r="LB210">
            <v>0</v>
          </cell>
          <cell r="LC210">
            <v>0</v>
          </cell>
          <cell r="LD210">
            <v>11.550230031519225</v>
          </cell>
          <cell r="LE210">
            <v>0</v>
          </cell>
          <cell r="LF210">
            <v>19.136486985977381</v>
          </cell>
          <cell r="LG210">
            <v>0</v>
          </cell>
          <cell r="LH210">
            <v>19.136486985977381</v>
          </cell>
          <cell r="LI210">
            <v>28.895</v>
          </cell>
          <cell r="LJ210">
            <v>0</v>
          </cell>
          <cell r="LK210">
            <v>0</v>
          </cell>
          <cell r="LL210">
            <v>28.895</v>
          </cell>
          <cell r="LM210">
            <v>188.32340896685861</v>
          </cell>
          <cell r="LN210">
            <v>226.17607086518538</v>
          </cell>
          <cell r="LO210">
            <v>53.383148442051755</v>
          </cell>
          <cell r="LP210">
            <v>279.55921930723713</v>
          </cell>
          <cell r="LQ210">
            <v>414.49947983204402</v>
          </cell>
          <cell r="LR210">
            <v>467.88262827409579</v>
          </cell>
          <cell r="LS210">
            <v>4237.4101768702067</v>
          </cell>
          <cell r="LT210">
            <v>105453</v>
          </cell>
          <cell r="LU210">
            <v>58512.649429832403</v>
          </cell>
          <cell r="LV210">
            <v>37000</v>
          </cell>
          <cell r="LW210">
            <v>2018</v>
          </cell>
          <cell r="LX210">
            <v>2113</v>
          </cell>
          <cell r="LY210">
            <v>10894</v>
          </cell>
          <cell r="LZ210">
            <v>517537</v>
          </cell>
          <cell r="MA210">
            <v>625928</v>
          </cell>
          <cell r="MB210">
            <v>625928</v>
          </cell>
          <cell r="MC210">
            <v>11294</v>
          </cell>
          <cell r="MD210">
            <v>287996</v>
          </cell>
          <cell r="ME210">
            <v>1003</v>
          </cell>
          <cell r="MF210">
            <v>1003</v>
          </cell>
          <cell r="MG210">
            <v>244.47874174809303</v>
          </cell>
          <cell r="MH210">
            <v>4237410.1768702064</v>
          </cell>
          <cell r="MI210">
            <v>95512.649429832411</v>
          </cell>
          <cell r="MJ210">
            <v>625928</v>
          </cell>
          <cell r="MK210">
            <v>244.47874174809303</v>
          </cell>
          <cell r="ML210">
            <v>44.364910848622046</v>
          </cell>
          <cell r="MM210">
            <v>1.1040736554739818</v>
          </cell>
          <cell r="MN210">
            <v>2.4004358328753463</v>
          </cell>
          <cell r="MO210">
            <v>47.815403688603162</v>
          </cell>
          <cell r="MP210">
            <v>82.683152055827506</v>
          </cell>
          <cell r="MQ210" t="str">
            <v/>
          </cell>
          <cell r="MR210">
            <v>2.3670118259375728E-4</v>
          </cell>
          <cell r="MS210" t="str">
            <v>Business plans (£m)</v>
          </cell>
          <cell r="MT210" t="str">
            <v>PR19 (£m)</v>
          </cell>
        </row>
        <row r="211">
          <cell r="A211" t="str">
            <v>SVH24</v>
          </cell>
          <cell r="B211" t="str">
            <v>SVH</v>
          </cell>
          <cell r="C211" t="str">
            <v>2023-24</v>
          </cell>
          <cell r="D211" t="str">
            <v>SVH</v>
          </cell>
          <cell r="E211" t="str">
            <v>SVH24</v>
          </cell>
          <cell r="F211">
            <v>1</v>
          </cell>
          <cell r="G211">
            <v>8.0459845485381898</v>
          </cell>
          <cell r="H211">
            <v>0</v>
          </cell>
          <cell r="I211">
            <v>4.8183949450450525</v>
          </cell>
          <cell r="J211">
            <v>6.5744394167150999E-2</v>
          </cell>
          <cell r="K211">
            <v>62.283117718816094</v>
          </cell>
          <cell r="L211">
            <v>1.2585270709861671</v>
          </cell>
          <cell r="M211">
            <v>36.700426319843757</v>
          </cell>
          <cell r="N211">
            <v>0.25167177519816603</v>
          </cell>
          <cell r="O211">
            <v>113.42386677259456</v>
          </cell>
          <cell r="P211">
            <v>0.71094911210287903</v>
          </cell>
          <cell r="Q211">
            <v>114.13481588469757</v>
          </cell>
          <cell r="R211">
            <v>0</v>
          </cell>
          <cell r="S211">
            <v>34.341408352387887</v>
          </cell>
          <cell r="T211">
            <v>46.073979070246523</v>
          </cell>
          <cell r="U211">
            <v>0.65600000000000003</v>
          </cell>
          <cell r="V211">
            <v>7.54</v>
          </cell>
          <cell r="W211">
            <v>88.611387422634408</v>
          </cell>
          <cell r="X211">
            <v>0</v>
          </cell>
          <cell r="Y211">
            <v>88.611387422634408</v>
          </cell>
          <cell r="Z211">
            <v>17.301646534821135</v>
          </cell>
          <cell r="AA211">
            <v>2.5776033480534699</v>
          </cell>
          <cell r="AB211">
            <v>14.724493460065499</v>
          </cell>
          <cell r="AC211">
            <v>17.302096808118968</v>
          </cell>
          <cell r="AD211">
            <v>185.44410649921278</v>
          </cell>
          <cell r="AE211">
            <v>4.5593896206515296</v>
          </cell>
          <cell r="AF211">
            <v>0</v>
          </cell>
          <cell r="AG211">
            <v>190.00349611986476</v>
          </cell>
          <cell r="AH211">
            <v>190.00349611986476</v>
          </cell>
          <cell r="AI211">
            <v>45.429062648837487</v>
          </cell>
          <cell r="AJ211">
            <v>0</v>
          </cell>
          <cell r="AK211">
            <v>6.8564470783841882</v>
          </cell>
          <cell r="AL211">
            <v>0</v>
          </cell>
          <cell r="AM211">
            <v>0</v>
          </cell>
          <cell r="AN211">
            <v>6.4024436328501771E-2</v>
          </cell>
          <cell r="AO211">
            <v>64.47840120272825</v>
          </cell>
          <cell r="AP211">
            <v>28.999295830556175</v>
          </cell>
          <cell r="AQ211">
            <v>145.82723119683442</v>
          </cell>
          <cell r="AR211">
            <v>0</v>
          </cell>
          <cell r="AS211">
            <v>145.82723119683442</v>
          </cell>
          <cell r="AT211">
            <v>0</v>
          </cell>
          <cell r="AU211">
            <v>85.60570072133271</v>
          </cell>
          <cell r="AV211">
            <v>10.449</v>
          </cell>
          <cell r="AW211">
            <v>109.20511848597738</v>
          </cell>
          <cell r="AX211">
            <v>0</v>
          </cell>
          <cell r="AY211">
            <v>205.25981920730979</v>
          </cell>
          <cell r="AZ211">
            <v>0</v>
          </cell>
          <cell r="BA211">
            <v>205.25981920730979</v>
          </cell>
          <cell r="BB211">
            <v>0</v>
          </cell>
          <cell r="BC211">
            <v>0</v>
          </cell>
          <cell r="BD211">
            <v>0</v>
          </cell>
          <cell r="BE211">
            <v>0</v>
          </cell>
          <cell r="BF211">
            <v>351.08705040414526</v>
          </cell>
          <cell r="BG211">
            <v>8.9610148945677093</v>
          </cell>
          <cell r="BH211">
            <v>0</v>
          </cell>
          <cell r="BI211">
            <v>360.04806529871223</v>
          </cell>
          <cell r="BJ211">
            <v>360.04806529871223</v>
          </cell>
          <cell r="BK211">
            <v>4.6654825191374406E-2</v>
          </cell>
          <cell r="BL211">
            <v>-0.20098178490898599</v>
          </cell>
          <cell r="BM211">
            <v>0</v>
          </cell>
          <cell r="BN211">
            <v>0</v>
          </cell>
          <cell r="BO211">
            <v>0</v>
          </cell>
          <cell r="BP211">
            <v>0</v>
          </cell>
          <cell r="BQ211">
            <v>9.8227833096532784</v>
          </cell>
          <cell r="BR211">
            <v>8.1413604801510706E-2</v>
          </cell>
          <cell r="BS211">
            <v>9.7498699547371785</v>
          </cell>
          <cell r="BT211">
            <v>0</v>
          </cell>
          <cell r="BU211">
            <v>9.7498699547371785</v>
          </cell>
          <cell r="BV211">
            <v>0</v>
          </cell>
          <cell r="BW211">
            <v>2.69091769771588</v>
          </cell>
          <cell r="BX211">
            <v>0</v>
          </cell>
          <cell r="BY211">
            <v>0</v>
          </cell>
          <cell r="BZ211">
            <v>0</v>
          </cell>
          <cell r="CA211">
            <v>2.69091769771588</v>
          </cell>
          <cell r="CB211">
            <v>0</v>
          </cell>
          <cell r="CC211">
            <v>2.69091769771588</v>
          </cell>
          <cell r="CD211">
            <v>0</v>
          </cell>
          <cell r="CE211">
            <v>0</v>
          </cell>
          <cell r="CF211">
            <v>0</v>
          </cell>
          <cell r="CG211">
            <v>0</v>
          </cell>
          <cell r="CH211">
            <v>12.440787652453098</v>
          </cell>
          <cell r="CI211">
            <v>2.6294057789224501E-2</v>
          </cell>
          <cell r="CJ211">
            <v>0</v>
          </cell>
          <cell r="CK211">
            <v>12.467081710242299</v>
          </cell>
          <cell r="CL211">
            <v>12.467081710242299</v>
          </cell>
          <cell r="CM211">
            <v>-13.157281296725998</v>
          </cell>
          <cell r="CN211">
            <v>-23.8529616492016</v>
          </cell>
          <cell r="CO211">
            <v>1.4485670450882376E-2</v>
          </cell>
          <cell r="CP211">
            <v>0</v>
          </cell>
          <cell r="CQ211">
            <v>0</v>
          </cell>
          <cell r="CR211">
            <v>3.3429215457594602E-3</v>
          </cell>
          <cell r="CS211">
            <v>30.750408935422421</v>
          </cell>
          <cell r="CT211">
            <v>5.8251689330259371</v>
          </cell>
          <cell r="CU211">
            <v>-0.41683648548264901</v>
          </cell>
          <cell r="CV211">
            <v>0</v>
          </cell>
          <cell r="CW211">
            <v>-0.41683648548264901</v>
          </cell>
          <cell r="CX211">
            <v>0</v>
          </cell>
          <cell r="CY211">
            <v>31.897893087599201</v>
          </cell>
          <cell r="CZ211">
            <v>0</v>
          </cell>
          <cell r="DA211">
            <v>5.7809999999999997</v>
          </cell>
          <cell r="DB211">
            <v>0</v>
          </cell>
          <cell r="DC211">
            <v>37.678893087599199</v>
          </cell>
          <cell r="DD211">
            <v>0</v>
          </cell>
          <cell r="DE211">
            <v>37.678893087599199</v>
          </cell>
          <cell r="DF211">
            <v>0</v>
          </cell>
          <cell r="DG211">
            <v>0</v>
          </cell>
          <cell r="DH211">
            <v>0</v>
          </cell>
          <cell r="DI211">
            <v>0</v>
          </cell>
          <cell r="DJ211">
            <v>37.262056602116502</v>
          </cell>
          <cell r="DK211">
            <v>2.3033594623360698</v>
          </cell>
          <cell r="DL211">
            <v>0</v>
          </cell>
          <cell r="DM211">
            <v>39.565416064452599</v>
          </cell>
          <cell r="DN211">
            <v>39.565416064452599</v>
          </cell>
          <cell r="DO211">
            <v>6.1320390478900554E-2</v>
          </cell>
          <cell r="DP211">
            <v>-2.3146452249123399</v>
          </cell>
          <cell r="DQ211">
            <v>1.04076453288137E-2</v>
          </cell>
          <cell r="DR211">
            <v>0</v>
          </cell>
          <cell r="DS211">
            <v>0</v>
          </cell>
          <cell r="DT211">
            <v>0</v>
          </cell>
          <cell r="DU211">
            <v>13.260959569663992</v>
          </cell>
          <cell r="DV211">
            <v>0.11079857969958029</v>
          </cell>
          <cell r="DW211">
            <v>11.128840960259001</v>
          </cell>
          <cell r="DX211">
            <v>0</v>
          </cell>
          <cell r="DY211">
            <v>11.128840960259001</v>
          </cell>
          <cell r="DZ211">
            <v>0</v>
          </cell>
          <cell r="EA211">
            <v>1.89541328860493</v>
          </cell>
          <cell r="EB211">
            <v>0</v>
          </cell>
          <cell r="EC211">
            <v>0</v>
          </cell>
          <cell r="ED211">
            <v>0</v>
          </cell>
          <cell r="EE211">
            <v>1.89541328860493</v>
          </cell>
          <cell r="EF211">
            <v>0</v>
          </cell>
          <cell r="EG211">
            <v>1.89541328860493</v>
          </cell>
          <cell r="EH211">
            <v>0</v>
          </cell>
          <cell r="EI211">
            <v>0</v>
          </cell>
          <cell r="EJ211">
            <v>0</v>
          </cell>
          <cell r="EK211">
            <v>0</v>
          </cell>
          <cell r="EL211">
            <v>13.024254248863903</v>
          </cell>
          <cell r="EM211">
            <v>1.6512668291632999</v>
          </cell>
          <cell r="EN211">
            <v>0</v>
          </cell>
          <cell r="EO211">
            <v>14.675521078027202</v>
          </cell>
          <cell r="EP211">
            <v>14.675521078027202</v>
          </cell>
          <cell r="EQ211">
            <v>53.475047197375673</v>
          </cell>
          <cell r="ER211">
            <v>0</v>
          </cell>
          <cell r="ES211">
            <v>11.674842023429241</v>
          </cell>
          <cell r="ET211">
            <v>6.5744394167150999E-2</v>
          </cell>
          <cell r="EU211">
            <v>62.283117718816094</v>
          </cell>
          <cell r="EV211">
            <v>1.322551507314669</v>
          </cell>
          <cell r="EW211">
            <v>101.17882752257199</v>
          </cell>
          <cell r="EX211">
            <v>29.25096760575434</v>
          </cell>
          <cell r="EY211">
            <v>259.251097969429</v>
          </cell>
          <cell r="EZ211">
            <v>0.71094911210287903</v>
          </cell>
          <cell r="FA211">
            <v>259.96204708153203</v>
          </cell>
          <cell r="FB211">
            <v>0</v>
          </cell>
          <cell r="FC211">
            <v>119.94710907372061</v>
          </cell>
          <cell r="FD211">
            <v>56.522979070246521</v>
          </cell>
          <cell r="FE211">
            <v>109.86111848597739</v>
          </cell>
          <cell r="FF211">
            <v>7.54</v>
          </cell>
          <cell r="FG211">
            <v>293.8712066299442</v>
          </cell>
          <cell r="FH211">
            <v>0</v>
          </cell>
          <cell r="FI211">
            <v>293.8712066299442</v>
          </cell>
          <cell r="FJ211">
            <v>17.301646534821135</v>
          </cell>
          <cell r="FK211">
            <v>2.5776033480534699</v>
          </cell>
          <cell r="FL211">
            <v>14.724493460065499</v>
          </cell>
          <cell r="FM211">
            <v>17.302096808118968</v>
          </cell>
          <cell r="FN211">
            <v>536.53115690335801</v>
          </cell>
          <cell r="FO211">
            <v>13.520404515219239</v>
          </cell>
          <cell r="FP211">
            <v>0</v>
          </cell>
          <cell r="FQ211">
            <v>550.05156141857697</v>
          </cell>
          <cell r="FR211">
            <v>549.49989959336222</v>
          </cell>
          <cell r="FS211">
            <v>-13.049306081055722</v>
          </cell>
          <cell r="FT211">
            <v>-26.368588659022926</v>
          </cell>
          <cell r="FU211">
            <v>2.4893315779696074E-2</v>
          </cell>
          <cell r="FV211">
            <v>0</v>
          </cell>
          <cell r="FW211">
            <v>0</v>
          </cell>
          <cell r="FX211">
            <v>3.3429215457594602E-3</v>
          </cell>
          <cell r="FY211">
            <v>53.834151814739698</v>
          </cell>
          <cell r="FZ211">
            <v>6.0173811175270284</v>
          </cell>
          <cell r="GA211">
            <v>20.461874429513532</v>
          </cell>
          <cell r="GB211">
            <v>0</v>
          </cell>
          <cell r="GC211">
            <v>20.461874429513532</v>
          </cell>
          <cell r="GD211">
            <v>0</v>
          </cell>
          <cell r="GE211">
            <v>36.484224073920011</v>
          </cell>
          <cell r="GF211">
            <v>0</v>
          </cell>
          <cell r="GG211">
            <v>5.7809999999999997</v>
          </cell>
          <cell r="GH211">
            <v>0</v>
          </cell>
          <cell r="GI211">
            <v>42.26522407392001</v>
          </cell>
          <cell r="GJ211">
            <v>0</v>
          </cell>
          <cell r="GK211">
            <v>42.26522407392001</v>
          </cell>
          <cell r="GL211">
            <v>0</v>
          </cell>
          <cell r="GM211">
            <v>0</v>
          </cell>
          <cell r="GN211">
            <v>0</v>
          </cell>
          <cell r="GO211">
            <v>0</v>
          </cell>
          <cell r="GP211">
            <v>62.727098503433503</v>
          </cell>
          <cell r="GQ211">
            <v>3.9809203492885943</v>
          </cell>
          <cell r="GR211">
            <v>0</v>
          </cell>
          <cell r="GS211">
            <v>66.708018852722105</v>
          </cell>
          <cell r="GT211">
            <v>66.708018852722105</v>
          </cell>
          <cell r="GU211">
            <v>40.42574111631999</v>
          </cell>
          <cell r="GV211">
            <v>-26.368588659023001</v>
          </cell>
          <cell r="GW211">
            <v>11.699735339208942</v>
          </cell>
          <cell r="GX211">
            <v>6.5744394167150999E-2</v>
          </cell>
          <cell r="GY211">
            <v>62.283117718816094</v>
          </cell>
          <cell r="GZ211">
            <v>1.3258944288604211</v>
          </cell>
          <cell r="HA211">
            <v>155.01297933731215</v>
          </cell>
          <cell r="HB211">
            <v>35.268348723281356</v>
          </cell>
          <cell r="HC211">
            <v>279.71297239894295</v>
          </cell>
          <cell r="HD211">
            <v>0.71094911210287903</v>
          </cell>
          <cell r="HE211">
            <v>280.42392151104599</v>
          </cell>
          <cell r="HF211">
            <v>0</v>
          </cell>
          <cell r="HG211">
            <v>156.43133314764012</v>
          </cell>
          <cell r="HH211">
            <v>56.522979070246521</v>
          </cell>
          <cell r="HI211">
            <v>115.64211848597738</v>
          </cell>
          <cell r="HJ211">
            <v>7.54</v>
          </cell>
          <cell r="HK211">
            <v>336.13643070386405</v>
          </cell>
          <cell r="HL211">
            <v>0</v>
          </cell>
          <cell r="HM211">
            <v>336.13643070386405</v>
          </cell>
          <cell r="HN211">
            <v>17.301646534821135</v>
          </cell>
          <cell r="HO211">
            <v>2.5776033480534699</v>
          </cell>
          <cell r="HP211">
            <v>14.724493460065499</v>
          </cell>
          <cell r="HQ211">
            <v>17.302096808118968</v>
          </cell>
          <cell r="HR211">
            <v>599.25825540679102</v>
          </cell>
          <cell r="HS211">
            <v>17.501324864507801</v>
          </cell>
          <cell r="HT211">
            <v>0</v>
          </cell>
          <cell r="HU211">
            <v>616.759580271299</v>
          </cell>
          <cell r="HV211">
            <v>616.759580271299</v>
          </cell>
          <cell r="HW211">
            <v>0.53442953240165025</v>
          </cell>
          <cell r="HX211">
            <v>0</v>
          </cell>
          <cell r="HY211">
            <v>3.38254886</v>
          </cell>
          <cell r="HZ211">
            <v>1.01</v>
          </cell>
          <cell r="IA211">
            <v>4.7709999999999999</v>
          </cell>
          <cell r="IB211">
            <v>0</v>
          </cell>
          <cell r="IC211">
            <v>0</v>
          </cell>
          <cell r="ID211">
            <v>7.6020000000000003E-3</v>
          </cell>
          <cell r="IE211">
            <v>0.63224999999999998</v>
          </cell>
          <cell r="IF211">
            <v>7.0000000000000007E-2</v>
          </cell>
          <cell r="IG211">
            <v>2.3196599999999998</v>
          </cell>
          <cell r="IH211">
            <v>0.56750800000000001</v>
          </cell>
          <cell r="II211">
            <v>9.1389999999999993</v>
          </cell>
          <cell r="IJ211">
            <v>0</v>
          </cell>
          <cell r="IK211">
            <v>0</v>
          </cell>
          <cell r="IL211">
            <v>0</v>
          </cell>
          <cell r="IM211">
            <v>0</v>
          </cell>
          <cell r="IN211">
            <v>1.2708938092753799</v>
          </cell>
          <cell r="IO211">
            <v>0</v>
          </cell>
          <cell r="IP211">
            <v>27.054877500000003</v>
          </cell>
          <cell r="IQ211">
            <v>22.55228</v>
          </cell>
          <cell r="IR211">
            <v>8.4740000000000002</v>
          </cell>
          <cell r="IS211">
            <v>0</v>
          </cell>
          <cell r="IT211">
            <v>28.661999999999999</v>
          </cell>
          <cell r="IU211">
            <v>0</v>
          </cell>
          <cell r="IV211">
            <v>0</v>
          </cell>
          <cell r="IW211">
            <v>10.66299040097114</v>
          </cell>
          <cell r="IX211">
            <v>19.136486985977381</v>
          </cell>
          <cell r="IY211">
            <v>0</v>
          </cell>
          <cell r="IZ211">
            <v>0</v>
          </cell>
          <cell r="JA211">
            <v>0</v>
          </cell>
          <cell r="JB211">
            <v>28.251999999999999</v>
          </cell>
          <cell r="JC211">
            <v>0</v>
          </cell>
          <cell r="JD211">
            <v>9.74</v>
          </cell>
          <cell r="JE211">
            <v>2</v>
          </cell>
          <cell r="JF211">
            <v>0</v>
          </cell>
          <cell r="JG211">
            <v>0</v>
          </cell>
          <cell r="JH211">
            <v>0</v>
          </cell>
          <cell r="JI211">
            <v>0</v>
          </cell>
          <cell r="JJ211">
            <v>0</v>
          </cell>
          <cell r="JK211">
            <v>0</v>
          </cell>
          <cell r="JL211">
            <v>0</v>
          </cell>
          <cell r="JM211">
            <v>0</v>
          </cell>
          <cell r="JN211">
            <v>0</v>
          </cell>
          <cell r="JO211">
            <v>0</v>
          </cell>
          <cell r="JP211">
            <v>0</v>
          </cell>
          <cell r="JQ211">
            <v>0</v>
          </cell>
          <cell r="JR211" t="e">
            <v>#N/A</v>
          </cell>
          <cell r="JS211">
            <v>599.25825540679102</v>
          </cell>
          <cell r="JT211">
            <v>616.759580271299</v>
          </cell>
          <cell r="JU211">
            <v>66.708018852722105</v>
          </cell>
          <cell r="JV211">
            <v>549.49989959336222</v>
          </cell>
          <cell r="JW211">
            <v>179.7050975562239</v>
          </cell>
          <cell r="JX211">
            <v>0</v>
          </cell>
          <cell r="JY211">
            <v>0</v>
          </cell>
          <cell r="JZ211">
            <v>0</v>
          </cell>
          <cell r="KA211">
            <v>1.4935515284258984</v>
          </cell>
          <cell r="KB211">
            <v>0</v>
          </cell>
          <cell r="KC211">
            <v>0</v>
          </cell>
          <cell r="KD211">
            <v>1.4935515284258984</v>
          </cell>
          <cell r="KE211">
            <v>0</v>
          </cell>
          <cell r="KF211">
            <v>0</v>
          </cell>
          <cell r="KG211">
            <v>0</v>
          </cell>
          <cell r="KH211">
            <v>0</v>
          </cell>
          <cell r="KI211">
            <v>4.3610930034964932</v>
          </cell>
          <cell r="KJ211">
            <v>2.5930172070089652</v>
          </cell>
          <cell r="KK211">
            <v>8.3478681105774921</v>
          </cell>
          <cell r="KL211">
            <v>14.795694319913386</v>
          </cell>
          <cell r="KM211">
            <v>13.22741577340055</v>
          </cell>
          <cell r="KN211">
            <v>60.9780063681103</v>
          </cell>
          <cell r="KO211">
            <v>10.66299040097114</v>
          </cell>
          <cell r="KP211">
            <v>0</v>
          </cell>
          <cell r="KQ211">
            <v>0</v>
          </cell>
          <cell r="KR211">
            <v>10.66299040097114</v>
          </cell>
          <cell r="KS211">
            <v>0</v>
          </cell>
          <cell r="KT211">
            <v>19.136486985977381</v>
          </cell>
          <cell r="KU211">
            <v>0</v>
          </cell>
          <cell r="KV211">
            <v>19.136486985977381</v>
          </cell>
          <cell r="KW211">
            <v>28.251999999999999</v>
          </cell>
          <cell r="KX211">
            <v>0</v>
          </cell>
          <cell r="KY211">
            <v>0</v>
          </cell>
          <cell r="KZ211">
            <v>28.251999999999999</v>
          </cell>
          <cell r="LA211">
            <v>10.66299040097114</v>
          </cell>
          <cell r="LB211">
            <v>0</v>
          </cell>
          <cell r="LC211">
            <v>0</v>
          </cell>
          <cell r="LD211">
            <v>10.66299040097114</v>
          </cell>
          <cell r="LE211">
            <v>0</v>
          </cell>
          <cell r="LF211">
            <v>19.136486985977381</v>
          </cell>
          <cell r="LG211">
            <v>0</v>
          </cell>
          <cell r="LH211">
            <v>19.136486985977381</v>
          </cell>
          <cell r="LI211">
            <v>28.251999999999999</v>
          </cell>
          <cell r="LJ211">
            <v>0</v>
          </cell>
          <cell r="LK211">
            <v>0</v>
          </cell>
          <cell r="LL211">
            <v>28.251999999999999</v>
          </cell>
          <cell r="LM211">
            <v>184.40061268992787</v>
          </cell>
          <cell r="LN211">
            <v>221.57012307358852</v>
          </cell>
          <cell r="LO211">
            <v>50.928717385906509</v>
          </cell>
          <cell r="LP211">
            <v>272.498840459495</v>
          </cell>
          <cell r="LQ211">
            <v>405.97073576351636</v>
          </cell>
          <cell r="LR211">
            <v>456.89945314942287</v>
          </cell>
          <cell r="LS211">
            <v>4261.1954772210656</v>
          </cell>
          <cell r="LT211">
            <v>105568</v>
          </cell>
          <cell r="LU211">
            <v>58809.788308398995</v>
          </cell>
          <cell r="LV211">
            <v>37000</v>
          </cell>
          <cell r="LW211">
            <v>2027</v>
          </cell>
          <cell r="LX211">
            <v>2119</v>
          </cell>
          <cell r="LY211">
            <v>10932</v>
          </cell>
          <cell r="LZ211">
            <v>519571</v>
          </cell>
          <cell r="MA211">
            <v>628638</v>
          </cell>
          <cell r="MB211">
            <v>628638</v>
          </cell>
          <cell r="MC211">
            <v>11370</v>
          </cell>
          <cell r="MD211">
            <v>289153</v>
          </cell>
          <cell r="ME211">
            <v>1003</v>
          </cell>
          <cell r="MF211">
            <v>1003</v>
          </cell>
          <cell r="MG211">
            <v>245.0853744780722</v>
          </cell>
          <cell r="MH211">
            <v>4261195.4772210652</v>
          </cell>
          <cell r="MI211">
            <v>95809.788308399002</v>
          </cell>
          <cell r="MJ211">
            <v>628638</v>
          </cell>
          <cell r="MK211">
            <v>245.0853744780722</v>
          </cell>
          <cell r="ML211">
            <v>44.47557553832435</v>
          </cell>
          <cell r="MM211">
            <v>1.1018498408554105</v>
          </cell>
          <cell r="MN211">
            <v>2.3985187023374341</v>
          </cell>
          <cell r="MO211">
            <v>47.80541424476408</v>
          </cell>
          <cell r="MP211">
            <v>82.650269312386456</v>
          </cell>
          <cell r="MQ211" t="str">
            <v/>
          </cell>
          <cell r="MR211">
            <v>2.3537995507638752E-4</v>
          </cell>
          <cell r="MS211" t="str">
            <v>Business plans (£m)</v>
          </cell>
          <cell r="MT211" t="str">
            <v>PR19 (£m)</v>
          </cell>
        </row>
        <row r="212">
          <cell r="A212" t="str">
            <v>SVH25</v>
          </cell>
          <cell r="B212" t="str">
            <v>SVH</v>
          </cell>
          <cell r="C212" t="str">
            <v>2024-25</v>
          </cell>
          <cell r="D212" t="str">
            <v>SVH</v>
          </cell>
          <cell r="E212" t="str">
            <v>SVH25</v>
          </cell>
          <cell r="F212">
            <v>1</v>
          </cell>
          <cell r="G212">
            <v>8.1314019921241876</v>
          </cell>
          <cell r="H212">
            <v>0</v>
          </cell>
          <cell r="I212">
            <v>4.8188075067029628</v>
          </cell>
          <cell r="J212">
            <v>6.5744394167150999E-2</v>
          </cell>
          <cell r="K212">
            <v>62.327762949739991</v>
          </cell>
          <cell r="L212">
            <v>1.2841182729530858</v>
          </cell>
          <cell r="M212">
            <v>37.458695089450394</v>
          </cell>
          <cell r="N212">
            <v>0.25167177519816603</v>
          </cell>
          <cell r="O212">
            <v>114.33820198033634</v>
          </cell>
          <cell r="P212">
            <v>0.71462172127678503</v>
          </cell>
          <cell r="Q212">
            <v>115.05282370161234</v>
          </cell>
          <cell r="R212">
            <v>0</v>
          </cell>
          <cell r="S212">
            <v>32.182270627250134</v>
          </cell>
          <cell r="T212">
            <v>30.351744890527698</v>
          </cell>
          <cell r="U212">
            <v>0.35299999999999998</v>
          </cell>
          <cell r="V212">
            <v>13.907999999999999</v>
          </cell>
          <cell r="W212">
            <v>76.795015517777827</v>
          </cell>
          <cell r="X212">
            <v>0</v>
          </cell>
          <cell r="Y212">
            <v>76.795015517777827</v>
          </cell>
          <cell r="Z212">
            <v>18.683255748511328</v>
          </cell>
          <cell r="AA212">
            <v>2.6190897429810898</v>
          </cell>
          <cell r="AB212">
            <v>16.0633660361074</v>
          </cell>
          <cell r="AC212">
            <v>18.682455779088489</v>
          </cell>
          <cell r="AD212">
            <v>173.16538344030198</v>
          </cell>
          <cell r="AE212">
            <v>4.5184256090377604</v>
          </cell>
          <cell r="AF212">
            <v>0</v>
          </cell>
          <cell r="AG212">
            <v>177.68380904933997</v>
          </cell>
          <cell r="AH212">
            <v>177.68380904933997</v>
          </cell>
          <cell r="AI212">
            <v>46.819774227726249</v>
          </cell>
          <cell r="AJ212">
            <v>0</v>
          </cell>
          <cell r="AK212">
            <v>6.9330398645927085</v>
          </cell>
          <cell r="AL212">
            <v>0</v>
          </cell>
          <cell r="AM212">
            <v>0</v>
          </cell>
          <cell r="AN212">
            <v>6.5198274291158501E-2</v>
          </cell>
          <cell r="AO212">
            <v>60.197059577578578</v>
          </cell>
          <cell r="AP212">
            <v>33.216201067699707</v>
          </cell>
          <cell r="AQ212">
            <v>147.23127301188865</v>
          </cell>
          <cell r="AR212">
            <v>0</v>
          </cell>
          <cell r="AS212">
            <v>147.23127301188865</v>
          </cell>
          <cell r="AT212">
            <v>0</v>
          </cell>
          <cell r="AU212">
            <v>79.516842808784688</v>
          </cell>
          <cell r="AV212">
            <v>8.0500000000000007</v>
          </cell>
          <cell r="AW212">
            <v>68.623792985977374</v>
          </cell>
          <cell r="AX212">
            <v>0</v>
          </cell>
          <cell r="AY212">
            <v>156.19063579476236</v>
          </cell>
          <cell r="AZ212">
            <v>0</v>
          </cell>
          <cell r="BA212">
            <v>156.19063579476236</v>
          </cell>
          <cell r="BB212">
            <v>0</v>
          </cell>
          <cell r="BC212">
            <v>0</v>
          </cell>
          <cell r="BD212">
            <v>0</v>
          </cell>
          <cell r="BE212">
            <v>0</v>
          </cell>
          <cell r="BF212">
            <v>303.42190880665004</v>
          </cell>
          <cell r="BG212">
            <v>8.8805043111884103</v>
          </cell>
          <cell r="BH212">
            <v>0</v>
          </cell>
          <cell r="BI212">
            <v>312.30241311783902</v>
          </cell>
          <cell r="BJ212">
            <v>312.30241311783902</v>
          </cell>
          <cell r="BK212">
            <v>6.7250218058603109E-2</v>
          </cell>
          <cell r="BL212">
            <v>-0.20098178490898599</v>
          </cell>
          <cell r="BM212">
            <v>0</v>
          </cell>
          <cell r="BN212">
            <v>0</v>
          </cell>
          <cell r="BO212">
            <v>0</v>
          </cell>
          <cell r="BP212">
            <v>0</v>
          </cell>
          <cell r="BQ212">
            <v>9.8370376123268048</v>
          </cell>
          <cell r="BR212">
            <v>8.1370050034590996E-2</v>
          </cell>
          <cell r="BS212">
            <v>9.7846760955110135</v>
          </cell>
          <cell r="BT212">
            <v>0</v>
          </cell>
          <cell r="BU212">
            <v>9.7846760955110135</v>
          </cell>
          <cell r="BV212">
            <v>0</v>
          </cell>
          <cell r="BW212">
            <v>2.3373531215956498</v>
          </cell>
          <cell r="BX212">
            <v>0</v>
          </cell>
          <cell r="BY212">
            <v>0</v>
          </cell>
          <cell r="BZ212">
            <v>0</v>
          </cell>
          <cell r="CA212">
            <v>2.3373531215956498</v>
          </cell>
          <cell r="CB212">
            <v>0</v>
          </cell>
          <cell r="CC212">
            <v>2.3373531215956498</v>
          </cell>
          <cell r="CD212">
            <v>0</v>
          </cell>
          <cell r="CE212">
            <v>0</v>
          </cell>
          <cell r="CF212">
            <v>0</v>
          </cell>
          <cell r="CG212">
            <v>0</v>
          </cell>
          <cell r="CH212">
            <v>12.122029217106624</v>
          </cell>
          <cell r="CI212">
            <v>2.6057817814520001E-2</v>
          </cell>
          <cell r="CJ212">
            <v>0</v>
          </cell>
          <cell r="CK212">
            <v>12.148087034921224</v>
          </cell>
          <cell r="CL212">
            <v>12.148087034921224</v>
          </cell>
          <cell r="CM212">
            <v>-13.509042767784303</v>
          </cell>
          <cell r="CN212">
            <v>-24.306545521515101</v>
          </cell>
          <cell r="CO212">
            <v>1.4485670450882376E-2</v>
          </cell>
          <cell r="CP212">
            <v>0</v>
          </cell>
          <cell r="CQ212">
            <v>0</v>
          </cell>
          <cell r="CR212">
            <v>3.3816372053309899E-3</v>
          </cell>
          <cell r="CS212">
            <v>31.398407699822695</v>
          </cell>
          <cell r="CT212">
            <v>5.8219190069817914</v>
          </cell>
          <cell r="CU212">
            <v>-0.57739427483872396</v>
          </cell>
          <cell r="CV212">
            <v>0</v>
          </cell>
          <cell r="CW212">
            <v>-0.57739427483872396</v>
          </cell>
          <cell r="CX212">
            <v>0</v>
          </cell>
          <cell r="CY212">
            <v>27.5565835732178</v>
          </cell>
          <cell r="CZ212">
            <v>0</v>
          </cell>
          <cell r="DA212">
            <v>4.28</v>
          </cell>
          <cell r="DB212">
            <v>0</v>
          </cell>
          <cell r="DC212">
            <v>31.836583573217801</v>
          </cell>
          <cell r="DD212">
            <v>0</v>
          </cell>
          <cell r="DE212">
            <v>31.836583573217801</v>
          </cell>
          <cell r="DF212">
            <v>0</v>
          </cell>
          <cell r="DG212">
            <v>0</v>
          </cell>
          <cell r="DH212">
            <v>0</v>
          </cell>
          <cell r="DI212">
            <v>0</v>
          </cell>
          <cell r="DJ212">
            <v>31.259189298379017</v>
          </cell>
          <cell r="DK212">
            <v>2.2826648405519498</v>
          </cell>
          <cell r="DL212">
            <v>0</v>
          </cell>
          <cell r="DM212">
            <v>33.541854138931015</v>
          </cell>
          <cell r="DN212">
            <v>33.541854138931015</v>
          </cell>
          <cell r="DO212">
            <v>6.2365928800109285E-2</v>
          </cell>
          <cell r="DP212">
            <v>-2.3494659277332501</v>
          </cell>
          <cell r="DQ212">
            <v>1.0512125118773001E-2</v>
          </cell>
          <cell r="DR212">
            <v>0</v>
          </cell>
          <cell r="DS212">
            <v>0</v>
          </cell>
          <cell r="DT212">
            <v>0</v>
          </cell>
          <cell r="DU212">
            <v>13.271792599350908</v>
          </cell>
          <cell r="DV212">
            <v>0.11078269962840211</v>
          </cell>
          <cell r="DW212">
            <v>11.10598742516496</v>
          </cell>
          <cell r="DX212">
            <v>0</v>
          </cell>
          <cell r="DY212">
            <v>11.10598742516496</v>
          </cell>
          <cell r="DZ212">
            <v>0</v>
          </cell>
          <cell r="EA212">
            <v>1.6093037116681199</v>
          </cell>
          <cell r="EB212">
            <v>0</v>
          </cell>
          <cell r="EC212">
            <v>0</v>
          </cell>
          <cell r="ED212">
            <v>0</v>
          </cell>
          <cell r="EE212">
            <v>1.6093037116681199</v>
          </cell>
          <cell r="EF212">
            <v>0</v>
          </cell>
          <cell r="EG212">
            <v>1.6093037116681199</v>
          </cell>
          <cell r="EH212">
            <v>0</v>
          </cell>
          <cell r="EI212">
            <v>0</v>
          </cell>
          <cell r="EJ212">
            <v>0</v>
          </cell>
          <cell r="EK212">
            <v>0</v>
          </cell>
          <cell r="EL212">
            <v>12.715291136833059</v>
          </cell>
          <cell r="EM212">
            <v>1.63643095875185</v>
          </cell>
          <cell r="EN212">
            <v>0</v>
          </cell>
          <cell r="EO212">
            <v>14.35172209558486</v>
          </cell>
          <cell r="EP212">
            <v>14.35172209558486</v>
          </cell>
          <cell r="EQ212">
            <v>54.951176219850431</v>
          </cell>
          <cell r="ER212">
            <v>0</v>
          </cell>
          <cell r="ES212">
            <v>11.751847371295671</v>
          </cell>
          <cell r="ET212">
            <v>6.5744394167150999E-2</v>
          </cell>
          <cell r="EU212">
            <v>62.327762949739991</v>
          </cell>
          <cell r="EV212">
            <v>1.3493165472442443</v>
          </cell>
          <cell r="EW212">
            <v>97.655754667028972</v>
          </cell>
          <cell r="EX212">
            <v>33.467872842897876</v>
          </cell>
          <cell r="EY212">
            <v>261.56947499222503</v>
          </cell>
          <cell r="EZ212">
            <v>0.71462172127678503</v>
          </cell>
          <cell r="FA212">
            <v>262.28409671350101</v>
          </cell>
          <cell r="FB212">
            <v>0</v>
          </cell>
          <cell r="FC212">
            <v>111.69911343603482</v>
          </cell>
          <cell r="FD212">
            <v>38.401744890527695</v>
          </cell>
          <cell r="FE212">
            <v>68.976792985977369</v>
          </cell>
          <cell r="FF212">
            <v>13.907999999999999</v>
          </cell>
          <cell r="FG212">
            <v>232.9856513125402</v>
          </cell>
          <cell r="FH212">
            <v>0</v>
          </cell>
          <cell r="FI212">
            <v>232.9856513125402</v>
          </cell>
          <cell r="FJ212">
            <v>18.683255748511328</v>
          </cell>
          <cell r="FK212">
            <v>2.6190897429810898</v>
          </cell>
          <cell r="FL212">
            <v>16.0633660361074</v>
          </cell>
          <cell r="FM212">
            <v>18.682455779088489</v>
          </cell>
          <cell r="FN212">
            <v>476.58729224695207</v>
          </cell>
          <cell r="FO212">
            <v>13.39892992022617</v>
          </cell>
          <cell r="FP212">
            <v>0</v>
          </cell>
          <cell r="FQ212">
            <v>489.98622216717899</v>
          </cell>
          <cell r="FR212">
            <v>489.43161010580167</v>
          </cell>
          <cell r="FS212">
            <v>-13.379426620925591</v>
          </cell>
          <cell r="FT212">
            <v>-26.856993234157336</v>
          </cell>
          <cell r="FU212">
            <v>2.4997795569655375E-2</v>
          </cell>
          <cell r="FV212">
            <v>0</v>
          </cell>
          <cell r="FW212">
            <v>0</v>
          </cell>
          <cell r="FX212">
            <v>3.3816372053309899E-3</v>
          </cell>
          <cell r="FY212">
            <v>54.507237911500404</v>
          </cell>
          <cell r="FZ212">
            <v>6.0140717566447845</v>
          </cell>
          <cell r="GA212">
            <v>20.313269245837247</v>
          </cell>
          <cell r="GB212">
            <v>0</v>
          </cell>
          <cell r="GC212">
            <v>20.313269245837247</v>
          </cell>
          <cell r="GD212">
            <v>0</v>
          </cell>
          <cell r="GE212">
            <v>31.50324040648157</v>
          </cell>
          <cell r="GF212">
            <v>0</v>
          </cell>
          <cell r="GG212">
            <v>4.28</v>
          </cell>
          <cell r="GH212">
            <v>0</v>
          </cell>
          <cell r="GI212">
            <v>35.783240406481568</v>
          </cell>
          <cell r="GJ212">
            <v>0</v>
          </cell>
          <cell r="GK212">
            <v>35.783240406481568</v>
          </cell>
          <cell r="GL212">
            <v>0</v>
          </cell>
          <cell r="GM212">
            <v>0</v>
          </cell>
          <cell r="GN212">
            <v>0</v>
          </cell>
          <cell r="GO212">
            <v>0</v>
          </cell>
          <cell r="GP212">
            <v>56.096509652318701</v>
          </cell>
          <cell r="GQ212">
            <v>3.9451536171183195</v>
          </cell>
          <cell r="GR212">
            <v>0</v>
          </cell>
          <cell r="GS212">
            <v>60.041663269437095</v>
          </cell>
          <cell r="GT212">
            <v>60.041663269437095</v>
          </cell>
          <cell r="GU212">
            <v>41.571749598924768</v>
          </cell>
          <cell r="GV212">
            <v>-26.8569932341574</v>
          </cell>
          <cell r="GW212">
            <v>11.776845166865343</v>
          </cell>
          <cell r="GX212">
            <v>6.5744394167150999E-2</v>
          </cell>
          <cell r="GY212">
            <v>62.327762949739991</v>
          </cell>
          <cell r="GZ212">
            <v>1.3526981844495747</v>
          </cell>
          <cell r="HA212">
            <v>152.16299257852933</v>
          </cell>
          <cell r="HB212">
            <v>39.481944599542715</v>
          </cell>
          <cell r="HC212">
            <v>281.88274423806104</v>
          </cell>
          <cell r="HD212">
            <v>0.71462172127678503</v>
          </cell>
          <cell r="HE212">
            <v>282.59736595933799</v>
          </cell>
          <cell r="HF212">
            <v>0</v>
          </cell>
          <cell r="HG212">
            <v>143.20235384251595</v>
          </cell>
          <cell r="HH212">
            <v>38.401744890527695</v>
          </cell>
          <cell r="HI212">
            <v>73.256792985977384</v>
          </cell>
          <cell r="HJ212">
            <v>13.907999999999999</v>
          </cell>
          <cell r="HK212">
            <v>268.76889171902098</v>
          </cell>
          <cell r="HL212">
            <v>0</v>
          </cell>
          <cell r="HM212">
            <v>268.76889171902098</v>
          </cell>
          <cell r="HN212">
            <v>18.683255748511328</v>
          </cell>
          <cell r="HO212">
            <v>2.6190897429810898</v>
          </cell>
          <cell r="HP212">
            <v>16.0633660361074</v>
          </cell>
          <cell r="HQ212">
            <v>18.682455779088489</v>
          </cell>
          <cell r="HR212">
            <v>532.68380189927097</v>
          </cell>
          <cell r="HS212">
            <v>17.344083537344499</v>
          </cell>
          <cell r="HT212">
            <v>0</v>
          </cell>
          <cell r="HU212">
            <v>550.02788543661597</v>
          </cell>
          <cell r="HV212">
            <v>550.02788543661597</v>
          </cell>
          <cell r="HW212">
            <v>0.54290270625078818</v>
          </cell>
          <cell r="HX212">
            <v>0</v>
          </cell>
          <cell r="HY212">
            <v>3.38254886</v>
          </cell>
          <cell r="HZ212">
            <v>0.874</v>
          </cell>
          <cell r="IA212">
            <v>3.4060000000000001</v>
          </cell>
          <cell r="IB212">
            <v>0</v>
          </cell>
          <cell r="IC212">
            <v>0</v>
          </cell>
          <cell r="ID212">
            <v>7.6020000000000003E-3</v>
          </cell>
          <cell r="IE212">
            <v>0.63224999999999998</v>
          </cell>
          <cell r="IF212">
            <v>7.0000000000000007E-2</v>
          </cell>
          <cell r="IG212">
            <v>2.0579999999999998</v>
          </cell>
          <cell r="IH212">
            <v>0.51400000000000001</v>
          </cell>
          <cell r="II212">
            <v>6.0919999999999996</v>
          </cell>
          <cell r="IJ212">
            <v>0</v>
          </cell>
          <cell r="IK212">
            <v>0</v>
          </cell>
          <cell r="IL212">
            <v>0</v>
          </cell>
          <cell r="IM212">
            <v>0</v>
          </cell>
          <cell r="IN212">
            <v>1.11889380927538</v>
          </cell>
          <cell r="IO212">
            <v>0</v>
          </cell>
          <cell r="IP212">
            <v>15.106999999999999</v>
          </cell>
          <cell r="IQ212">
            <v>12.227</v>
          </cell>
          <cell r="IR212">
            <v>5.3120000000000003</v>
          </cell>
          <cell r="IS212">
            <v>0</v>
          </cell>
          <cell r="IT212">
            <v>19.026</v>
          </cell>
          <cell r="IU212">
            <v>0</v>
          </cell>
          <cell r="IV212">
            <v>0</v>
          </cell>
          <cell r="IW212">
            <v>17.091756221252318</v>
          </cell>
          <cell r="IX212">
            <v>11.694486985977379</v>
          </cell>
          <cell r="IY212">
            <v>0</v>
          </cell>
          <cell r="IZ212">
            <v>0</v>
          </cell>
          <cell r="JA212">
            <v>0</v>
          </cell>
          <cell r="JB212">
            <v>15.212999999999999</v>
          </cell>
          <cell r="JC212">
            <v>0</v>
          </cell>
          <cell r="JD212">
            <v>9.74</v>
          </cell>
          <cell r="JE212">
            <v>2</v>
          </cell>
          <cell r="JF212">
            <v>0</v>
          </cell>
          <cell r="JG212">
            <v>0</v>
          </cell>
          <cell r="JH212">
            <v>0</v>
          </cell>
          <cell r="JI212">
            <v>0</v>
          </cell>
          <cell r="JJ212">
            <v>0</v>
          </cell>
          <cell r="JK212">
            <v>0</v>
          </cell>
          <cell r="JL212">
            <v>0</v>
          </cell>
          <cell r="JM212">
            <v>0</v>
          </cell>
          <cell r="JN212">
            <v>0</v>
          </cell>
          <cell r="JO212">
            <v>0</v>
          </cell>
          <cell r="JP212">
            <v>0</v>
          </cell>
          <cell r="JQ212">
            <v>0</v>
          </cell>
          <cell r="JR212" t="e">
            <v>#N/A</v>
          </cell>
          <cell r="JS212">
            <v>532.68380189927097</v>
          </cell>
          <cell r="JT212">
            <v>550.02788543661597</v>
          </cell>
          <cell r="JU212">
            <v>60.041663269437095</v>
          </cell>
          <cell r="JV212">
            <v>489.43161010580167</v>
          </cell>
          <cell r="JW212">
            <v>125.56653787650508</v>
          </cell>
          <cell r="JX212">
            <v>0</v>
          </cell>
          <cell r="JY212">
            <v>0</v>
          </cell>
          <cell r="JZ212">
            <v>0</v>
          </cell>
          <cell r="KA212">
            <v>2.1336652468494259</v>
          </cell>
          <cell r="KB212">
            <v>0</v>
          </cell>
          <cell r="KC212">
            <v>0</v>
          </cell>
          <cell r="KD212">
            <v>2.1336652468494259</v>
          </cell>
          <cell r="KE212">
            <v>0</v>
          </cell>
          <cell r="KF212">
            <v>0</v>
          </cell>
          <cell r="KG212">
            <v>0</v>
          </cell>
          <cell r="KH212">
            <v>0</v>
          </cell>
          <cell r="KI212">
            <v>4.1192231063994109</v>
          </cell>
          <cell r="KJ212">
            <v>2.6541102945452439</v>
          </cell>
          <cell r="KK212">
            <v>8.7845051418315308</v>
          </cell>
          <cell r="KL212">
            <v>15.680351340861398</v>
          </cell>
          <cell r="KM212">
            <v>13.514300398145902</v>
          </cell>
          <cell r="KN212">
            <v>59.564356413743802</v>
          </cell>
          <cell r="KO212">
            <v>17.091756221252318</v>
          </cell>
          <cell r="KP212">
            <v>0</v>
          </cell>
          <cell r="KQ212">
            <v>0</v>
          </cell>
          <cell r="KR212">
            <v>17.091756221252318</v>
          </cell>
          <cell r="KS212">
            <v>0</v>
          </cell>
          <cell r="KT212">
            <v>11.694486985977379</v>
          </cell>
          <cell r="KU212">
            <v>0</v>
          </cell>
          <cell r="KV212">
            <v>11.694486985977379</v>
          </cell>
          <cell r="KW212">
            <v>15.212999999999999</v>
          </cell>
          <cell r="KX212">
            <v>0</v>
          </cell>
          <cell r="KY212">
            <v>0</v>
          </cell>
          <cell r="KZ212">
            <v>15.212999999999999</v>
          </cell>
          <cell r="LA212">
            <v>17.091756221252318</v>
          </cell>
          <cell r="LB212">
            <v>0</v>
          </cell>
          <cell r="LC212">
            <v>0</v>
          </cell>
          <cell r="LD212">
            <v>17.091756221252318</v>
          </cell>
          <cell r="LE212">
            <v>0</v>
          </cell>
          <cell r="LF212">
            <v>11.694486985977379</v>
          </cell>
          <cell r="LG212">
            <v>0</v>
          </cell>
          <cell r="LH212">
            <v>11.694486985977379</v>
          </cell>
          <cell r="LI212">
            <v>15.212999999999999</v>
          </cell>
          <cell r="LJ212">
            <v>0</v>
          </cell>
          <cell r="LK212">
            <v>0</v>
          </cell>
          <cell r="LL212">
            <v>15.212999999999999</v>
          </cell>
          <cell r="LM212">
            <v>175.89698910054</v>
          </cell>
          <cell r="LN212">
            <v>205.22640173895076</v>
          </cell>
          <cell r="LO212">
            <v>45.802437895674032</v>
          </cell>
          <cell r="LP212">
            <v>251.02883963462477</v>
          </cell>
          <cell r="LQ212">
            <v>381.12339083949075</v>
          </cell>
          <cell r="LR212">
            <v>426.92582873516477</v>
          </cell>
          <cell r="LS212">
            <v>4285.3995585563443</v>
          </cell>
          <cell r="LT212">
            <v>105680</v>
          </cell>
          <cell r="LU212">
            <v>59106.927186965702</v>
          </cell>
          <cell r="LV212">
            <v>37000</v>
          </cell>
          <cell r="LW212">
            <v>2034</v>
          </cell>
          <cell r="LX212">
            <v>2103</v>
          </cell>
          <cell r="LY212">
            <v>10858</v>
          </cell>
          <cell r="LZ212">
            <v>523131</v>
          </cell>
          <cell r="MA212">
            <v>631344</v>
          </cell>
          <cell r="MB212">
            <v>631344</v>
          </cell>
          <cell r="MC212">
            <v>10660</v>
          </cell>
          <cell r="MD212">
            <v>316211</v>
          </cell>
          <cell r="ME212">
            <v>996</v>
          </cell>
          <cell r="MF212">
            <v>996</v>
          </cell>
          <cell r="MG212">
            <v>246.1920069892912</v>
          </cell>
          <cell r="MH212">
            <v>4285399.5585563444</v>
          </cell>
          <cell r="MI212">
            <v>96106.92718696571</v>
          </cell>
          <cell r="MJ212">
            <v>631344</v>
          </cell>
          <cell r="MK212">
            <v>246.1920069892912</v>
          </cell>
          <cell r="ML212">
            <v>44.589913380744754</v>
          </cell>
          <cell r="MM212">
            <v>1.0996085619760885</v>
          </cell>
          <cell r="MN212">
            <v>2.3750918675080461</v>
          </cell>
          <cell r="MO212">
            <v>51.773834866570368</v>
          </cell>
          <cell r="MP212">
            <v>82.859898882384243</v>
          </cell>
          <cell r="MQ212" t="str">
            <v/>
          </cell>
          <cell r="MR212">
            <v>2.3241706785808561E-4</v>
          </cell>
          <cell r="MS212" t="str">
            <v>Business plans (£m)</v>
          </cell>
          <cell r="MT212" t="str">
            <v>PR19 (£m)</v>
          </cell>
        </row>
      </sheetData>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s"/>
      <sheetName val="Forecasts"/>
      <sheetName val="Interface"/>
    </sheetNames>
    <sheetDataSet>
      <sheetData sheetId="0" refreshError="1"/>
      <sheetData sheetId="1" refreshError="1"/>
      <sheetData sheetId="2" refreshError="1"/>
      <sheetData sheetId="3">
        <row r="1">
          <cell r="D1" t="str">
            <v>properties</v>
          </cell>
          <cell r="E1" t="str">
            <v>sewerlength</v>
          </cell>
          <cell r="F1" t="str">
            <v>load</v>
          </cell>
          <cell r="G1" t="str">
            <v>sludgeprod</v>
          </cell>
          <cell r="H1" t="str">
            <v>density</v>
          </cell>
          <cell r="I1" t="str">
            <v>pumpingcapperlength</v>
          </cell>
          <cell r="J1" t="str">
            <v>pctbands13</v>
          </cell>
          <cell r="K1" t="str">
            <v>pctnh3below3mg</v>
          </cell>
          <cell r="L1" t="str">
            <v>pctbands6</v>
          </cell>
          <cell r="M1" t="str">
            <v>wedensitywastewater</v>
          </cell>
          <cell r="N1" t="str">
            <v>swtwperpro</v>
          </cell>
          <cell r="O1" t="str">
            <v>new properties</v>
          </cell>
        </row>
        <row r="2">
          <cell r="A2" t="str">
            <v>Combination of company and year</v>
          </cell>
          <cell r="B2" t="str">
            <v>Company unique code</v>
          </cell>
          <cell r="C2" t="str">
            <v>Financial year</v>
          </cell>
          <cell r="D2" t="str">
            <v>Number of connected properties_OFWAT</v>
          </cell>
          <cell r="E2" t="str">
            <v>Total length of sewers_OFWAT</v>
          </cell>
          <cell r="F2" t="str">
            <v>Total load received - Ammonia - Total_OFWAT</v>
          </cell>
          <cell r="G2" t="str">
            <v>Total sewage sludge produced_OFWAT</v>
          </cell>
          <cell r="H2" t="str">
            <v>Number of properties per sewer length_OFWAT</v>
          </cell>
          <cell r="I2" t="str">
            <v>Pumping capacity per sewer length_OFWAT</v>
          </cell>
          <cell r="J2" t="str">
            <v>Percent of load treated in bands 1-3_OFWAT</v>
          </cell>
          <cell r="K2" t="str">
            <v>Percent of load with ammonia consent below 3mg_OFWAT</v>
          </cell>
          <cell r="L2" t="str">
            <v>Percent of loead treated in band 6_OFWAT</v>
          </cell>
          <cell r="M2" t="str">
            <v>Weighted average density for wastewater_OFWAT</v>
          </cell>
          <cell r="N2" t="str">
            <v>Number of sewage treatment works per property_OFWAT</v>
          </cell>
          <cell r="O2" t="str">
            <v>Number of NEW connected properties_OFWAT</v>
          </cell>
        </row>
        <row r="3">
          <cell r="A3" t="str">
            <v>ANH21</v>
          </cell>
          <cell r="B3" t="str">
            <v>ANH</v>
          </cell>
          <cell r="C3" t="str">
            <v>2020-21</v>
          </cell>
          <cell r="D3">
            <v>2833537.5411528316</v>
          </cell>
          <cell r="E3">
            <v>76800.1258426805</v>
          </cell>
          <cell r="F3">
            <v>432691.6423360625</v>
          </cell>
          <cell r="G3">
            <v>156.44129000000001</v>
          </cell>
          <cell r="H3">
            <v>36.821543977612869</v>
          </cell>
          <cell r="I3">
            <v>1.5702155486058347</v>
          </cell>
          <cell r="J3">
            <v>5.4036961372753956</v>
          </cell>
          <cell r="K3">
            <v>20.380236639956525</v>
          </cell>
          <cell r="L3">
            <v>65.262268853329047</v>
          </cell>
          <cell r="M3">
            <v>828.38033489744896</v>
          </cell>
          <cell r="N3">
            <v>4.0161811286149463E-4</v>
          </cell>
          <cell r="O3" t="str">
            <v/>
          </cell>
        </row>
        <row r="4">
          <cell r="A4" t="str">
            <v>ANH22</v>
          </cell>
          <cell r="B4" t="str">
            <v>ANH</v>
          </cell>
          <cell r="C4" t="str">
            <v>2021-22</v>
          </cell>
          <cell r="D4">
            <v>2854464.1724927654</v>
          </cell>
          <cell r="E4">
            <v>76896.69215925163</v>
          </cell>
          <cell r="F4">
            <v>436930.71222181083</v>
          </cell>
          <cell r="G4">
            <v>157.91130999999999</v>
          </cell>
          <cell r="H4">
            <v>37.040953219084173</v>
          </cell>
          <cell r="I4">
            <v>1.5702155486058347</v>
          </cell>
          <cell r="J4">
            <v>5.4036961372753956</v>
          </cell>
          <cell r="K4">
            <v>20.380236639956525</v>
          </cell>
          <cell r="L4">
            <v>65.262268853329047</v>
          </cell>
          <cell r="M4">
            <v>829.98609807960963</v>
          </cell>
          <cell r="N4">
            <v>3.9867377246013909E-4</v>
          </cell>
          <cell r="O4">
            <v>20926.631339933723</v>
          </cell>
        </row>
        <row r="5">
          <cell r="A5" t="str">
            <v>ANH23</v>
          </cell>
          <cell r="B5" t="str">
            <v>ANH</v>
          </cell>
          <cell r="C5" t="str">
            <v>2022-23</v>
          </cell>
          <cell r="D5">
            <v>2879455.1084701945</v>
          </cell>
          <cell r="E5">
            <v>77004.258475822775</v>
          </cell>
          <cell r="F5">
            <v>441244.94360789261</v>
          </cell>
          <cell r="G5">
            <v>159.32920999999999</v>
          </cell>
          <cell r="H5">
            <v>37.312407766642906</v>
          </cell>
          <cell r="I5">
            <v>1.5702155486058347</v>
          </cell>
          <cell r="J5">
            <v>5.4036961372753956</v>
          </cell>
          <cell r="K5">
            <v>20.380236639956525</v>
          </cell>
          <cell r="L5">
            <v>65.262268853329047</v>
          </cell>
          <cell r="M5">
            <v>831.46977918221614</v>
          </cell>
          <cell r="N5">
            <v>3.9521366270044058E-4</v>
          </cell>
          <cell r="O5">
            <v>24990.935977429152</v>
          </cell>
        </row>
        <row r="6">
          <cell r="A6" t="str">
            <v>ANH24</v>
          </cell>
          <cell r="B6" t="str">
            <v>ANH</v>
          </cell>
          <cell r="C6" t="str">
            <v>2023-24</v>
          </cell>
          <cell r="D6">
            <v>2903519.9079548526</v>
          </cell>
          <cell r="E6">
            <v>77119.32479239392</v>
          </cell>
          <cell r="F6">
            <v>445494.35602356342</v>
          </cell>
          <cell r="G6">
            <v>160.71587</v>
          </cell>
          <cell r="H6">
            <v>37.571111572623096</v>
          </cell>
          <cell r="I6">
            <v>1.5702155486058347</v>
          </cell>
          <cell r="J6">
            <v>5.4036961372753956</v>
          </cell>
          <cell r="K6">
            <v>20.380236639956525</v>
          </cell>
          <cell r="L6">
            <v>65.262268853329047</v>
          </cell>
          <cell r="M6">
            <v>833.11832483301441</v>
          </cell>
          <cell r="N6">
            <v>3.9193807381247511E-4</v>
          </cell>
          <cell r="O6">
            <v>24064.799484658055</v>
          </cell>
        </row>
        <row r="7">
          <cell r="A7" t="str">
            <v>ANH25</v>
          </cell>
          <cell r="B7" t="str">
            <v>ANH</v>
          </cell>
          <cell r="C7" t="str">
            <v>2024-25</v>
          </cell>
          <cell r="D7">
            <v>2927262.3486582977</v>
          </cell>
          <cell r="E7">
            <v>77246.891108965065</v>
          </cell>
          <cell r="F7">
            <v>449574.03047789063</v>
          </cell>
          <cell r="G7">
            <v>166.13853</v>
          </cell>
          <cell r="H7">
            <v>37.824920354667853</v>
          </cell>
          <cell r="I7">
            <v>1.5702155486058347</v>
          </cell>
          <cell r="J7">
            <v>5.4036961372753956</v>
          </cell>
          <cell r="K7">
            <v>20.380236639956525</v>
          </cell>
          <cell r="L7">
            <v>65.262268853329047</v>
          </cell>
          <cell r="M7">
            <v>834.83290645270358</v>
          </cell>
          <cell r="N7">
            <v>3.8875914231657408E-4</v>
          </cell>
          <cell r="O7">
            <v>23742.440703445114</v>
          </cell>
        </row>
        <row r="8">
          <cell r="A8" t="str">
            <v>NES21</v>
          </cell>
          <cell r="B8" t="str">
            <v>NES</v>
          </cell>
          <cell r="C8" t="str">
            <v>2020-21</v>
          </cell>
          <cell r="D8">
            <v>1289704.5936847471</v>
          </cell>
          <cell r="E8">
            <v>30131.430555555555</v>
          </cell>
          <cell r="F8">
            <v>179743.35084621079</v>
          </cell>
          <cell r="G8">
            <v>72.7</v>
          </cell>
          <cell r="H8">
            <v>42.800601938499128</v>
          </cell>
          <cell r="I8">
            <v>1.4910074957796424</v>
          </cell>
          <cell r="J8">
            <v>2.5755749990246137</v>
          </cell>
          <cell r="K8">
            <v>3.7376300346768128</v>
          </cell>
          <cell r="L8">
            <v>84.965139061168102</v>
          </cell>
          <cell r="M8">
            <v>1294.323128406256</v>
          </cell>
          <cell r="N8">
            <v>3.2022837014175425E-4</v>
          </cell>
          <cell r="O8" t="str">
            <v/>
          </cell>
        </row>
        <row r="9">
          <cell r="A9" t="str">
            <v>NES22</v>
          </cell>
          <cell r="B9" t="str">
            <v>NES</v>
          </cell>
          <cell r="C9" t="str">
            <v>2021-22</v>
          </cell>
          <cell r="D9">
            <v>1295213.1898545865</v>
          </cell>
          <cell r="E9">
            <v>30166.105555555554</v>
          </cell>
          <cell r="F9">
            <v>180273.35084621079</v>
          </cell>
          <cell r="G9">
            <v>73.5</v>
          </cell>
          <cell r="H9">
            <v>42.934468986347134</v>
          </cell>
          <cell r="I9">
            <v>1.4910074957796424</v>
          </cell>
          <cell r="J9">
            <v>2.5755749990246137</v>
          </cell>
          <cell r="K9">
            <v>3.7376300346768128</v>
          </cell>
          <cell r="L9">
            <v>84.965139061168102</v>
          </cell>
          <cell r="M9">
            <v>1296.3391154801718</v>
          </cell>
          <cell r="N9">
            <v>3.1886642541554682E-4</v>
          </cell>
          <cell r="O9">
            <v>5508.5961698393803</v>
          </cell>
        </row>
        <row r="10">
          <cell r="A10" t="str">
            <v>NES23</v>
          </cell>
          <cell r="B10" t="str">
            <v>NES</v>
          </cell>
          <cell r="C10" t="str">
            <v>2022-23</v>
          </cell>
          <cell r="D10">
            <v>1300781.8465657418</v>
          </cell>
          <cell r="E10">
            <v>30200.280555555553</v>
          </cell>
          <cell r="F10">
            <v>180810.35084621079</v>
          </cell>
          <cell r="G10">
            <v>74.2</v>
          </cell>
          <cell r="H10">
            <v>43.070020181413277</v>
          </cell>
          <cell r="I10">
            <v>1.4910074957796424</v>
          </cell>
          <cell r="J10">
            <v>2.5755749990246137</v>
          </cell>
          <cell r="K10">
            <v>3.7376300346768128</v>
          </cell>
          <cell r="L10">
            <v>84.965139061168102</v>
          </cell>
          <cell r="M10">
            <v>1298.0775379494075</v>
          </cell>
          <cell r="N10">
            <v>3.1750135588867696E-4</v>
          </cell>
          <cell r="O10">
            <v>5568.6567111553159</v>
          </cell>
        </row>
        <row r="11">
          <cell r="A11" t="str">
            <v>NES24</v>
          </cell>
          <cell r="B11" t="str">
            <v>NES</v>
          </cell>
          <cell r="C11" t="str">
            <v>2023-24</v>
          </cell>
          <cell r="D11">
            <v>1305923.1159466624</v>
          </cell>
          <cell r="E11">
            <v>30235.955555555556</v>
          </cell>
          <cell r="F11">
            <v>181330.35084621079</v>
          </cell>
          <cell r="G11">
            <v>75</v>
          </cell>
          <cell r="H11">
            <v>43.191128296006966</v>
          </cell>
          <cell r="I11">
            <v>1.4910074957796424</v>
          </cell>
          <cell r="J11">
            <v>2.5755749990246137</v>
          </cell>
          <cell r="K11">
            <v>3.7376300346768128</v>
          </cell>
          <cell r="L11">
            <v>84.965139061168102</v>
          </cell>
          <cell r="M11">
            <v>1299.8265218713259</v>
          </cell>
          <cell r="N11">
            <v>3.1625138950130055E-4</v>
          </cell>
          <cell r="O11">
            <v>5141.2693809205666</v>
          </cell>
        </row>
        <row r="12">
          <cell r="A12" t="str">
            <v>NES25</v>
          </cell>
          <cell r="B12" t="str">
            <v>NES</v>
          </cell>
          <cell r="C12" t="str">
            <v>2024-25</v>
          </cell>
          <cell r="D12">
            <v>1311044.800368458</v>
          </cell>
          <cell r="E12">
            <v>30270.630555555555</v>
          </cell>
          <cell r="F12">
            <v>181839.85084621079</v>
          </cell>
          <cell r="G12">
            <v>75.7</v>
          </cell>
          <cell r="H12">
            <v>43.311314545853762</v>
          </cell>
          <cell r="I12">
            <v>1.4910074957796424</v>
          </cell>
          <cell r="J12">
            <v>2.5755749990246137</v>
          </cell>
          <cell r="K12">
            <v>3.7376300346768128</v>
          </cell>
          <cell r="L12">
            <v>84.965139061168102</v>
          </cell>
          <cell r="M12">
            <v>1301.693995865088</v>
          </cell>
          <cell r="N12">
            <v>3.1501593224268906E-4</v>
          </cell>
          <cell r="O12">
            <v>5121.6844217956532</v>
          </cell>
        </row>
        <row r="13">
          <cell r="A13" t="str">
            <v>NWT21</v>
          </cell>
          <cell r="B13" t="str">
            <v>NWT</v>
          </cell>
          <cell r="C13" t="str">
            <v>2020-21</v>
          </cell>
          <cell r="D13">
            <v>3396628.3266212451</v>
          </cell>
          <cell r="E13">
            <v>78125.643473887234</v>
          </cell>
          <cell r="F13">
            <v>551503.17766065896</v>
          </cell>
          <cell r="G13">
            <v>195.962014535984</v>
          </cell>
          <cell r="H13">
            <v>43.2293427946029</v>
          </cell>
          <cell r="I13">
            <v>1.1851263801823104</v>
          </cell>
          <cell r="J13">
            <v>1.3998082798416551</v>
          </cell>
          <cell r="K13">
            <v>46.049993878564706</v>
          </cell>
          <cell r="L13">
            <v>89.521313876566424</v>
          </cell>
          <cell r="M13">
            <v>1822.1331892116132</v>
          </cell>
          <cell r="N13">
            <v>1.6486937814507753E-4</v>
          </cell>
          <cell r="O13" t="str">
            <v/>
          </cell>
        </row>
        <row r="14">
          <cell r="A14" t="str">
            <v>NWT22</v>
          </cell>
          <cell r="B14" t="str">
            <v>NWT</v>
          </cell>
          <cell r="C14" t="str">
            <v>2021-22</v>
          </cell>
          <cell r="D14">
            <v>3415297.3835719931</v>
          </cell>
          <cell r="E14">
            <v>78300.772634624838</v>
          </cell>
          <cell r="F14">
            <v>553055.23227713699</v>
          </cell>
          <cell r="G14">
            <v>197.39397487372301</v>
          </cell>
          <cell r="H14">
            <v>43.33627122612441</v>
          </cell>
          <cell r="I14">
            <v>1.1851263801823104</v>
          </cell>
          <cell r="J14">
            <v>1.3998082798416551</v>
          </cell>
          <cell r="K14">
            <v>46.049993878564706</v>
          </cell>
          <cell r="L14">
            <v>89.521313876566424</v>
          </cell>
          <cell r="M14">
            <v>1830.2706971812379</v>
          </cell>
          <cell r="N14">
            <v>1.6367535157812605E-4</v>
          </cell>
          <cell r="O14">
            <v>18669.056950747967</v>
          </cell>
        </row>
        <row r="15">
          <cell r="A15" t="str">
            <v>NWT23</v>
          </cell>
          <cell r="B15" t="str">
            <v>NWT</v>
          </cell>
          <cell r="C15" t="str">
            <v>2022-23</v>
          </cell>
          <cell r="D15">
            <v>3435200.0392951597</v>
          </cell>
          <cell r="E15">
            <v>78475.901795362501</v>
          </cell>
          <cell r="F15">
            <v>554988.97589978401</v>
          </cell>
          <cell r="G15">
            <v>199.215599845935</v>
          </cell>
          <cell r="H15">
            <v>43.458164724677772</v>
          </cell>
          <cell r="I15">
            <v>1.1851263801823104</v>
          </cell>
          <cell r="J15">
            <v>1.3998082798416551</v>
          </cell>
          <cell r="K15">
            <v>46.049993878564706</v>
          </cell>
          <cell r="L15">
            <v>89.521313876566424</v>
          </cell>
          <cell r="M15">
            <v>1837.7794749672807</v>
          </cell>
          <cell r="N15">
            <v>1.6272705915393987E-4</v>
          </cell>
          <cell r="O15">
            <v>19902.655723166652</v>
          </cell>
        </row>
        <row r="16">
          <cell r="A16" t="str">
            <v>NWT24</v>
          </cell>
          <cell r="B16" t="str">
            <v>NWT</v>
          </cell>
          <cell r="C16" t="str">
            <v>2023-24</v>
          </cell>
          <cell r="D16">
            <v>3453907.4499931498</v>
          </cell>
          <cell r="E16">
            <v>78651.03095610012</v>
          </cell>
          <cell r="F16">
            <v>556166.511904118</v>
          </cell>
          <cell r="G16">
            <v>201.74614203635201</v>
          </cell>
          <cell r="H16">
            <v>43.564254037237887</v>
          </cell>
          <cell r="I16">
            <v>1.1851263801823104</v>
          </cell>
          <cell r="J16">
            <v>1.3998082798416551</v>
          </cell>
          <cell r="K16">
            <v>46.049993878564706</v>
          </cell>
          <cell r="L16">
            <v>89.521313876566424</v>
          </cell>
          <cell r="M16">
            <v>1845.1204695936228</v>
          </cell>
          <cell r="N16">
            <v>1.6184568002860315E-4</v>
          </cell>
          <cell r="O16">
            <v>18707.410697990097</v>
          </cell>
        </row>
        <row r="17">
          <cell r="A17" t="str">
            <v>NWT25</v>
          </cell>
          <cell r="B17" t="str">
            <v>NWT</v>
          </cell>
          <cell r="C17" t="str">
            <v>2024-25</v>
          </cell>
          <cell r="D17">
            <v>3472161.5346318521</v>
          </cell>
          <cell r="E17">
            <v>78826.160116837724</v>
          </cell>
          <cell r="F17">
            <v>557450.77872097702</v>
          </cell>
          <cell r="G17">
            <v>205.07856012146701</v>
          </cell>
          <cell r="H17">
            <v>43.664010395063492</v>
          </cell>
          <cell r="I17">
            <v>1.1851263801823104</v>
          </cell>
          <cell r="J17">
            <v>1.3998082798416551</v>
          </cell>
          <cell r="K17">
            <v>46.049993878564706</v>
          </cell>
          <cell r="L17">
            <v>89.521313876566424</v>
          </cell>
          <cell r="M17">
            <v>1852.3118287998182</v>
          </cell>
          <cell r="N17">
            <v>1.60994813871547E-4</v>
          </cell>
          <cell r="O17">
            <v>18254.084638702217</v>
          </cell>
        </row>
        <row r="18">
          <cell r="A18" t="str">
            <v>SRN21</v>
          </cell>
          <cell r="B18" t="str">
            <v>SRN</v>
          </cell>
          <cell r="C18" t="str">
            <v>2020-21</v>
          </cell>
          <cell r="D18">
            <v>2013377.2084335894</v>
          </cell>
          <cell r="E18">
            <v>39846.224305555566</v>
          </cell>
          <cell r="F18">
            <v>307828.44257788302</v>
          </cell>
          <cell r="G18">
            <v>124.5</v>
          </cell>
          <cell r="H18">
            <v>50.579171935262707</v>
          </cell>
          <cell r="I18">
            <v>3.2386283237211977</v>
          </cell>
          <cell r="J18">
            <v>2.540136980708978</v>
          </cell>
          <cell r="K18">
            <v>15.472317584419129</v>
          </cell>
          <cell r="L18">
            <v>82.578911298971164</v>
          </cell>
          <cell r="M18">
            <v>1490.0868547330783</v>
          </cell>
          <cell r="N18">
            <v>1.8128744006393644E-4</v>
          </cell>
          <cell r="O18" t="str">
            <v/>
          </cell>
        </row>
        <row r="19">
          <cell r="A19" t="str">
            <v>SRN22</v>
          </cell>
          <cell r="B19" t="str">
            <v>SRN</v>
          </cell>
          <cell r="C19" t="str">
            <v>2021-22</v>
          </cell>
          <cell r="D19">
            <v>2026959.7742737264</v>
          </cell>
          <cell r="E19">
            <v>39963.657722222233</v>
          </cell>
          <cell r="F19">
            <v>310380.72120291</v>
          </cell>
          <cell r="G19">
            <v>125.6</v>
          </cell>
          <cell r="H19">
            <v>50.812056501285781</v>
          </cell>
          <cell r="I19">
            <v>3.2386283237211977</v>
          </cell>
          <cell r="J19">
            <v>2.540136980708978</v>
          </cell>
          <cell r="K19">
            <v>15.472317584419129</v>
          </cell>
          <cell r="L19">
            <v>82.578911298971164</v>
          </cell>
          <cell r="M19">
            <v>1492.9415574464913</v>
          </cell>
          <cell r="N19">
            <v>1.8007264112124871E-4</v>
          </cell>
          <cell r="O19">
            <v>13582.565840136958</v>
          </cell>
        </row>
        <row r="20">
          <cell r="A20" t="str">
            <v>SRN23</v>
          </cell>
          <cell r="B20" t="str">
            <v>SRN</v>
          </cell>
          <cell r="C20" t="str">
            <v>2022-23</v>
          </cell>
          <cell r="D20">
            <v>2043239.3702936578</v>
          </cell>
          <cell r="E20">
            <v>40071.091138888907</v>
          </cell>
          <cell r="F20">
            <v>312948.60868736001</v>
          </cell>
          <cell r="G20">
            <v>126.5</v>
          </cell>
          <cell r="H20">
            <v>51.111418196366031</v>
          </cell>
          <cell r="I20">
            <v>3.2386283237211977</v>
          </cell>
          <cell r="J20">
            <v>2.540136980708978</v>
          </cell>
          <cell r="K20">
            <v>15.472317584419129</v>
          </cell>
          <cell r="L20">
            <v>82.578911298971164</v>
          </cell>
          <cell r="M20">
            <v>1495.3682939003043</v>
          </cell>
          <cell r="N20">
            <v>1.7863790474414244E-4</v>
          </cell>
          <cell r="O20">
            <v>16279.59601993137</v>
          </cell>
        </row>
        <row r="21">
          <cell r="A21" t="str">
            <v>SRN24</v>
          </cell>
          <cell r="B21" t="str">
            <v>SRN</v>
          </cell>
          <cell r="C21" t="str">
            <v>2023-24</v>
          </cell>
          <cell r="D21">
            <v>2058921.7451957029</v>
          </cell>
          <cell r="E21">
            <v>40184.524555555574</v>
          </cell>
          <cell r="F21">
            <v>315489.91022840602</v>
          </cell>
          <cell r="G21">
            <v>127.7</v>
          </cell>
          <cell r="H21">
            <v>51.394603758009175</v>
          </cell>
          <cell r="I21">
            <v>3.2386283237211977</v>
          </cell>
          <cell r="J21">
            <v>2.540136980708978</v>
          </cell>
          <cell r="K21">
            <v>15.472317584419129</v>
          </cell>
          <cell r="L21">
            <v>82.578911298971164</v>
          </cell>
          <cell r="M21">
            <v>1498.073055684061</v>
          </cell>
          <cell r="N21">
            <v>1.7727725730795385E-4</v>
          </cell>
          <cell r="O21">
            <v>15682.374902045121</v>
          </cell>
        </row>
        <row r="22">
          <cell r="A22" t="str">
            <v>SRN25</v>
          </cell>
          <cell r="B22" t="str">
            <v>SRN</v>
          </cell>
          <cell r="C22" t="str">
            <v>2024-25</v>
          </cell>
          <cell r="D22">
            <v>2074427.57763718</v>
          </cell>
          <cell r="E22">
            <v>40296.957972222241</v>
          </cell>
          <cell r="F22">
            <v>317910.93722522102</v>
          </cell>
          <cell r="G22">
            <v>129.1</v>
          </cell>
          <cell r="H22">
            <v>51.672194514327572</v>
          </cell>
          <cell r="I22">
            <v>3.2386283237211977</v>
          </cell>
          <cell r="J22">
            <v>2.540136980708978</v>
          </cell>
          <cell r="K22">
            <v>15.472317584419129</v>
          </cell>
          <cell r="L22">
            <v>82.578911298971164</v>
          </cell>
          <cell r="M22">
            <v>1501.128962843768</v>
          </cell>
          <cell r="N22">
            <v>1.7402391092929221E-4</v>
          </cell>
          <cell r="O22">
            <v>15505.832441477105</v>
          </cell>
        </row>
        <row r="23">
          <cell r="A23" t="str">
            <v>SVH21</v>
          </cell>
          <cell r="B23" t="str">
            <v>SVH</v>
          </cell>
          <cell r="C23" t="str">
            <v>2020-21</v>
          </cell>
          <cell r="D23">
            <v>4263005.1348733855</v>
          </cell>
          <cell r="E23">
            <v>94196.36907737836</v>
          </cell>
          <cell r="F23">
            <v>620579</v>
          </cell>
          <cell r="G23">
            <v>242.56547506341786</v>
          </cell>
          <cell r="H23">
            <v>45.606140970120002</v>
          </cell>
          <cell r="I23">
            <v>1.1806660262972168</v>
          </cell>
          <cell r="J23">
            <v>2.4726648235127664</v>
          </cell>
          <cell r="K23">
            <v>49.084254661272311</v>
          </cell>
          <cell r="L23">
            <v>82.803344649042387</v>
          </cell>
          <cell r="M23">
            <v>2044.536303438372</v>
          </cell>
          <cell r="N23">
            <v>2.3574918823780617E-4</v>
          </cell>
          <cell r="O23" t="str">
            <v/>
          </cell>
        </row>
        <row r="24">
          <cell r="A24" t="str">
            <v>SVH22</v>
          </cell>
          <cell r="B24" t="str">
            <v>SVH</v>
          </cell>
          <cell r="C24" t="str">
            <v>2021-22</v>
          </cell>
          <cell r="D24">
            <v>4292906.0142754875</v>
          </cell>
          <cell r="E24">
            <v>94378.461158229562</v>
          </cell>
          <cell r="F24">
            <v>623218</v>
          </cell>
          <cell r="G24">
            <v>243.37210890116225</v>
          </cell>
          <cell r="H24">
            <v>45.893106948732942</v>
          </cell>
          <cell r="I24">
            <v>1.1806660262972168</v>
          </cell>
          <cell r="J24">
            <v>2.4726648235127664</v>
          </cell>
          <cell r="K24">
            <v>49.084254661272311</v>
          </cell>
          <cell r="L24">
            <v>82.803344649042387</v>
          </cell>
          <cell r="M24">
            <v>2052.2113727563192</v>
          </cell>
          <cell r="N24">
            <v>2.3410715181231695E-4</v>
          </cell>
          <cell r="O24">
            <v>29900.879402101971</v>
          </cell>
        </row>
        <row r="25">
          <cell r="A25" t="str">
            <v>SVH23</v>
          </cell>
          <cell r="B25" t="str">
            <v>SVH</v>
          </cell>
          <cell r="C25" t="str">
            <v>2022-23</v>
          </cell>
          <cell r="D25">
            <v>4327801.9956331765</v>
          </cell>
          <cell r="E25">
            <v>94560.553239080749</v>
          </cell>
          <cell r="F25">
            <v>625928</v>
          </cell>
          <cell r="G25">
            <v>244.47874174809303</v>
          </cell>
          <cell r="H25">
            <v>46.233023511954443</v>
          </cell>
          <cell r="I25">
            <v>1.1806660262972168</v>
          </cell>
          <cell r="J25">
            <v>2.4726648235127664</v>
          </cell>
          <cell r="K25">
            <v>49.084254661272311</v>
          </cell>
          <cell r="L25">
            <v>82.803344649042387</v>
          </cell>
          <cell r="M25">
            <v>2059.167121107394</v>
          </cell>
          <cell r="N25">
            <v>2.3175736806167277E-4</v>
          </cell>
          <cell r="O25">
            <v>34895.981357689016</v>
          </cell>
        </row>
        <row r="26">
          <cell r="A26" t="str">
            <v>SVH24</v>
          </cell>
          <cell r="B26" t="str">
            <v>SVH</v>
          </cell>
          <cell r="C26" t="str">
            <v>2023-24</v>
          </cell>
          <cell r="D26">
            <v>4361883.1282294011</v>
          </cell>
          <cell r="E26">
            <v>94742.645319931878</v>
          </cell>
          <cell r="F26">
            <v>628638</v>
          </cell>
          <cell r="G26">
            <v>245.0853744780722</v>
          </cell>
          <cell r="H26">
            <v>46.563754873661182</v>
          </cell>
          <cell r="I26">
            <v>1.1806660262972168</v>
          </cell>
          <cell r="J26">
            <v>2.4726648235127664</v>
          </cell>
          <cell r="K26">
            <v>49.084254661272311</v>
          </cell>
          <cell r="L26">
            <v>82.803344649042387</v>
          </cell>
          <cell r="M26">
            <v>2066.1092827028847</v>
          </cell>
          <cell r="N26">
            <v>2.2994655530973455E-4</v>
          </cell>
          <cell r="O26">
            <v>34081.132596224546</v>
          </cell>
        </row>
        <row r="27">
          <cell r="A27" t="str">
            <v>SVH25</v>
          </cell>
          <cell r="B27" t="str">
            <v>SVH</v>
          </cell>
          <cell r="C27" t="str">
            <v>2024-25</v>
          </cell>
          <cell r="D27">
            <v>4396031.4913004106</v>
          </cell>
          <cell r="E27">
            <v>94924.73740078308</v>
          </cell>
          <cell r="F27">
            <v>631344</v>
          </cell>
          <cell r="G27">
            <v>246.1920069892912</v>
          </cell>
          <cell r="H27">
            <v>46.894730334976806</v>
          </cell>
          <cell r="I27">
            <v>1.1806660262972168</v>
          </cell>
          <cell r="J27">
            <v>2.4726648235127664</v>
          </cell>
          <cell r="K27">
            <v>49.084254661272311</v>
          </cell>
          <cell r="L27">
            <v>82.803344649042387</v>
          </cell>
          <cell r="M27">
            <v>2073.0382241249713</v>
          </cell>
          <cell r="N27">
            <v>2.2656798568687427E-4</v>
          </cell>
          <cell r="O27">
            <v>34148.363071009517</v>
          </cell>
        </row>
        <row r="28">
          <cell r="A28" t="str">
            <v>SWB21</v>
          </cell>
          <cell r="B28" t="str">
            <v>SWB</v>
          </cell>
          <cell r="C28" t="str">
            <v>2020-21</v>
          </cell>
          <cell r="D28">
            <v>772682.28979628196</v>
          </cell>
          <cell r="E28">
            <v>17568.014861111107</v>
          </cell>
          <cell r="F28">
            <v>108375</v>
          </cell>
          <cell r="G28">
            <v>42.1</v>
          </cell>
          <cell r="H28">
            <v>44.022389548372679</v>
          </cell>
          <cell r="I28">
            <v>2.4164160997523996</v>
          </cell>
          <cell r="J28">
            <v>10.199981615908076</v>
          </cell>
          <cell r="K28">
            <v>2.2278268179907523</v>
          </cell>
          <cell r="L28">
            <v>59.339549250277948</v>
          </cell>
          <cell r="M28">
            <v>956.13807875498571</v>
          </cell>
          <cell r="N28">
            <v>8.4251963400330614E-4</v>
          </cell>
          <cell r="O28" t="str">
            <v/>
          </cell>
        </row>
        <row r="29">
          <cell r="A29" t="str">
            <v>SWB22</v>
          </cell>
          <cell r="B29" t="str">
            <v>SWB</v>
          </cell>
          <cell r="C29" t="str">
            <v>2021-22</v>
          </cell>
          <cell r="D29">
            <v>779763.80733111699</v>
          </cell>
          <cell r="E29">
            <v>17616.140277777777</v>
          </cell>
          <cell r="F29">
            <v>109045</v>
          </cell>
          <cell r="G29">
            <v>42.4</v>
          </cell>
          <cell r="H29">
            <v>44.321683205630784</v>
          </cell>
          <cell r="I29">
            <v>2.4164160997523996</v>
          </cell>
          <cell r="J29">
            <v>10.199981615908076</v>
          </cell>
          <cell r="K29">
            <v>2.2278268179907523</v>
          </cell>
          <cell r="L29">
            <v>59.339549250277948</v>
          </cell>
          <cell r="M29">
            <v>955.8735398887336</v>
          </cell>
          <cell r="N29">
            <v>8.3486819198260245E-4</v>
          </cell>
          <cell r="O29">
            <v>7081.5175348350313</v>
          </cell>
        </row>
        <row r="30">
          <cell r="A30" t="str">
            <v>SWB23</v>
          </cell>
          <cell r="B30" t="str">
            <v>SWB</v>
          </cell>
          <cell r="C30" t="str">
            <v>2022-23</v>
          </cell>
          <cell r="D30">
            <v>787792.63852498587</v>
          </cell>
          <cell r="E30">
            <v>17664.265694444442</v>
          </cell>
          <cell r="F30">
            <v>109740</v>
          </cell>
          <cell r="G30">
            <v>42.7</v>
          </cell>
          <cell r="H30">
            <v>44.673295884763689</v>
          </cell>
          <cell r="I30">
            <v>2.4164160997523996</v>
          </cell>
          <cell r="J30">
            <v>10.199981615908076</v>
          </cell>
          <cell r="K30">
            <v>2.2278268179907523</v>
          </cell>
          <cell r="L30">
            <v>59.339549250277948</v>
          </cell>
          <cell r="M30">
            <v>955.39778290022434</v>
          </cell>
          <cell r="N30">
            <v>8.2635958774493251E-4</v>
          </cell>
          <cell r="O30">
            <v>8028.8311938688857</v>
          </cell>
        </row>
        <row r="31">
          <cell r="A31" t="str">
            <v>SWB24</v>
          </cell>
          <cell r="B31" t="str">
            <v>SWB</v>
          </cell>
          <cell r="C31" t="str">
            <v>2023-24</v>
          </cell>
          <cell r="D31">
            <v>795629.62677726243</v>
          </cell>
          <cell r="E31">
            <v>17712.891111111108</v>
          </cell>
          <cell r="F31">
            <v>110367</v>
          </cell>
          <cell r="G31">
            <v>43</v>
          </cell>
          <cell r="H31">
            <v>45.012413978318129</v>
          </cell>
          <cell r="I31">
            <v>2.4164160997523996</v>
          </cell>
          <cell r="J31">
            <v>10.199981615908076</v>
          </cell>
          <cell r="K31">
            <v>2.2278268179907523</v>
          </cell>
          <cell r="L31">
            <v>59.339549250277948</v>
          </cell>
          <cell r="M31">
            <v>955.57224950393834</v>
          </cell>
          <cell r="N31">
            <v>8.1821990797012933E-4</v>
          </cell>
          <cell r="O31">
            <v>7836.9882522765547</v>
          </cell>
        </row>
        <row r="32">
          <cell r="A32" t="str">
            <v>SWB25</v>
          </cell>
          <cell r="B32" t="str">
            <v>SWB</v>
          </cell>
          <cell r="C32" t="str">
            <v>2024-25</v>
          </cell>
          <cell r="D32">
            <v>803423.24013220926</v>
          </cell>
          <cell r="E32">
            <v>17760.016527777778</v>
          </cell>
          <cell r="F32">
            <v>111068</v>
          </cell>
          <cell r="G32">
            <v>43.4</v>
          </cell>
          <cell r="H32">
            <v>45.347504721185743</v>
          </cell>
          <cell r="I32">
            <v>2.4164160997523996</v>
          </cell>
          <cell r="J32">
            <v>10.199981615908076</v>
          </cell>
          <cell r="K32">
            <v>2.2278268179907523</v>
          </cell>
          <cell r="L32">
            <v>59.339549250277948</v>
          </cell>
          <cell r="M32">
            <v>956.30657033381863</v>
          </cell>
          <cell r="N32">
            <v>8.1028275942437653E-4</v>
          </cell>
          <cell r="O32">
            <v>7793.6133549468359</v>
          </cell>
        </row>
        <row r="33">
          <cell r="A33" t="str">
            <v>TMS21</v>
          </cell>
          <cell r="B33" t="str">
            <v>TMS</v>
          </cell>
          <cell r="C33" t="str">
            <v>2020-21</v>
          </cell>
          <cell r="D33">
            <v>6011862.3476248458</v>
          </cell>
          <cell r="E33">
            <v>109246.39159989619</v>
          </cell>
          <cell r="F33">
            <v>992645.94</v>
          </cell>
          <cell r="G33">
            <v>396.33</v>
          </cell>
          <cell r="H33">
            <v>55.073013011433233</v>
          </cell>
          <cell r="I33">
            <v>1.2718366688089244</v>
          </cell>
          <cell r="J33">
            <v>0.67095107713552748</v>
          </cell>
          <cell r="K33">
            <v>86.134155721450654</v>
          </cell>
          <cell r="L33">
            <v>94.373753000485266</v>
          </cell>
          <cell r="M33">
            <v>5230.6403654309306</v>
          </cell>
          <cell r="N33">
            <v>6.0214286200850593E-5</v>
          </cell>
          <cell r="O33" t="str">
            <v/>
          </cell>
        </row>
        <row r="34">
          <cell r="A34" t="str">
            <v>TMS22</v>
          </cell>
          <cell r="B34" t="str">
            <v>TMS</v>
          </cell>
          <cell r="C34" t="str">
            <v>2021-22</v>
          </cell>
          <cell r="D34">
            <v>6044187.1836662535</v>
          </cell>
          <cell r="E34">
            <v>109312.75525095878</v>
          </cell>
          <cell r="F34">
            <v>999357.96</v>
          </cell>
          <cell r="G34">
            <v>401.02</v>
          </cell>
          <cell r="H34">
            <v>55.340281162890122</v>
          </cell>
          <cell r="I34">
            <v>1.2718366688089244</v>
          </cell>
          <cell r="J34">
            <v>0.67095107713552748</v>
          </cell>
          <cell r="K34">
            <v>86.134155721450654</v>
          </cell>
          <cell r="L34">
            <v>94.373753000485266</v>
          </cell>
          <cell r="M34">
            <v>5274.5095043741439</v>
          </cell>
          <cell r="N34">
            <v>6.022315142450745E-5</v>
          </cell>
          <cell r="O34">
            <v>32324.83604140766</v>
          </cell>
        </row>
        <row r="35">
          <cell r="A35" t="str">
            <v>TMS23</v>
          </cell>
          <cell r="B35" t="str">
            <v>TMS</v>
          </cell>
          <cell r="C35" t="str">
            <v>2022-23</v>
          </cell>
          <cell r="D35">
            <v>6093680.6748185577</v>
          </cell>
          <cell r="E35">
            <v>109375.76633689462</v>
          </cell>
          <cell r="F35">
            <v>1005515.1</v>
          </cell>
          <cell r="G35">
            <v>403.15</v>
          </cell>
          <cell r="H35">
            <v>55.764384430331916</v>
          </cell>
          <cell r="I35">
            <v>1.2718366688089244</v>
          </cell>
          <cell r="J35">
            <v>0.67095107713552748</v>
          </cell>
          <cell r="K35">
            <v>86.134155721450654</v>
          </cell>
          <cell r="L35">
            <v>94.373753000485266</v>
          </cell>
          <cell r="M35">
            <v>5313.1157322971012</v>
          </cell>
          <cell r="N35">
            <v>6.006222175580243E-5</v>
          </cell>
          <cell r="O35">
            <v>49493.491152304225</v>
          </cell>
        </row>
        <row r="36">
          <cell r="A36" t="str">
            <v>TMS24</v>
          </cell>
          <cell r="B36" t="str">
            <v>TMS</v>
          </cell>
          <cell r="C36" t="str">
            <v>2023-24</v>
          </cell>
          <cell r="D36">
            <v>6140674.6249761768</v>
          </cell>
          <cell r="E36">
            <v>109438.6052897949</v>
          </cell>
          <cell r="F36">
            <v>1011118.38</v>
          </cell>
          <cell r="G36">
            <v>405.29</v>
          </cell>
          <cell r="H36">
            <v>56.165184339824599</v>
          </cell>
          <cell r="I36">
            <v>1.2718366688089244</v>
          </cell>
          <cell r="J36">
            <v>0.67095107713552748</v>
          </cell>
          <cell r="K36">
            <v>86.134155721450654</v>
          </cell>
          <cell r="L36">
            <v>94.373753000485266</v>
          </cell>
          <cell r="M36">
            <v>5346.5345057489358</v>
          </cell>
          <cell r="N36">
            <v>5.9928268875087593E-5</v>
          </cell>
          <cell r="O36">
            <v>46993.950157619081</v>
          </cell>
        </row>
        <row r="37">
          <cell r="A37" t="str">
            <v>TMS25</v>
          </cell>
          <cell r="B37" t="str">
            <v>TMS</v>
          </cell>
          <cell r="C37" t="str">
            <v>2024-25</v>
          </cell>
          <cell r="D37">
            <v>6184677.8586073909</v>
          </cell>
          <cell r="E37">
            <v>109500.36852537999</v>
          </cell>
          <cell r="F37">
            <v>1016542.5</v>
          </cell>
          <cell r="G37">
            <v>407.42</v>
          </cell>
          <cell r="H37">
            <v>56.538227101903807</v>
          </cell>
          <cell r="I37">
            <v>1.2718366688089244</v>
          </cell>
          <cell r="J37">
            <v>0.67095107713552748</v>
          </cell>
          <cell r="K37">
            <v>86.134155721450654</v>
          </cell>
          <cell r="L37">
            <v>94.373753000485266</v>
          </cell>
          <cell r="M37">
            <v>5374.5355989611098</v>
          </cell>
          <cell r="N37">
            <v>5.9825266320874022E-5</v>
          </cell>
          <cell r="O37">
            <v>44003.233631214127</v>
          </cell>
        </row>
        <row r="38">
          <cell r="A38" t="str">
            <v>WSH21</v>
          </cell>
          <cell r="B38" t="str">
            <v>WSH</v>
          </cell>
          <cell r="C38" t="str">
            <v>2020-21</v>
          </cell>
          <cell r="D38">
            <v>1472762.6193764242</v>
          </cell>
          <cell r="E38">
            <v>36570.067777777775</v>
          </cell>
          <cell r="F38">
            <v>249531.219161791</v>
          </cell>
          <cell r="G38">
            <v>77.7</v>
          </cell>
          <cell r="H38">
            <v>40.215093877915784</v>
          </cell>
          <cell r="I38">
            <v>1.6459023050557058</v>
          </cell>
          <cell r="J38">
            <v>6.0648512393123273</v>
          </cell>
          <cell r="K38">
            <v>2.1609720953258766</v>
          </cell>
          <cell r="L38">
            <v>73.832054654943747</v>
          </cell>
          <cell r="M38">
            <v>600.49481538514146</v>
          </cell>
          <cell r="N38">
            <v>5.6560370900281048E-4</v>
          </cell>
          <cell r="O38" t="str">
            <v/>
          </cell>
        </row>
        <row r="39">
          <cell r="A39" t="str">
            <v>WSH22</v>
          </cell>
          <cell r="B39" t="str">
            <v>WSH</v>
          </cell>
          <cell r="C39" t="str">
            <v>2021-22</v>
          </cell>
          <cell r="D39">
            <v>1481185.7937235762</v>
          </cell>
          <cell r="E39">
            <v>36666.283444444445</v>
          </cell>
          <cell r="F39">
            <v>250892.506371314</v>
          </cell>
          <cell r="G39">
            <v>78.5</v>
          </cell>
          <cell r="H39">
            <v>40.333385866494481</v>
          </cell>
          <cell r="I39">
            <v>1.6459023050557058</v>
          </cell>
          <cell r="J39">
            <v>6.0648512393123273</v>
          </cell>
          <cell r="K39">
            <v>2.1609720953258766</v>
          </cell>
          <cell r="L39">
            <v>73.832054654943747</v>
          </cell>
          <cell r="M39">
            <v>605.39379818459622</v>
          </cell>
          <cell r="N39">
            <v>5.6238724644118291E-4</v>
          </cell>
          <cell r="O39">
            <v>8423.1743471520022</v>
          </cell>
        </row>
        <row r="40">
          <cell r="A40" t="str">
            <v>WSH23</v>
          </cell>
          <cell r="B40" t="str">
            <v>WSH</v>
          </cell>
          <cell r="C40" t="str">
            <v>2022-23</v>
          </cell>
          <cell r="D40">
            <v>1490244.8026750854</v>
          </cell>
          <cell r="E40">
            <v>36757.499111111116</v>
          </cell>
          <cell r="F40">
            <v>252737.89214154999</v>
          </cell>
          <cell r="G40">
            <v>79.3</v>
          </cell>
          <cell r="H40">
            <v>40.468292589781839</v>
          </cell>
          <cell r="I40">
            <v>1.6459023050557058</v>
          </cell>
          <cell r="J40">
            <v>6.0648512393123273</v>
          </cell>
          <cell r="K40">
            <v>2.1609720953258766</v>
          </cell>
          <cell r="L40">
            <v>73.832054654943747</v>
          </cell>
          <cell r="M40">
            <v>610.43506211012539</v>
          </cell>
          <cell r="N40">
            <v>5.5494238162446987E-4</v>
          </cell>
          <cell r="O40">
            <v>9059.0089515091386</v>
          </cell>
        </row>
        <row r="41">
          <cell r="A41" t="str">
            <v>WSH24</v>
          </cell>
          <cell r="B41" t="str">
            <v>WSH</v>
          </cell>
          <cell r="C41" t="str">
            <v>2023-24</v>
          </cell>
          <cell r="D41">
            <v>1498920.7710274921</v>
          </cell>
          <cell r="E41">
            <v>36849.714777777786</v>
          </cell>
          <cell r="F41">
            <v>254157.35074691099</v>
          </cell>
          <cell r="G41">
            <v>80.099999999999994</v>
          </cell>
          <cell r="H41">
            <v>40.59208510187468</v>
          </cell>
          <cell r="I41">
            <v>1.6459023050557058</v>
          </cell>
          <cell r="J41">
            <v>6.0648512393123273</v>
          </cell>
          <cell r="K41">
            <v>2.1609720953258766</v>
          </cell>
          <cell r="L41">
            <v>73.832054654943747</v>
          </cell>
          <cell r="M41">
            <v>615.59584914228071</v>
          </cell>
          <cell r="N41">
            <v>5.5173029554664288E-4</v>
          </cell>
          <cell r="O41">
            <v>8675.9683524067514</v>
          </cell>
        </row>
        <row r="42">
          <cell r="A42" t="str">
            <v>WSH25</v>
          </cell>
          <cell r="B42" t="str">
            <v>WSH</v>
          </cell>
          <cell r="C42" t="str">
            <v>2024-25</v>
          </cell>
          <cell r="D42">
            <v>1507358.3099198227</v>
          </cell>
          <cell r="E42">
            <v>36941.430444444457</v>
          </cell>
          <cell r="F42">
            <v>255588.733667241</v>
          </cell>
          <cell r="G42">
            <v>80.900000000000006</v>
          </cell>
          <cell r="H42">
            <v>40.708760207429144</v>
          </cell>
          <cell r="I42">
            <v>1.6459023050557058</v>
          </cell>
          <cell r="J42">
            <v>6.0648512393123273</v>
          </cell>
          <cell r="K42">
            <v>2.1609720953258766</v>
          </cell>
          <cell r="L42">
            <v>73.832054654943747</v>
          </cell>
          <cell r="M42">
            <v>620.84384685899306</v>
          </cell>
          <cell r="N42">
            <v>5.473151237968644E-4</v>
          </cell>
          <cell r="O42">
            <v>8437.5388923306018</v>
          </cell>
        </row>
        <row r="43">
          <cell r="A43" t="str">
            <v>WSX21</v>
          </cell>
          <cell r="B43" t="str">
            <v>WSX</v>
          </cell>
          <cell r="C43" t="str">
            <v>2020-21</v>
          </cell>
          <cell r="D43">
            <v>1269703.5220793271</v>
          </cell>
          <cell r="E43">
            <v>35247.887317380839</v>
          </cell>
          <cell r="F43">
            <v>186437.81486047001</v>
          </cell>
          <cell r="G43">
            <v>71.145445702489326</v>
          </cell>
          <cell r="H43">
            <v>36.224992673548428</v>
          </cell>
          <cell r="I43">
            <v>1.3915333667594023</v>
          </cell>
          <cell r="J43">
            <v>4.4171040022053853</v>
          </cell>
          <cell r="K43">
            <v>7.4587638273102721</v>
          </cell>
          <cell r="L43">
            <v>71.732889723576321</v>
          </cell>
          <cell r="M43">
            <v>1354.1352043373736</v>
          </cell>
          <cell r="N43">
            <v>3.1503417376124222E-4</v>
          </cell>
          <cell r="O43" t="str">
            <v/>
          </cell>
        </row>
        <row r="44">
          <cell r="A44" t="str">
            <v>WSX22</v>
          </cell>
          <cell r="B44" t="str">
            <v>WSX</v>
          </cell>
          <cell r="C44" t="str">
            <v>2021-22</v>
          </cell>
          <cell r="D44">
            <v>1278967.7831505295</v>
          </cell>
          <cell r="E44">
            <v>35369.024007540473</v>
          </cell>
          <cell r="F44">
            <v>187642.228601282</v>
          </cell>
          <cell r="G44">
            <v>71.784835520399483</v>
          </cell>
          <cell r="H44">
            <v>36.415303426413523</v>
          </cell>
          <cell r="I44">
            <v>1.3915333667594023</v>
          </cell>
          <cell r="J44">
            <v>4.4171040022053853</v>
          </cell>
          <cell r="K44">
            <v>7.4587638273102721</v>
          </cell>
          <cell r="L44">
            <v>71.732889723576321</v>
          </cell>
          <cell r="M44">
            <v>1359.0495690347896</v>
          </cell>
          <cell r="N44">
            <v>3.1353408997699815E-4</v>
          </cell>
          <cell r="O44">
            <v>9264.2610712023452</v>
          </cell>
        </row>
        <row r="45">
          <cell r="A45" t="str">
            <v>WSX23</v>
          </cell>
          <cell r="B45" t="str">
            <v>WSX</v>
          </cell>
          <cell r="C45" t="str">
            <v>2022-23</v>
          </cell>
          <cell r="D45">
            <v>1289439.9361659233</v>
          </cell>
          <cell r="E45">
            <v>35491.211494448857</v>
          </cell>
          <cell r="F45">
            <v>188656.413376012</v>
          </cell>
          <cell r="G45">
            <v>72.259667696774102</v>
          </cell>
          <cell r="H45">
            <v>36.639165828801247</v>
          </cell>
          <cell r="I45">
            <v>1.3915333667594023</v>
          </cell>
          <cell r="J45">
            <v>4.4171040022053853</v>
          </cell>
          <cell r="K45">
            <v>7.4587638273102721</v>
          </cell>
          <cell r="L45">
            <v>71.732889723576321</v>
          </cell>
          <cell r="M45">
            <v>1363.4036495461542</v>
          </cell>
          <cell r="N45">
            <v>3.109877309930006E-4</v>
          </cell>
          <cell r="O45">
            <v>10472.153015393764</v>
          </cell>
        </row>
        <row r="46">
          <cell r="A46" t="str">
            <v>WSX24</v>
          </cell>
          <cell r="B46" t="str">
            <v>WSX</v>
          </cell>
          <cell r="C46" t="str">
            <v>2023-24</v>
          </cell>
          <cell r="D46">
            <v>1299734.4511764555</v>
          </cell>
          <cell r="E46">
            <v>35614.46371598079</v>
          </cell>
          <cell r="F46">
            <v>189408.08281807901</v>
          </cell>
          <cell r="G46">
            <v>73.118249852952289</v>
          </cell>
          <cell r="H46">
            <v>36.857086551106896</v>
          </cell>
          <cell r="I46">
            <v>1.3915333667594023</v>
          </cell>
          <cell r="J46">
            <v>4.4171040022053853</v>
          </cell>
          <cell r="K46">
            <v>7.4587638273102721</v>
          </cell>
          <cell r="L46">
            <v>71.732889723576321</v>
          </cell>
          <cell r="M46">
            <v>1367.8312196442394</v>
          </cell>
          <cell r="N46">
            <v>3.0852456025693141E-4</v>
          </cell>
          <cell r="O46">
            <v>10294.515010532225</v>
          </cell>
        </row>
        <row r="47">
          <cell r="A47" t="str">
            <v>WSX25</v>
          </cell>
          <cell r="B47" t="str">
            <v>WSX</v>
          </cell>
          <cell r="C47" t="str">
            <v>2024-25</v>
          </cell>
          <cell r="D47">
            <v>1310045.853773386</v>
          </cell>
          <cell r="E47">
            <v>35738.794799997973</v>
          </cell>
          <cell r="F47">
            <v>190160.956337507</v>
          </cell>
          <cell r="G47">
            <v>74.478160773558315</v>
          </cell>
          <cell r="H47">
            <v>37.074606644442184</v>
          </cell>
          <cell r="I47">
            <v>1.3915333667594023</v>
          </cell>
          <cell r="J47">
            <v>4.4171040022053853</v>
          </cell>
          <cell r="K47">
            <v>7.4587638273102721</v>
          </cell>
          <cell r="L47">
            <v>71.732889723576321</v>
          </cell>
          <cell r="M47">
            <v>1372.6383882848936</v>
          </cell>
          <cell r="N47">
            <v>3.0609615598185439E-4</v>
          </cell>
          <cell r="O47">
            <v>10311.402596930508</v>
          </cell>
        </row>
        <row r="48">
          <cell r="A48" t="str">
            <v>YKY21</v>
          </cell>
          <cell r="B48" t="str">
            <v>YKY</v>
          </cell>
          <cell r="C48" t="str">
            <v>2020-21</v>
          </cell>
          <cell r="D48">
            <v>2325405.4029252781</v>
          </cell>
          <cell r="E48">
            <v>52389.761929667562</v>
          </cell>
          <cell r="F48">
            <v>352236</v>
          </cell>
          <cell r="G48">
            <v>152.80000000000001</v>
          </cell>
          <cell r="H48">
            <v>44.400399888517235</v>
          </cell>
          <cell r="I48">
            <v>1.3310547496331622</v>
          </cell>
          <cell r="J48">
            <v>2.4149540264094216</v>
          </cell>
          <cell r="K48">
            <v>43.087882303107151</v>
          </cell>
          <cell r="L48">
            <v>79.46306222910178</v>
          </cell>
          <cell r="M48">
            <v>1102.2360808215146</v>
          </cell>
          <cell r="N48">
            <v>2.6188981896829667E-4</v>
          </cell>
          <cell r="O48" t="str">
            <v/>
          </cell>
        </row>
        <row r="49">
          <cell r="A49" t="str">
            <v>YKY22</v>
          </cell>
          <cell r="B49" t="str">
            <v>YKY</v>
          </cell>
          <cell r="C49" t="str">
            <v>2021-22</v>
          </cell>
          <cell r="D49">
            <v>2337068.9531762651</v>
          </cell>
          <cell r="E49">
            <v>52432.395856695533</v>
          </cell>
          <cell r="F49">
            <v>354659</v>
          </cell>
          <cell r="G49">
            <v>153.69999999999999</v>
          </cell>
          <cell r="H49">
            <v>44.588816736553198</v>
          </cell>
          <cell r="I49">
            <v>1.3310547496331622</v>
          </cell>
          <cell r="J49">
            <v>2.4149540264094216</v>
          </cell>
          <cell r="K49">
            <v>43.087882303107151</v>
          </cell>
          <cell r="L49">
            <v>79.46306222910178</v>
          </cell>
          <cell r="M49">
            <v>1105.3627248672522</v>
          </cell>
          <cell r="N49">
            <v>2.6058281214695009E-4</v>
          </cell>
          <cell r="O49">
            <v>11663.550250987057</v>
          </cell>
        </row>
        <row r="50">
          <cell r="A50" t="str">
            <v>YKY23</v>
          </cell>
          <cell r="B50" t="str">
            <v>YKY</v>
          </cell>
          <cell r="C50" t="str">
            <v>2022-23</v>
          </cell>
          <cell r="D50">
            <v>2350425.50158522</v>
          </cell>
          <cell r="E50">
            <v>52474.029783723505</v>
          </cell>
          <cell r="F50">
            <v>357144</v>
          </cell>
          <cell r="G50">
            <v>154.6</v>
          </cell>
          <cell r="H50">
            <v>44.809220124573429</v>
          </cell>
          <cell r="I50">
            <v>1.3310547496331622</v>
          </cell>
          <cell r="J50">
            <v>2.4149540264094216</v>
          </cell>
          <cell r="K50">
            <v>43.087882303107151</v>
          </cell>
          <cell r="L50">
            <v>79.46306222910178</v>
          </cell>
          <cell r="M50">
            <v>1108.1951729523073</v>
          </cell>
          <cell r="N50">
            <v>2.5910202199102514E-4</v>
          </cell>
          <cell r="O50">
            <v>13356.54840895487</v>
          </cell>
        </row>
        <row r="51">
          <cell r="A51" t="str">
            <v>YKY24</v>
          </cell>
          <cell r="B51" t="str">
            <v>YKY</v>
          </cell>
          <cell r="C51" t="str">
            <v>2023-24</v>
          </cell>
          <cell r="D51">
            <v>2363133.3821396814</v>
          </cell>
          <cell r="E51">
            <v>52517.163710751476</v>
          </cell>
          <cell r="F51">
            <v>359583</v>
          </cell>
          <cell r="G51">
            <v>155.5</v>
          </cell>
          <cell r="H51">
            <v>45.016928460953757</v>
          </cell>
          <cell r="I51">
            <v>1.3310547496331622</v>
          </cell>
          <cell r="J51">
            <v>2.4149540264094216</v>
          </cell>
          <cell r="K51">
            <v>43.087882303107151</v>
          </cell>
          <cell r="L51">
            <v>79.46306222910178</v>
          </cell>
          <cell r="M51">
            <v>1110.9883091032498</v>
          </cell>
          <cell r="N51">
            <v>2.5770868652728586E-4</v>
          </cell>
          <cell r="O51">
            <v>12707.880554461386</v>
          </cell>
        </row>
        <row r="52">
          <cell r="A52" t="str">
            <v>YKY25</v>
          </cell>
          <cell r="B52" t="str">
            <v>YKY</v>
          </cell>
          <cell r="C52" t="str">
            <v>2024-25</v>
          </cell>
          <cell r="D52">
            <v>2375567.8701618817</v>
          </cell>
          <cell r="E52">
            <v>52559.297637779455</v>
          </cell>
          <cell r="F52">
            <v>362091</v>
          </cell>
          <cell r="G52">
            <v>156.4</v>
          </cell>
          <cell r="H52">
            <v>45.219114332210083</v>
          </cell>
          <cell r="I52">
            <v>1.3310547496331622</v>
          </cell>
          <cell r="J52">
            <v>2.4149540264094216</v>
          </cell>
          <cell r="K52">
            <v>43.087882303107151</v>
          </cell>
          <cell r="L52">
            <v>79.46306222910178</v>
          </cell>
          <cell r="M52">
            <v>1113.8316490242189</v>
          </cell>
          <cell r="N52">
            <v>2.5509690024503679E-4</v>
          </cell>
          <cell r="O52">
            <v>12434.488022200298</v>
          </cell>
        </row>
        <row r="53">
          <cell r="A53" t="str">
            <v>SVE21</v>
          </cell>
          <cell r="B53" t="str">
            <v>SVE</v>
          </cell>
          <cell r="C53" t="str">
            <v>2020-21</v>
          </cell>
          <cell r="D53" t="e">
            <v>#N/A</v>
          </cell>
          <cell r="E53" t="e">
            <v>#N/A</v>
          </cell>
          <cell r="F53" t="e">
            <v>#N/A</v>
          </cell>
          <cell r="G53" t="e">
            <v>#N/A</v>
          </cell>
          <cell r="H53" t="e">
            <v>#N/A</v>
          </cell>
          <cell r="I53" t="e">
            <v>#N/A</v>
          </cell>
          <cell r="J53" t="e">
            <v>#N/A</v>
          </cell>
          <cell r="K53" t="e">
            <v>#N/A</v>
          </cell>
          <cell r="L53" t="e">
            <v>#N/A</v>
          </cell>
          <cell r="M53" t="e">
            <v>#N/A</v>
          </cell>
          <cell r="N53" t="e">
            <v>#N/A</v>
          </cell>
          <cell r="O53" t="str">
            <v/>
          </cell>
        </row>
        <row r="54">
          <cell r="A54" t="str">
            <v>SVE22</v>
          </cell>
          <cell r="B54" t="str">
            <v>SVE</v>
          </cell>
          <cell r="C54" t="str">
            <v>2021-22</v>
          </cell>
          <cell r="D54" t="e">
            <v>#N/A</v>
          </cell>
          <cell r="E54" t="e">
            <v>#N/A</v>
          </cell>
          <cell r="F54" t="e">
            <v>#N/A</v>
          </cell>
          <cell r="G54" t="e">
            <v>#N/A</v>
          </cell>
          <cell r="H54" t="e">
            <v>#N/A</v>
          </cell>
          <cell r="I54" t="e">
            <v>#N/A</v>
          </cell>
          <cell r="J54" t="e">
            <v>#N/A</v>
          </cell>
          <cell r="K54" t="e">
            <v>#N/A</v>
          </cell>
          <cell r="L54" t="e">
            <v>#N/A</v>
          </cell>
          <cell r="M54" t="e">
            <v>#N/A</v>
          </cell>
          <cell r="N54" t="e">
            <v>#N/A</v>
          </cell>
          <cell r="O54" t="e">
            <v>#N/A</v>
          </cell>
        </row>
        <row r="55">
          <cell r="A55" t="str">
            <v>SVE23</v>
          </cell>
          <cell r="B55" t="str">
            <v>SVE</v>
          </cell>
          <cell r="C55" t="str">
            <v>2022-23</v>
          </cell>
          <cell r="D55" t="e">
            <v>#N/A</v>
          </cell>
          <cell r="E55" t="e">
            <v>#N/A</v>
          </cell>
          <cell r="F55" t="e">
            <v>#N/A</v>
          </cell>
          <cell r="G55" t="e">
            <v>#N/A</v>
          </cell>
          <cell r="H55" t="e">
            <v>#N/A</v>
          </cell>
          <cell r="I55" t="e">
            <v>#N/A</v>
          </cell>
          <cell r="J55" t="e">
            <v>#N/A</v>
          </cell>
          <cell r="K55" t="e">
            <v>#N/A</v>
          </cell>
          <cell r="L55" t="e">
            <v>#N/A</v>
          </cell>
          <cell r="M55" t="e">
            <v>#N/A</v>
          </cell>
          <cell r="N55" t="e">
            <v>#N/A</v>
          </cell>
          <cell r="O55" t="e">
            <v>#N/A</v>
          </cell>
        </row>
        <row r="56">
          <cell r="A56" t="str">
            <v>SVE24</v>
          </cell>
          <cell r="B56" t="str">
            <v>SVE</v>
          </cell>
          <cell r="C56" t="str">
            <v>2023-24</v>
          </cell>
          <cell r="D56" t="e">
            <v>#N/A</v>
          </cell>
          <cell r="E56" t="e">
            <v>#N/A</v>
          </cell>
          <cell r="F56" t="e">
            <v>#N/A</v>
          </cell>
          <cell r="G56" t="e">
            <v>#N/A</v>
          </cell>
          <cell r="H56" t="e">
            <v>#N/A</v>
          </cell>
          <cell r="I56" t="e">
            <v>#N/A</v>
          </cell>
          <cell r="J56" t="e">
            <v>#N/A</v>
          </cell>
          <cell r="K56" t="e">
            <v>#N/A</v>
          </cell>
          <cell r="L56" t="e">
            <v>#N/A</v>
          </cell>
          <cell r="M56" t="e">
            <v>#N/A</v>
          </cell>
          <cell r="N56" t="e">
            <v>#N/A</v>
          </cell>
          <cell r="O56" t="e">
            <v>#N/A</v>
          </cell>
        </row>
        <row r="57">
          <cell r="A57" t="str">
            <v>SVE25</v>
          </cell>
          <cell r="B57" t="str">
            <v>SVE</v>
          </cell>
          <cell r="C57" t="str">
            <v>2024-25</v>
          </cell>
          <cell r="D57" t="e">
            <v>#N/A</v>
          </cell>
          <cell r="E57" t="e">
            <v>#N/A</v>
          </cell>
          <cell r="F57" t="e">
            <v>#N/A</v>
          </cell>
          <cell r="G57" t="e">
            <v>#N/A</v>
          </cell>
          <cell r="H57" t="e">
            <v>#N/A</v>
          </cell>
          <cell r="I57" t="e">
            <v>#N/A</v>
          </cell>
          <cell r="J57" t="e">
            <v>#N/A</v>
          </cell>
          <cell r="K57" t="e">
            <v>#N/A</v>
          </cell>
          <cell r="L57" t="e">
            <v>#N/A</v>
          </cell>
          <cell r="M57" t="e">
            <v>#N/A</v>
          </cell>
          <cell r="N57" t="e">
            <v>#N/A</v>
          </cell>
          <cell r="O57" t="e">
            <v>#N/A</v>
          </cell>
        </row>
        <row r="58">
          <cell r="A58" t="str">
            <v>HDD21</v>
          </cell>
          <cell r="B58" t="str">
            <v>HDD</v>
          </cell>
          <cell r="C58" t="str">
            <v>2020-21</v>
          </cell>
          <cell r="D58" t="e">
            <v>#N/A</v>
          </cell>
          <cell r="E58" t="e">
            <v>#N/A</v>
          </cell>
          <cell r="F58" t="e">
            <v>#N/A</v>
          </cell>
          <cell r="G58" t="e">
            <v>#N/A</v>
          </cell>
          <cell r="H58" t="e">
            <v>#N/A</v>
          </cell>
          <cell r="I58" t="e">
            <v>#N/A</v>
          </cell>
          <cell r="J58" t="e">
            <v>#N/A</v>
          </cell>
          <cell r="K58" t="e">
            <v>#N/A</v>
          </cell>
          <cell r="L58" t="e">
            <v>#N/A</v>
          </cell>
          <cell r="M58" t="e">
            <v>#N/A</v>
          </cell>
          <cell r="N58" t="e">
            <v>#N/A</v>
          </cell>
          <cell r="O58" t="str">
            <v/>
          </cell>
        </row>
        <row r="59">
          <cell r="A59" t="str">
            <v>HDD22</v>
          </cell>
          <cell r="B59" t="str">
            <v>HDD</v>
          </cell>
          <cell r="C59" t="str">
            <v>2021-22</v>
          </cell>
          <cell r="D59" t="e">
            <v>#N/A</v>
          </cell>
          <cell r="E59" t="e">
            <v>#N/A</v>
          </cell>
          <cell r="F59" t="e">
            <v>#N/A</v>
          </cell>
          <cell r="G59" t="e">
            <v>#N/A</v>
          </cell>
          <cell r="H59" t="e">
            <v>#N/A</v>
          </cell>
          <cell r="I59" t="e">
            <v>#N/A</v>
          </cell>
          <cell r="J59" t="e">
            <v>#N/A</v>
          </cell>
          <cell r="K59" t="e">
            <v>#N/A</v>
          </cell>
          <cell r="L59" t="e">
            <v>#N/A</v>
          </cell>
          <cell r="M59" t="e">
            <v>#N/A</v>
          </cell>
          <cell r="N59" t="e">
            <v>#N/A</v>
          </cell>
          <cell r="O59" t="e">
            <v>#N/A</v>
          </cell>
        </row>
        <row r="60">
          <cell r="A60" t="str">
            <v>HDD23</v>
          </cell>
          <cell r="B60" t="str">
            <v>HDD</v>
          </cell>
          <cell r="C60" t="str">
            <v>2022-23</v>
          </cell>
          <cell r="D60" t="e">
            <v>#N/A</v>
          </cell>
          <cell r="E60" t="e">
            <v>#N/A</v>
          </cell>
          <cell r="F60" t="e">
            <v>#N/A</v>
          </cell>
          <cell r="G60" t="e">
            <v>#N/A</v>
          </cell>
          <cell r="H60" t="e">
            <v>#N/A</v>
          </cell>
          <cell r="I60" t="e">
            <v>#N/A</v>
          </cell>
          <cell r="J60" t="e">
            <v>#N/A</v>
          </cell>
          <cell r="K60" t="e">
            <v>#N/A</v>
          </cell>
          <cell r="L60" t="e">
            <v>#N/A</v>
          </cell>
          <cell r="M60" t="e">
            <v>#N/A</v>
          </cell>
          <cell r="N60" t="e">
            <v>#N/A</v>
          </cell>
          <cell r="O60" t="e">
            <v>#N/A</v>
          </cell>
        </row>
        <row r="61">
          <cell r="A61" t="str">
            <v>HDD24</v>
          </cell>
          <cell r="B61" t="str">
            <v>HDD</v>
          </cell>
          <cell r="C61" t="str">
            <v>2023-24</v>
          </cell>
          <cell r="D61" t="e">
            <v>#N/A</v>
          </cell>
          <cell r="E61" t="e">
            <v>#N/A</v>
          </cell>
          <cell r="F61" t="e">
            <v>#N/A</v>
          </cell>
          <cell r="G61" t="e">
            <v>#N/A</v>
          </cell>
          <cell r="H61" t="e">
            <v>#N/A</v>
          </cell>
          <cell r="I61" t="e">
            <v>#N/A</v>
          </cell>
          <cell r="J61" t="e">
            <v>#N/A</v>
          </cell>
          <cell r="K61" t="e">
            <v>#N/A</v>
          </cell>
          <cell r="L61" t="e">
            <v>#N/A</v>
          </cell>
          <cell r="M61" t="e">
            <v>#N/A</v>
          </cell>
          <cell r="N61" t="e">
            <v>#N/A</v>
          </cell>
          <cell r="O61" t="e">
            <v>#N/A</v>
          </cell>
        </row>
        <row r="62">
          <cell r="A62" t="str">
            <v>HDD25</v>
          </cell>
          <cell r="B62" t="str">
            <v>HDD</v>
          </cell>
          <cell r="C62" t="str">
            <v>2024-25</v>
          </cell>
          <cell r="D62" t="e">
            <v>#N/A</v>
          </cell>
          <cell r="E62" t="e">
            <v>#N/A</v>
          </cell>
          <cell r="F62" t="e">
            <v>#N/A</v>
          </cell>
          <cell r="G62" t="e">
            <v>#N/A</v>
          </cell>
          <cell r="H62" t="e">
            <v>#N/A</v>
          </cell>
          <cell r="I62" t="e">
            <v>#N/A</v>
          </cell>
          <cell r="J62" t="e">
            <v>#N/A</v>
          </cell>
          <cell r="K62" t="e">
            <v>#N/A</v>
          </cell>
          <cell r="L62" t="e">
            <v>#N/A</v>
          </cell>
          <cell r="M62" t="e">
            <v>#N/A</v>
          </cell>
          <cell r="N62" t="e">
            <v>#N/A</v>
          </cell>
          <cell r="O62" t="e">
            <v>#N/A</v>
          </cell>
        </row>
      </sheetData>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1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8"/>
  <sheetViews>
    <sheetView tabSelected="1" zoomScale="80" zoomScaleNormal="80" workbookViewId="0"/>
  </sheetViews>
  <sheetFormatPr defaultColWidth="8.58203125" defaultRowHeight="14" x14ac:dyDescent="0.3"/>
  <cols>
    <col min="1" max="1" width="4.08203125" style="112" customWidth="1"/>
    <col min="2" max="2" width="12.83203125" style="112" customWidth="1"/>
    <col min="3" max="3" width="47.4140625" style="112" customWidth="1"/>
    <col min="4" max="10" width="8.58203125" style="112"/>
    <col min="11" max="11" width="24" style="112" customWidth="1"/>
    <col min="12" max="16384" width="8.58203125" style="112"/>
  </cols>
  <sheetData>
    <row r="1" spans="1:21" s="226" customFormat="1" ht="18" x14ac:dyDescent="0.4">
      <c r="A1" s="227" t="s">
        <v>751</v>
      </c>
    </row>
    <row r="2" spans="1:21" s="114" customFormat="1" x14ac:dyDescent="0.3">
      <c r="A2" s="113" t="s">
        <v>752</v>
      </c>
    </row>
    <row r="3" spans="1:21" s="114" customFormat="1" x14ac:dyDescent="0.3">
      <c r="A3" s="115"/>
    </row>
    <row r="4" spans="1:21" s="114" customFormat="1" ht="18.75" customHeight="1" thickBot="1" x14ac:dyDescent="0.35"/>
    <row r="5" spans="1:21" s="114" customFormat="1" ht="409.5" customHeight="1" x14ac:dyDescent="0.3">
      <c r="B5" s="240" t="s">
        <v>280</v>
      </c>
      <c r="C5" s="241"/>
      <c r="D5" s="241"/>
      <c r="E5" s="241"/>
      <c r="F5" s="241"/>
      <c r="G5" s="241"/>
      <c r="H5" s="241"/>
      <c r="I5" s="241"/>
      <c r="J5" s="241"/>
      <c r="K5" s="242"/>
      <c r="L5" s="116"/>
      <c r="M5" s="116"/>
      <c r="N5" s="116"/>
      <c r="O5" s="116"/>
      <c r="P5" s="116"/>
      <c r="Q5" s="116"/>
      <c r="R5" s="116"/>
      <c r="S5" s="116"/>
      <c r="T5" s="116"/>
      <c r="U5" s="116"/>
    </row>
    <row r="6" spans="1:21" s="114" customFormat="1" x14ac:dyDescent="0.3">
      <c r="B6" s="243"/>
      <c r="C6" s="244"/>
      <c r="D6" s="244"/>
      <c r="E6" s="244"/>
      <c r="F6" s="244"/>
      <c r="G6" s="244"/>
      <c r="H6" s="244"/>
      <c r="I6" s="244"/>
      <c r="J6" s="244"/>
      <c r="K6" s="245"/>
    </row>
    <row r="7" spans="1:21" s="114" customFormat="1" ht="14.5" thickBot="1" x14ac:dyDescent="0.35">
      <c r="B7" s="246"/>
      <c r="C7" s="247"/>
      <c r="D7" s="247"/>
      <c r="E7" s="247"/>
      <c r="F7" s="247"/>
      <c r="G7" s="247"/>
      <c r="H7" s="247"/>
      <c r="I7" s="247"/>
      <c r="J7" s="247"/>
      <c r="K7" s="248"/>
    </row>
    <row r="10" spans="1:21" x14ac:dyDescent="0.3">
      <c r="A10" s="112" t="s">
        <v>742</v>
      </c>
    </row>
    <row r="11" spans="1:21" x14ac:dyDescent="0.3">
      <c r="B11" s="228" t="s">
        <v>82</v>
      </c>
      <c r="C11" s="228" t="s">
        <v>83</v>
      </c>
    </row>
    <row r="12" spans="1:21" ht="28" x14ac:dyDescent="0.3">
      <c r="B12" s="231" t="s">
        <v>279</v>
      </c>
      <c r="C12" s="230" t="s">
        <v>281</v>
      </c>
    </row>
    <row r="13" spans="1:21" x14ac:dyDescent="0.3">
      <c r="B13" s="229" t="s">
        <v>738</v>
      </c>
      <c r="C13" s="229" t="s">
        <v>739</v>
      </c>
    </row>
    <row r="14" spans="1:21" x14ac:dyDescent="0.3">
      <c r="B14" s="233" t="s">
        <v>279</v>
      </c>
      <c r="C14" s="233" t="s">
        <v>740</v>
      </c>
    </row>
    <row r="15" spans="1:21" x14ac:dyDescent="0.3">
      <c r="B15" s="229" t="s">
        <v>741</v>
      </c>
      <c r="C15" s="229"/>
    </row>
    <row r="16" spans="1:21" x14ac:dyDescent="0.3">
      <c r="B16" s="229" t="s">
        <v>743</v>
      </c>
      <c r="C16" s="229" t="s">
        <v>744</v>
      </c>
    </row>
    <row r="17" spans="2:3" x14ac:dyDescent="0.3">
      <c r="B17" s="112" t="s">
        <v>747</v>
      </c>
      <c r="C17" s="112" t="s">
        <v>748</v>
      </c>
    </row>
    <row r="18" spans="2:3" x14ac:dyDescent="0.3">
      <c r="B18" s="112" t="s">
        <v>749</v>
      </c>
      <c r="C18" s="112" t="s">
        <v>750</v>
      </c>
    </row>
  </sheetData>
  <mergeCells count="1">
    <mergeCell ref="B5:K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59"/>
  <sheetViews>
    <sheetView zoomScale="80" zoomScaleNormal="80" workbookViewId="0">
      <pane xSplit="3" ySplit="4" topLeftCell="D5" activePane="bottomRight" state="frozen"/>
      <selection pane="topRight" activeCell="D1" sqref="D1"/>
      <selection pane="bottomLeft" activeCell="A5" sqref="A5"/>
      <selection pane="bottomRight"/>
    </sheetView>
  </sheetViews>
  <sheetFormatPr defaultRowHeight="14" x14ac:dyDescent="0.3"/>
  <cols>
    <col min="2" max="2" width="11" customWidth="1"/>
    <col min="3" max="3" width="9.75" customWidth="1"/>
    <col min="4" max="6" width="14.08203125" customWidth="1"/>
  </cols>
  <sheetData>
    <row r="1" spans="1:6" x14ac:dyDescent="0.3">
      <c r="A1" s="197" t="s">
        <v>214</v>
      </c>
      <c r="B1" s="198">
        <f>COUNTA(A5:A59)</f>
        <v>55</v>
      </c>
    </row>
    <row r="2" spans="1:6" ht="52.5" customHeight="1" x14ac:dyDescent="0.3"/>
    <row r="3" spans="1:6" ht="24.75" customHeight="1" x14ac:dyDescent="0.3">
      <c r="D3" s="232" t="s">
        <v>101</v>
      </c>
      <c r="E3" s="232" t="s">
        <v>102</v>
      </c>
      <c r="F3" s="232" t="s">
        <v>103</v>
      </c>
    </row>
    <row r="4" spans="1:6" ht="52" x14ac:dyDescent="0.3">
      <c r="A4" s="199" t="s">
        <v>215</v>
      </c>
      <c r="B4" s="199" t="s">
        <v>12</v>
      </c>
      <c r="C4" s="200" t="s">
        <v>80</v>
      </c>
      <c r="D4" s="201" t="s">
        <v>99</v>
      </c>
      <c r="E4" s="201" t="s">
        <v>100</v>
      </c>
      <c r="F4" s="201" t="s">
        <v>98</v>
      </c>
    </row>
    <row r="5" spans="1:6" x14ac:dyDescent="0.3">
      <c r="A5" s="4" t="s">
        <v>216</v>
      </c>
      <c r="B5" s="7" t="s">
        <v>3</v>
      </c>
      <c r="C5" s="7" t="s">
        <v>15</v>
      </c>
      <c r="D5" s="202">
        <v>10.178970991230676</v>
      </c>
      <c r="E5" s="202">
        <v>4.0181940886030372</v>
      </c>
      <c r="F5" s="202">
        <v>0</v>
      </c>
    </row>
    <row r="6" spans="1:6" x14ac:dyDescent="0.3">
      <c r="A6" s="4" t="s">
        <v>217</v>
      </c>
      <c r="B6" s="7" t="s">
        <v>3</v>
      </c>
      <c r="C6" s="7" t="s">
        <v>16</v>
      </c>
      <c r="D6" s="202">
        <v>10.179827129301188</v>
      </c>
      <c r="E6" s="202">
        <v>4.0187864688924764</v>
      </c>
      <c r="F6" s="202">
        <v>0</v>
      </c>
    </row>
    <row r="7" spans="1:6" x14ac:dyDescent="0.3">
      <c r="A7" s="4" t="s">
        <v>218</v>
      </c>
      <c r="B7" s="7" t="s">
        <v>3</v>
      </c>
      <c r="C7" s="7" t="s">
        <v>17</v>
      </c>
      <c r="D7" s="202">
        <v>10.17900311338348</v>
      </c>
      <c r="E7" s="202">
        <v>4.0185643553838588</v>
      </c>
      <c r="F7" s="202">
        <v>0</v>
      </c>
    </row>
    <row r="8" spans="1:6" x14ac:dyDescent="0.3">
      <c r="A8" s="4" t="s">
        <v>219</v>
      </c>
      <c r="B8" s="7" t="s">
        <v>3</v>
      </c>
      <c r="C8" s="7" t="s">
        <v>18</v>
      </c>
      <c r="D8" s="202">
        <v>0</v>
      </c>
      <c r="E8" s="202">
        <v>0</v>
      </c>
      <c r="F8" s="202">
        <v>0</v>
      </c>
    </row>
    <row r="9" spans="1:6" x14ac:dyDescent="0.3">
      <c r="A9" s="4" t="s">
        <v>220</v>
      </c>
      <c r="B9" s="7" t="s">
        <v>3</v>
      </c>
      <c r="C9" s="7" t="s">
        <v>19</v>
      </c>
      <c r="D9" s="202">
        <v>0</v>
      </c>
      <c r="E9" s="202">
        <v>0</v>
      </c>
      <c r="F9" s="202">
        <v>0</v>
      </c>
    </row>
    <row r="10" spans="1:6" x14ac:dyDescent="0.3">
      <c r="A10" s="4" t="s">
        <v>221</v>
      </c>
      <c r="B10" s="7" t="s">
        <v>4</v>
      </c>
      <c r="C10" s="7" t="s">
        <v>15</v>
      </c>
      <c r="D10" s="202">
        <v>1.9867015343229841</v>
      </c>
      <c r="E10" s="202">
        <v>0.26745599051345292</v>
      </c>
      <c r="F10" s="202">
        <v>0</v>
      </c>
    </row>
    <row r="11" spans="1:6" x14ac:dyDescent="0.3">
      <c r="A11" s="4" t="s">
        <v>222</v>
      </c>
      <c r="B11" s="7" t="s">
        <v>4</v>
      </c>
      <c r="C11" s="7" t="s">
        <v>16</v>
      </c>
      <c r="D11" s="202">
        <v>1.9864719808024101</v>
      </c>
      <c r="E11" s="202">
        <v>0.2672827748255735</v>
      </c>
      <c r="F11" s="202">
        <v>0</v>
      </c>
    </row>
    <row r="12" spans="1:6" x14ac:dyDescent="0.3">
      <c r="A12" s="4" t="s">
        <v>223</v>
      </c>
      <c r="B12" s="7" t="s">
        <v>4</v>
      </c>
      <c r="C12" s="7" t="s">
        <v>17</v>
      </c>
      <c r="D12" s="202">
        <v>1.9868318096345503</v>
      </c>
      <c r="E12" s="202">
        <v>0.26730730596727992</v>
      </c>
      <c r="F12" s="202">
        <v>0</v>
      </c>
    </row>
    <row r="13" spans="1:6" x14ac:dyDescent="0.3">
      <c r="A13" s="4" t="s">
        <v>224</v>
      </c>
      <c r="B13" s="7" t="s">
        <v>4</v>
      </c>
      <c r="C13" s="7" t="s">
        <v>18</v>
      </c>
      <c r="D13" s="202">
        <v>1.9868380801919403</v>
      </c>
      <c r="E13" s="202">
        <v>0.2672847319606747</v>
      </c>
      <c r="F13" s="202">
        <v>0</v>
      </c>
    </row>
    <row r="14" spans="1:6" x14ac:dyDescent="0.3">
      <c r="A14" s="4" t="s">
        <v>225</v>
      </c>
      <c r="B14" s="7" t="s">
        <v>4</v>
      </c>
      <c r="C14" s="7" t="s">
        <v>19</v>
      </c>
      <c r="D14" s="202">
        <v>1.9867181391221271</v>
      </c>
      <c r="E14" s="202">
        <v>0.26733186963986022</v>
      </c>
      <c r="F14" s="202">
        <v>0</v>
      </c>
    </row>
    <row r="15" spans="1:6" x14ac:dyDescent="0.3">
      <c r="A15" s="4" t="s">
        <v>226</v>
      </c>
      <c r="B15" s="7" t="s">
        <v>5</v>
      </c>
      <c r="C15" s="7" t="s">
        <v>15</v>
      </c>
      <c r="D15" s="202">
        <v>0</v>
      </c>
      <c r="E15" s="202">
        <v>0</v>
      </c>
      <c r="F15" s="202">
        <v>0</v>
      </c>
    </row>
    <row r="16" spans="1:6" x14ac:dyDescent="0.3">
      <c r="A16" s="4" t="s">
        <v>227</v>
      </c>
      <c r="B16" s="7" t="s">
        <v>5</v>
      </c>
      <c r="C16" s="7" t="s">
        <v>16</v>
      </c>
      <c r="D16" s="202">
        <v>0</v>
      </c>
      <c r="E16" s="202">
        <v>0</v>
      </c>
      <c r="F16" s="202">
        <v>0</v>
      </c>
    </row>
    <row r="17" spans="1:6" x14ac:dyDescent="0.3">
      <c r="A17" s="4" t="s">
        <v>228</v>
      </c>
      <c r="B17" s="7" t="s">
        <v>5</v>
      </c>
      <c r="C17" s="7" t="s">
        <v>17</v>
      </c>
      <c r="D17" s="202">
        <v>0</v>
      </c>
      <c r="E17" s="202">
        <v>0</v>
      </c>
      <c r="F17" s="202">
        <v>0</v>
      </c>
    </row>
    <row r="18" spans="1:6" x14ac:dyDescent="0.3">
      <c r="A18" s="4" t="s">
        <v>229</v>
      </c>
      <c r="B18" s="7" t="s">
        <v>5</v>
      </c>
      <c r="C18" s="7" t="s">
        <v>18</v>
      </c>
      <c r="D18" s="202">
        <v>0</v>
      </c>
      <c r="E18" s="202">
        <v>0</v>
      </c>
      <c r="F18" s="202">
        <v>0</v>
      </c>
    </row>
    <row r="19" spans="1:6" x14ac:dyDescent="0.3">
      <c r="A19" s="4" t="s">
        <v>230</v>
      </c>
      <c r="B19" s="7" t="s">
        <v>5</v>
      </c>
      <c r="C19" s="7" t="s">
        <v>19</v>
      </c>
      <c r="D19" s="202">
        <v>0</v>
      </c>
      <c r="E19" s="202">
        <v>0</v>
      </c>
      <c r="F19" s="202">
        <v>0</v>
      </c>
    </row>
    <row r="20" spans="1:6" x14ac:dyDescent="0.3">
      <c r="A20" s="4" t="s">
        <v>231</v>
      </c>
      <c r="B20" s="7" t="s">
        <v>6</v>
      </c>
      <c r="C20" s="7" t="s">
        <v>15</v>
      </c>
      <c r="D20" s="202">
        <v>6.028786120701807</v>
      </c>
      <c r="E20" s="202">
        <v>0.48845608805523444</v>
      </c>
      <c r="F20" s="202">
        <v>0</v>
      </c>
    </row>
    <row r="21" spans="1:6" x14ac:dyDescent="0.3">
      <c r="A21" s="4" t="s">
        <v>232</v>
      </c>
      <c r="B21" s="7" t="s">
        <v>6</v>
      </c>
      <c r="C21" s="7" t="s">
        <v>16</v>
      </c>
      <c r="D21" s="202">
        <v>5.8780457419840015</v>
      </c>
      <c r="E21" s="202">
        <v>0.47651860735658402</v>
      </c>
      <c r="F21" s="202">
        <v>0</v>
      </c>
    </row>
    <row r="22" spans="1:6" x14ac:dyDescent="0.3">
      <c r="A22" s="4" t="s">
        <v>233</v>
      </c>
      <c r="B22" s="7" t="s">
        <v>6</v>
      </c>
      <c r="C22" s="7" t="s">
        <v>17</v>
      </c>
      <c r="D22" s="202">
        <v>5.7310544281423308</v>
      </c>
      <c r="E22" s="202">
        <v>0.46449681916121038</v>
      </c>
      <c r="F22" s="202">
        <v>0</v>
      </c>
    </row>
    <row r="23" spans="1:6" x14ac:dyDescent="0.3">
      <c r="A23" s="4" t="s">
        <v>234</v>
      </c>
      <c r="B23" s="7" t="s">
        <v>6</v>
      </c>
      <c r="C23" s="7" t="s">
        <v>18</v>
      </c>
      <c r="D23" s="202">
        <v>5.5880004011370268</v>
      </c>
      <c r="E23" s="202">
        <v>0.45266234186275378</v>
      </c>
      <c r="F23" s="202">
        <v>0</v>
      </c>
    </row>
    <row r="24" spans="1:6" x14ac:dyDescent="0.3">
      <c r="A24" s="4" t="s">
        <v>235</v>
      </c>
      <c r="B24" s="7" t="s">
        <v>6</v>
      </c>
      <c r="C24" s="7" t="s">
        <v>19</v>
      </c>
      <c r="D24" s="202">
        <v>5.4481921002828422</v>
      </c>
      <c r="E24" s="202">
        <v>0.44151444065986378</v>
      </c>
      <c r="F24" s="202">
        <v>0</v>
      </c>
    </row>
    <row r="25" spans="1:6" x14ac:dyDescent="0.3">
      <c r="A25" s="4" t="s">
        <v>236</v>
      </c>
      <c r="B25" s="7" t="s">
        <v>11</v>
      </c>
      <c r="C25" s="7" t="s">
        <v>15</v>
      </c>
      <c r="D25" s="202">
        <v>4.0639953739796422</v>
      </c>
      <c r="E25" s="202">
        <v>0.80900374856807822</v>
      </c>
      <c r="F25" s="202">
        <v>0</v>
      </c>
    </row>
    <row r="26" spans="1:6" x14ac:dyDescent="0.3">
      <c r="A26" s="4" t="s">
        <v>237</v>
      </c>
      <c r="B26" s="7" t="s">
        <v>11</v>
      </c>
      <c r="C26" s="7" t="s">
        <v>16</v>
      </c>
      <c r="D26" s="202">
        <v>4.0634565215067475</v>
      </c>
      <c r="E26" s="202">
        <v>0.80992233903967537</v>
      </c>
      <c r="F26" s="202">
        <v>0</v>
      </c>
    </row>
    <row r="27" spans="1:6" x14ac:dyDescent="0.3">
      <c r="A27" s="4" t="s">
        <v>238</v>
      </c>
      <c r="B27" s="7" t="s">
        <v>11</v>
      </c>
      <c r="C27" s="7" t="s">
        <v>17</v>
      </c>
      <c r="D27" s="202">
        <v>0</v>
      </c>
      <c r="E27" s="202">
        <v>0</v>
      </c>
      <c r="F27" s="202">
        <v>0</v>
      </c>
    </row>
    <row r="28" spans="1:6" x14ac:dyDescent="0.3">
      <c r="A28" s="4" t="s">
        <v>239</v>
      </c>
      <c r="B28" s="7" t="s">
        <v>11</v>
      </c>
      <c r="C28" s="7" t="s">
        <v>18</v>
      </c>
      <c r="D28" s="202">
        <v>0</v>
      </c>
      <c r="E28" s="202">
        <v>0</v>
      </c>
      <c r="F28" s="202">
        <v>0</v>
      </c>
    </row>
    <row r="29" spans="1:6" x14ac:dyDescent="0.3">
      <c r="A29" s="4" t="s">
        <v>240</v>
      </c>
      <c r="B29" s="7" t="s">
        <v>11</v>
      </c>
      <c r="C29" s="7" t="s">
        <v>19</v>
      </c>
      <c r="D29" s="202">
        <v>0</v>
      </c>
      <c r="E29" s="202">
        <v>0</v>
      </c>
      <c r="F29" s="202">
        <v>0</v>
      </c>
    </row>
    <row r="30" spans="1:6" x14ac:dyDescent="0.3">
      <c r="A30" s="4" t="s">
        <v>241</v>
      </c>
      <c r="B30" s="7" t="s">
        <v>8</v>
      </c>
      <c r="C30" s="7" t="s">
        <v>15</v>
      </c>
      <c r="D30" s="202">
        <v>7.7747554435589077</v>
      </c>
      <c r="E30" s="202">
        <v>2.3740543149280198</v>
      </c>
      <c r="F30" s="202">
        <v>0</v>
      </c>
    </row>
    <row r="31" spans="1:6" x14ac:dyDescent="0.3">
      <c r="A31" s="4" t="s">
        <v>242</v>
      </c>
      <c r="B31" s="7" t="s">
        <v>8</v>
      </c>
      <c r="C31" s="7" t="s">
        <v>16</v>
      </c>
      <c r="D31" s="202">
        <v>7.7747554435588926</v>
      </c>
      <c r="E31" s="202">
        <v>2.3740543149280118</v>
      </c>
      <c r="F31" s="202">
        <v>0</v>
      </c>
    </row>
    <row r="32" spans="1:6" x14ac:dyDescent="0.3">
      <c r="A32" s="4" t="s">
        <v>243</v>
      </c>
      <c r="B32" s="7" t="s">
        <v>8</v>
      </c>
      <c r="C32" s="7" t="s">
        <v>17</v>
      </c>
      <c r="D32" s="202">
        <v>7.7747554435588908</v>
      </c>
      <c r="E32" s="202">
        <v>2.3740543149280096</v>
      </c>
      <c r="F32" s="202">
        <v>0</v>
      </c>
    </row>
    <row r="33" spans="1:6" x14ac:dyDescent="0.3">
      <c r="A33" s="4" t="s">
        <v>244</v>
      </c>
      <c r="B33" s="7" t="s">
        <v>8</v>
      </c>
      <c r="C33" s="7" t="s">
        <v>18</v>
      </c>
      <c r="D33" s="202">
        <v>0</v>
      </c>
      <c r="E33" s="202">
        <v>0</v>
      </c>
      <c r="F33" s="202">
        <v>0</v>
      </c>
    </row>
    <row r="34" spans="1:6" x14ac:dyDescent="0.3">
      <c r="A34" s="4" t="s">
        <v>245</v>
      </c>
      <c r="B34" s="7" t="s">
        <v>8</v>
      </c>
      <c r="C34" s="7" t="s">
        <v>19</v>
      </c>
      <c r="D34" s="202">
        <v>0</v>
      </c>
      <c r="E34" s="202">
        <v>0</v>
      </c>
      <c r="F34" s="202">
        <v>0</v>
      </c>
    </row>
    <row r="35" spans="1:6" x14ac:dyDescent="0.3">
      <c r="A35" s="4" t="s">
        <v>246</v>
      </c>
      <c r="B35" s="7" t="s">
        <v>14</v>
      </c>
      <c r="C35" s="7" t="s">
        <v>15</v>
      </c>
      <c r="D35" s="202">
        <v>0</v>
      </c>
      <c r="E35" s="202">
        <v>0</v>
      </c>
      <c r="F35" s="202">
        <v>0</v>
      </c>
    </row>
    <row r="36" spans="1:6" x14ac:dyDescent="0.3">
      <c r="A36" s="4" t="s">
        <v>247</v>
      </c>
      <c r="B36" s="7" t="s">
        <v>14</v>
      </c>
      <c r="C36" s="7" t="s">
        <v>16</v>
      </c>
      <c r="D36" s="202">
        <v>0</v>
      </c>
      <c r="E36" s="202">
        <v>0</v>
      </c>
      <c r="F36" s="202">
        <v>0</v>
      </c>
    </row>
    <row r="37" spans="1:6" x14ac:dyDescent="0.3">
      <c r="A37" s="4" t="s">
        <v>248</v>
      </c>
      <c r="B37" s="7" t="s">
        <v>14</v>
      </c>
      <c r="C37" s="7" t="s">
        <v>17</v>
      </c>
      <c r="D37" s="202">
        <v>0</v>
      </c>
      <c r="E37" s="202">
        <v>0</v>
      </c>
      <c r="F37" s="202">
        <v>0</v>
      </c>
    </row>
    <row r="38" spans="1:6" x14ac:dyDescent="0.3">
      <c r="A38" s="4" t="s">
        <v>249</v>
      </c>
      <c r="B38" s="7" t="s">
        <v>14</v>
      </c>
      <c r="C38" s="7" t="s">
        <v>18</v>
      </c>
      <c r="D38" s="202">
        <v>0</v>
      </c>
      <c r="E38" s="202">
        <v>0</v>
      </c>
      <c r="F38" s="202">
        <v>0</v>
      </c>
    </row>
    <row r="39" spans="1:6" x14ac:dyDescent="0.3">
      <c r="A39" s="4" t="s">
        <v>250</v>
      </c>
      <c r="B39" s="7" t="s">
        <v>14</v>
      </c>
      <c r="C39" s="7" t="s">
        <v>19</v>
      </c>
      <c r="D39" s="202">
        <v>0</v>
      </c>
      <c r="E39" s="202">
        <v>0</v>
      </c>
      <c r="F39" s="202">
        <v>0</v>
      </c>
    </row>
    <row r="40" spans="1:6" x14ac:dyDescent="0.3">
      <c r="A40" s="4" t="s">
        <v>251</v>
      </c>
      <c r="B40" s="7" t="s">
        <v>9</v>
      </c>
      <c r="C40" s="7" t="s">
        <v>15</v>
      </c>
      <c r="D40" s="202">
        <v>2.3524819912963184</v>
      </c>
      <c r="E40" s="202">
        <v>0.64560939055164668</v>
      </c>
      <c r="F40" s="202">
        <v>0</v>
      </c>
    </row>
    <row r="41" spans="1:6" x14ac:dyDescent="0.3">
      <c r="A41" s="4" t="s">
        <v>252</v>
      </c>
      <c r="B41" s="7" t="s">
        <v>9</v>
      </c>
      <c r="C41" s="7" t="s">
        <v>16</v>
      </c>
      <c r="D41" s="202">
        <v>2.2863235016103212</v>
      </c>
      <c r="E41" s="202">
        <v>0.62772222975380043</v>
      </c>
      <c r="F41" s="202">
        <v>0</v>
      </c>
    </row>
    <row r="42" spans="1:6" x14ac:dyDescent="0.3">
      <c r="A42" s="4" t="s">
        <v>253</v>
      </c>
      <c r="B42" s="7" t="s">
        <v>9</v>
      </c>
      <c r="C42" s="7" t="s">
        <v>17</v>
      </c>
      <c r="D42" s="202">
        <v>2.2225973125583822</v>
      </c>
      <c r="E42" s="202">
        <v>0.60986424523150373</v>
      </c>
      <c r="F42" s="202">
        <v>0</v>
      </c>
    </row>
    <row r="43" spans="1:6" x14ac:dyDescent="0.3">
      <c r="A43" s="4" t="s">
        <v>254</v>
      </c>
      <c r="B43" s="7" t="s">
        <v>9</v>
      </c>
      <c r="C43" s="7" t="s">
        <v>18</v>
      </c>
      <c r="D43" s="202">
        <v>0</v>
      </c>
      <c r="E43" s="202">
        <v>0</v>
      </c>
      <c r="F43" s="202">
        <v>0</v>
      </c>
    </row>
    <row r="44" spans="1:6" x14ac:dyDescent="0.3">
      <c r="A44" s="4" t="s">
        <v>255</v>
      </c>
      <c r="B44" s="7" t="s">
        <v>9</v>
      </c>
      <c r="C44" s="7" t="s">
        <v>19</v>
      </c>
      <c r="D44" s="202">
        <v>0</v>
      </c>
      <c r="E44" s="202">
        <v>0</v>
      </c>
      <c r="F44" s="202">
        <v>0</v>
      </c>
    </row>
    <row r="45" spans="1:6" x14ac:dyDescent="0.3">
      <c r="A45" s="4" t="s">
        <v>256</v>
      </c>
      <c r="B45" s="7" t="s">
        <v>10</v>
      </c>
      <c r="C45" s="7" t="s">
        <v>15</v>
      </c>
      <c r="D45" s="202">
        <v>5.4834621765637284</v>
      </c>
      <c r="E45" s="202">
        <v>1.4741971178198969</v>
      </c>
      <c r="F45" s="202">
        <v>0</v>
      </c>
    </row>
    <row r="46" spans="1:6" x14ac:dyDescent="0.3">
      <c r="A46" s="4" t="s">
        <v>257</v>
      </c>
      <c r="B46" s="7" t="s">
        <v>10</v>
      </c>
      <c r="C46" s="7" t="s">
        <v>16</v>
      </c>
      <c r="D46" s="202">
        <v>5.4834621765637284</v>
      </c>
      <c r="E46" s="202">
        <v>1.4741971178198969</v>
      </c>
      <c r="F46" s="202">
        <v>0</v>
      </c>
    </row>
    <row r="47" spans="1:6" x14ac:dyDescent="0.3">
      <c r="A47" s="4" t="s">
        <v>258</v>
      </c>
      <c r="B47" s="7" t="s">
        <v>10</v>
      </c>
      <c r="C47" s="7" t="s">
        <v>17</v>
      </c>
      <c r="D47" s="202">
        <v>0</v>
      </c>
      <c r="E47" s="202">
        <v>0</v>
      </c>
      <c r="F47" s="202">
        <v>0</v>
      </c>
    </row>
    <row r="48" spans="1:6" x14ac:dyDescent="0.3">
      <c r="A48" s="4" t="s">
        <v>259</v>
      </c>
      <c r="B48" s="7" t="s">
        <v>10</v>
      </c>
      <c r="C48" s="7" t="s">
        <v>18</v>
      </c>
      <c r="D48" s="202">
        <v>0</v>
      </c>
      <c r="E48" s="202">
        <v>0</v>
      </c>
      <c r="F48" s="202">
        <v>0</v>
      </c>
    </row>
    <row r="49" spans="1:6" x14ac:dyDescent="0.3">
      <c r="A49" s="4" t="s">
        <v>260</v>
      </c>
      <c r="B49" s="7" t="s">
        <v>10</v>
      </c>
      <c r="C49" s="7" t="s">
        <v>19</v>
      </c>
      <c r="D49" s="202">
        <v>0</v>
      </c>
      <c r="E49" s="202">
        <v>0</v>
      </c>
      <c r="F49" s="202">
        <v>0</v>
      </c>
    </row>
    <row r="50" spans="1:6" x14ac:dyDescent="0.3">
      <c r="A50" s="4" t="s">
        <v>261</v>
      </c>
      <c r="B50" s="7" t="s">
        <v>81</v>
      </c>
      <c r="C50" s="7" t="s">
        <v>15</v>
      </c>
      <c r="D50" s="202">
        <v>3.5609383087522586</v>
      </c>
      <c r="E50" s="202">
        <v>1.0484754180184621</v>
      </c>
      <c r="F50" s="202">
        <v>0</v>
      </c>
    </row>
    <row r="51" spans="1:6" x14ac:dyDescent="0.3">
      <c r="A51" s="4" t="s">
        <v>262</v>
      </c>
      <c r="B51" s="7" t="s">
        <v>81</v>
      </c>
      <c r="C51" s="7" t="s">
        <v>16</v>
      </c>
      <c r="D51" s="202">
        <v>3.5609383087522755</v>
      </c>
      <c r="E51" s="202">
        <v>1.0484754180184634</v>
      </c>
      <c r="F51" s="202">
        <v>0</v>
      </c>
    </row>
    <row r="52" spans="1:6" x14ac:dyDescent="0.3">
      <c r="A52" s="4" t="s">
        <v>263</v>
      </c>
      <c r="B52" s="7" t="s">
        <v>81</v>
      </c>
      <c r="C52" s="7" t="s">
        <v>17</v>
      </c>
      <c r="D52" s="202">
        <v>3.5609383087522604</v>
      </c>
      <c r="E52" s="202">
        <v>1.0484754180184617</v>
      </c>
      <c r="F52" s="202">
        <v>0</v>
      </c>
    </row>
    <row r="53" spans="1:6" x14ac:dyDescent="0.3">
      <c r="A53" s="4" t="s">
        <v>264</v>
      </c>
      <c r="B53" s="7" t="s">
        <v>81</v>
      </c>
      <c r="C53" s="7" t="s">
        <v>18</v>
      </c>
      <c r="D53" s="202">
        <v>3.5609383087522541</v>
      </c>
      <c r="E53" s="202">
        <v>1.0484754180184614</v>
      </c>
      <c r="F53" s="202">
        <v>0</v>
      </c>
    </row>
    <row r="54" spans="1:6" x14ac:dyDescent="0.3">
      <c r="A54" s="4" t="s">
        <v>265</v>
      </c>
      <c r="B54" s="7" t="s">
        <v>81</v>
      </c>
      <c r="C54" s="7" t="s">
        <v>19</v>
      </c>
      <c r="D54" s="202">
        <v>3.5609383087522746</v>
      </c>
      <c r="E54" s="202">
        <v>1.048475418018461</v>
      </c>
      <c r="F54" s="202">
        <v>0</v>
      </c>
    </row>
    <row r="55" spans="1:6" x14ac:dyDescent="0.3">
      <c r="A55" s="4" t="s">
        <v>266</v>
      </c>
      <c r="B55" s="7" t="s">
        <v>66</v>
      </c>
      <c r="C55" s="7" t="s">
        <v>15</v>
      </c>
      <c r="D55" s="202">
        <v>0</v>
      </c>
      <c r="E55" s="202">
        <v>0</v>
      </c>
      <c r="F55" s="202">
        <v>0</v>
      </c>
    </row>
    <row r="56" spans="1:6" x14ac:dyDescent="0.3">
      <c r="A56" s="4" t="s">
        <v>267</v>
      </c>
      <c r="B56" s="7" t="s">
        <v>66</v>
      </c>
      <c r="C56" s="7" t="s">
        <v>16</v>
      </c>
      <c r="D56" s="202">
        <v>0</v>
      </c>
      <c r="E56" s="202">
        <v>0</v>
      </c>
      <c r="F56" s="202">
        <v>0</v>
      </c>
    </row>
    <row r="57" spans="1:6" x14ac:dyDescent="0.3">
      <c r="A57" s="4" t="s">
        <v>268</v>
      </c>
      <c r="B57" s="7" t="s">
        <v>66</v>
      </c>
      <c r="C57" s="7" t="s">
        <v>17</v>
      </c>
      <c r="D57" s="202">
        <v>0</v>
      </c>
      <c r="E57" s="202">
        <v>0</v>
      </c>
      <c r="F57" s="202">
        <v>0</v>
      </c>
    </row>
    <row r="58" spans="1:6" x14ac:dyDescent="0.3">
      <c r="A58" s="4" t="s">
        <v>269</v>
      </c>
      <c r="B58" s="7" t="s">
        <v>66</v>
      </c>
      <c r="C58" s="7" t="s">
        <v>18</v>
      </c>
      <c r="D58" s="202">
        <v>0</v>
      </c>
      <c r="E58" s="202">
        <v>0</v>
      </c>
      <c r="F58" s="202">
        <v>0</v>
      </c>
    </row>
    <row r="59" spans="1:6" x14ac:dyDescent="0.3">
      <c r="A59" s="4" t="s">
        <v>270</v>
      </c>
      <c r="B59" s="7" t="s">
        <v>66</v>
      </c>
      <c r="C59" s="7" t="s">
        <v>19</v>
      </c>
      <c r="D59" s="202">
        <v>0</v>
      </c>
      <c r="E59" s="202">
        <v>0</v>
      </c>
      <c r="F59" s="202">
        <v>0</v>
      </c>
    </row>
  </sheetData>
  <conditionalFormatting sqref="B1">
    <cfRule type="expression" dxfId="2" priority="2">
      <formula>B1="error"</formula>
    </cfRule>
    <cfRule type="expression" dxfId="1" priority="3">
      <formula>B1="OK"</formula>
    </cfRule>
  </conditionalFormatting>
  <conditionalFormatting sqref="D65:F65">
    <cfRule type="containsText" dxfId="0" priority="1" operator="containsText" text="ok">
      <formula>NOT(ISERROR(SEARCH("ok",D65)))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M32"/>
  <sheetViews>
    <sheetView showGridLines="0" zoomScale="80" zoomScaleNormal="80" workbookViewId="0">
      <selection activeCell="C14" sqref="C14:G14"/>
    </sheetView>
  </sheetViews>
  <sheetFormatPr defaultColWidth="9" defaultRowHeight="13" x14ac:dyDescent="0.3"/>
  <cols>
    <col min="1" max="2" width="2.75" style="14" customWidth="1"/>
    <col min="3" max="3" width="10.58203125" style="14" customWidth="1"/>
    <col min="4" max="4" width="11.75" style="14" customWidth="1"/>
    <col min="5" max="5" width="12.08203125" style="14" customWidth="1"/>
    <col min="6" max="6" width="11.58203125" style="14" bestFit="1" customWidth="1"/>
    <col min="7" max="7" width="11.25" style="14" customWidth="1"/>
    <col min="8" max="8" width="10.58203125" style="14" bestFit="1" customWidth="1"/>
    <col min="9" max="9" width="9" style="14"/>
    <col min="10" max="10" width="10" style="14" customWidth="1"/>
    <col min="11" max="16384" width="9" style="14"/>
  </cols>
  <sheetData>
    <row r="3" spans="2:13" x14ac:dyDescent="0.3">
      <c r="C3" s="13" t="s">
        <v>71</v>
      </c>
    </row>
    <row r="4" spans="2:13" x14ac:dyDescent="0.3">
      <c r="C4" s="13"/>
    </row>
    <row r="5" spans="2:13" x14ac:dyDescent="0.3">
      <c r="C5" s="13" t="s">
        <v>184</v>
      </c>
    </row>
    <row r="6" spans="2:13" ht="13.5" customHeight="1" x14ac:dyDescent="0.3">
      <c r="C6" s="119" t="s">
        <v>73</v>
      </c>
      <c r="D6" s="120"/>
      <c r="E6" s="120"/>
      <c r="F6" s="75">
        <f>[7]Interface!$B$5</f>
        <v>0.97802770836601216</v>
      </c>
      <c r="G6" s="14" t="s">
        <v>183</v>
      </c>
      <c r="I6" s="20"/>
    </row>
    <row r="7" spans="2:13" ht="13.5" customHeight="1" x14ac:dyDescent="0.3">
      <c r="C7" s="119" t="s">
        <v>74</v>
      </c>
      <c r="D7" s="120"/>
      <c r="E7" s="120"/>
      <c r="F7" s="75">
        <f>'Modelled costs'!AG20</f>
        <v>0.98545352109712636</v>
      </c>
      <c r="G7" s="14" t="s">
        <v>183</v>
      </c>
      <c r="I7" s="20"/>
    </row>
    <row r="8" spans="2:13" x14ac:dyDescent="0.3">
      <c r="H8" s="20"/>
      <c r="I8" s="20"/>
      <c r="J8" s="20"/>
      <c r="K8" s="47"/>
    </row>
    <row r="9" spans="2:13" x14ac:dyDescent="0.3">
      <c r="C9" s="13"/>
      <c r="G9" s="14" t="s">
        <v>79</v>
      </c>
      <c r="H9" s="20"/>
      <c r="I9" s="20"/>
      <c r="J9" s="20"/>
      <c r="K9" s="47"/>
    </row>
    <row r="10" spans="2:13" x14ac:dyDescent="0.3">
      <c r="C10" s="13"/>
      <c r="G10" s="14" t="s">
        <v>184</v>
      </c>
      <c r="H10" s="20"/>
      <c r="I10" s="249" t="s">
        <v>282</v>
      </c>
      <c r="J10" s="249"/>
      <c r="K10" s="249"/>
      <c r="L10" s="249"/>
      <c r="M10" s="249"/>
    </row>
    <row r="11" spans="2:13" x14ac:dyDescent="0.3">
      <c r="G11" s="18" t="s">
        <v>72</v>
      </c>
      <c r="H11" s="20"/>
      <c r="I11" s="249"/>
      <c r="J11" s="249"/>
      <c r="K11" s="249"/>
      <c r="L11" s="249"/>
      <c r="M11" s="249"/>
    </row>
    <row r="12" spans="2:13" x14ac:dyDescent="0.3">
      <c r="C12" s="15" t="str">
        <f>IF($G$11="Historical",$C$6,$C$7)</f>
        <v>Within sector catch-up - historical</v>
      </c>
      <c r="D12" s="16"/>
      <c r="E12" s="17"/>
      <c r="G12" s="75">
        <f>IF($G$11="Historical",$F$6,$F$7)</f>
        <v>0.97802770836601216</v>
      </c>
      <c r="H12" s="20"/>
      <c r="I12" s="249"/>
      <c r="J12" s="249"/>
      <c r="K12" s="249"/>
      <c r="L12" s="249"/>
      <c r="M12" s="249"/>
    </row>
    <row r="13" spans="2:13" ht="40.9" customHeight="1" x14ac:dyDescent="0.3">
      <c r="C13" s="6" t="s">
        <v>80</v>
      </c>
      <c r="D13" s="117" t="s">
        <v>25</v>
      </c>
      <c r="E13" s="117" t="s">
        <v>192</v>
      </c>
      <c r="F13" s="117" t="s">
        <v>178</v>
      </c>
      <c r="G13" s="117" t="s">
        <v>193</v>
      </c>
      <c r="H13" s="20"/>
      <c r="I13" s="249"/>
      <c r="J13" s="249"/>
      <c r="K13" s="249"/>
      <c r="L13" s="249"/>
      <c r="M13" s="249"/>
    </row>
    <row r="14" spans="2:13" ht="15.75" customHeight="1" x14ac:dyDescent="0.3">
      <c r="C14" s="6"/>
      <c r="D14" s="223"/>
      <c r="E14" s="212"/>
      <c r="F14" s="213"/>
      <c r="G14" s="212"/>
      <c r="H14" s="20"/>
      <c r="I14" s="20"/>
      <c r="J14" s="20"/>
      <c r="K14" s="47"/>
    </row>
    <row r="15" spans="2:13" x14ac:dyDescent="0.3">
      <c r="B15" s="20"/>
      <c r="C15" s="7">
        <v>2021</v>
      </c>
      <c r="D15" s="223">
        <v>0.01</v>
      </c>
      <c r="E15" s="213">
        <v>4.4000000000000003E-3</v>
      </c>
      <c r="F15" s="213">
        <f>E15-D15</f>
        <v>-5.5999999999999999E-3</v>
      </c>
      <c r="G15" s="213">
        <f>IF(G11="Historical",(1+F14)*(1+F15)-1,0)</f>
        <v>-5.6000000000000494E-3</v>
      </c>
      <c r="H15" s="224"/>
      <c r="I15" s="20"/>
      <c r="J15" s="20"/>
      <c r="K15" s="47"/>
    </row>
    <row r="16" spans="2:13" x14ac:dyDescent="0.3">
      <c r="B16" s="20"/>
      <c r="C16" s="7">
        <v>2022</v>
      </c>
      <c r="D16" s="223">
        <v>0.01</v>
      </c>
      <c r="E16" s="213">
        <v>4.3E-3</v>
      </c>
      <c r="F16" s="213">
        <f t="shared" ref="F16:F19" si="0">E16-D16</f>
        <v>-5.7000000000000002E-3</v>
      </c>
      <c r="G16" s="213">
        <f>IF(G11="Historical",(1+F14)*(1+F15)*(1+F16)-1,0)</f>
        <v>-1.1268080000000125E-2</v>
      </c>
      <c r="H16" s="224"/>
      <c r="I16" s="20"/>
      <c r="J16" s="20"/>
      <c r="K16" s="47"/>
    </row>
    <row r="17" spans="2:11" x14ac:dyDescent="0.3">
      <c r="B17" s="20"/>
      <c r="C17" s="7">
        <v>2023</v>
      </c>
      <c r="D17" s="223">
        <v>0.01</v>
      </c>
      <c r="E17" s="213">
        <v>4.4999999999999997E-3</v>
      </c>
      <c r="F17" s="213">
        <f t="shared" si="0"/>
        <v>-5.5000000000000005E-3</v>
      </c>
      <c r="G17" s="213">
        <f>IF(G11="Historical",(1+F14)*(1+F15)*(1+F16)*(1+F17)-1,0)</f>
        <v>-1.6706105560000073E-2</v>
      </c>
      <c r="H17" s="224"/>
      <c r="I17" s="20"/>
      <c r="J17" s="20"/>
      <c r="K17" s="47"/>
    </row>
    <row r="18" spans="2:11" x14ac:dyDescent="0.3">
      <c r="B18" s="20"/>
      <c r="C18" s="7">
        <v>2024</v>
      </c>
      <c r="D18" s="223">
        <v>0.01</v>
      </c>
      <c r="E18" s="213">
        <v>5.0000000000000001E-3</v>
      </c>
      <c r="F18" s="213">
        <f t="shared" si="0"/>
        <v>-5.0000000000000001E-3</v>
      </c>
      <c r="G18" s="213">
        <f>IF(G11="Historical",(1+F14)*(1+F15)*(1+F16)*(1+F17)*(1+F18)-1,0)</f>
        <v>-2.1622575032200109E-2</v>
      </c>
      <c r="H18" s="224"/>
      <c r="I18" s="20"/>
      <c r="J18" s="20"/>
      <c r="K18" s="47"/>
    </row>
    <row r="19" spans="2:11" x14ac:dyDescent="0.3">
      <c r="B19" s="20"/>
      <c r="C19" s="7">
        <v>2025</v>
      </c>
      <c r="D19" s="223">
        <v>0.01</v>
      </c>
      <c r="E19" s="213">
        <v>5.4000000000000003E-3</v>
      </c>
      <c r="F19" s="213">
        <f t="shared" si="0"/>
        <v>-4.5999999999999999E-3</v>
      </c>
      <c r="G19" s="213">
        <f>IF(G11="Historical",(1+F14)*(1+F15)*(1+F16)*(1+F17)*(1+F18)*(1+F19)-1,0)</f>
        <v>-2.6123111187052017E-2</v>
      </c>
      <c r="H19" s="224"/>
      <c r="I19" s="20"/>
      <c r="J19" s="20"/>
      <c r="K19" s="47"/>
    </row>
    <row r="20" spans="2:11" x14ac:dyDescent="0.3">
      <c r="C20" s="211" t="s">
        <v>274</v>
      </c>
      <c r="D20" s="214">
        <f>AVERAGE(D15:D19)</f>
        <v>0.01</v>
      </c>
      <c r="E20" s="214">
        <f t="shared" ref="E20" si="1">AVERAGE(E15:E19)</f>
        <v>4.7200000000000002E-3</v>
      </c>
      <c r="F20" s="214">
        <f t="shared" ref="F20:G20" si="2">AVERAGE(F15:F19)</f>
        <v>-5.2800000000000008E-3</v>
      </c>
      <c r="G20" s="214">
        <f t="shared" si="2"/>
        <v>-1.6263974355850475E-2</v>
      </c>
      <c r="I20" s="20"/>
    </row>
    <row r="22" spans="2:11" x14ac:dyDescent="0.3">
      <c r="C22" s="13" t="s">
        <v>75</v>
      </c>
      <c r="G22" s="13" t="s">
        <v>185</v>
      </c>
    </row>
    <row r="23" spans="2:11" x14ac:dyDescent="0.3">
      <c r="C23" s="13"/>
    </row>
    <row r="24" spans="2:11" x14ac:dyDescent="0.3">
      <c r="C24" s="18" t="s">
        <v>26</v>
      </c>
      <c r="D24" s="76">
        <f>[7]Efficiency!$K$19</f>
        <v>0.5</v>
      </c>
      <c r="E24" s="19" t="str">
        <f xml:space="preserve"> IF('Modelled costs'!$D$5=[7]Efficiency!$K$19, "OK", "error")</f>
        <v>OK</v>
      </c>
      <c r="G24" s="18" t="s">
        <v>86</v>
      </c>
      <c r="H24" s="76">
        <f>[7]Efficiency!$X$19</f>
        <v>0.5</v>
      </c>
      <c r="I24" s="19" t="str">
        <f xml:space="preserve"> IF('Modelled costs'!$T$5=[7]Efficiency!$X$19, "OK", "error")</f>
        <v>OK</v>
      </c>
    </row>
    <row r="25" spans="2:11" x14ac:dyDescent="0.3">
      <c r="C25" s="18" t="s">
        <v>27</v>
      </c>
      <c r="D25" s="76">
        <f>[7]Efficiency!$L$19</f>
        <v>0.5</v>
      </c>
      <c r="E25" s="19" t="str">
        <f xml:space="preserve"> IF('Modelled costs'!$D$5=[7]Efficiency!$K$19, "OK", "error")</f>
        <v>OK</v>
      </c>
      <c r="G25" s="18" t="s">
        <v>87</v>
      </c>
      <c r="H25" s="76">
        <f>[7]Efficiency!Y$19</f>
        <v>0.5</v>
      </c>
      <c r="I25" s="19" t="str">
        <f xml:space="preserve"> IF('Modelled costs'!$U$5=[7]Efficiency!$Y$19, "OK", "error")</f>
        <v>OK</v>
      </c>
    </row>
    <row r="26" spans="2:11" x14ac:dyDescent="0.3">
      <c r="C26" s="18" t="s">
        <v>31</v>
      </c>
      <c r="D26" s="76">
        <f>[7]Efficiency!$M$19</f>
        <v>0.5</v>
      </c>
      <c r="E26" s="19" t="str">
        <f xml:space="preserve"> IF('Modelled costs'!$D$5=[7]Efficiency!$K$19, "OK", "error")</f>
        <v>OK</v>
      </c>
    </row>
    <row r="27" spans="2:11" x14ac:dyDescent="0.3">
      <c r="C27" s="18" t="s">
        <v>32</v>
      </c>
      <c r="D27" s="76">
        <f>[7]Efficiency!$N$19</f>
        <v>0.5</v>
      </c>
      <c r="E27" s="19" t="str">
        <f xml:space="preserve"> IF('Modelled costs'!$D$5=[7]Efficiency!$K$19, "OK", "error")</f>
        <v>OK</v>
      </c>
    </row>
    <row r="28" spans="2:11" x14ac:dyDescent="0.3">
      <c r="C28" s="18" t="s">
        <v>35</v>
      </c>
      <c r="D28" s="76">
        <f>[7]Efficiency!$O$19</f>
        <v>0.5</v>
      </c>
      <c r="E28" s="19" t="str">
        <f xml:space="preserve"> IF('Modelled costs'!$D$5=[7]Efficiency!$K$19, "OK", "error")</f>
        <v>OK</v>
      </c>
    </row>
    <row r="29" spans="2:11" x14ac:dyDescent="0.3">
      <c r="C29" s="18" t="s">
        <v>36</v>
      </c>
      <c r="D29" s="76">
        <f>[7]Efficiency!$P$19</f>
        <v>0.5</v>
      </c>
      <c r="E29" s="19" t="str">
        <f xml:space="preserve"> IF('Modelled costs'!$D$5=[7]Efficiency!$K$19, "OK", "error")</f>
        <v>OK</v>
      </c>
    </row>
    <row r="30" spans="2:11" x14ac:dyDescent="0.3">
      <c r="C30" s="18" t="s">
        <v>38</v>
      </c>
      <c r="D30" s="76">
        <f>[7]Efficiency!$Q$19</f>
        <v>0.5</v>
      </c>
      <c r="E30" s="19" t="str">
        <f xml:space="preserve"> IF('Modelled costs'!$D$5=[7]Efficiency!$K$19, "OK", "error")</f>
        <v>OK</v>
      </c>
    </row>
    <row r="31" spans="2:11" x14ac:dyDescent="0.3">
      <c r="C31" s="18" t="s">
        <v>39</v>
      </c>
      <c r="D31" s="76">
        <f>[7]Efficiency!$R$19</f>
        <v>0.5</v>
      </c>
      <c r="E31" s="19" t="str">
        <f xml:space="preserve"> IF('Modelled costs'!$D$5=[7]Efficiency!$K$19, "OK", "error")</f>
        <v>OK</v>
      </c>
    </row>
    <row r="32" spans="2:11" x14ac:dyDescent="0.3">
      <c r="C32" s="20"/>
      <c r="D32" s="21"/>
      <c r="E32" s="22"/>
    </row>
  </sheetData>
  <mergeCells count="1">
    <mergeCell ref="I10:M13"/>
  </mergeCells>
  <conditionalFormatting sqref="E24:E32">
    <cfRule type="expression" dxfId="12" priority="9">
      <formula>E24="error"</formula>
    </cfRule>
    <cfRule type="expression" dxfId="11" priority="10">
      <formula>E24="OK"</formula>
    </cfRule>
  </conditionalFormatting>
  <conditionalFormatting sqref="I24:I25">
    <cfRule type="expression" dxfId="10" priority="3">
      <formula>I24="error"</formula>
    </cfRule>
    <cfRule type="expression" dxfId="9" priority="4">
      <formula>I24="OK"</formula>
    </cfRule>
  </conditionalFormatting>
  <conditionalFormatting sqref="I24:I25">
    <cfRule type="expression" dxfId="8" priority="5">
      <formula>I24="error"</formula>
    </cfRule>
    <cfRule type="expression" dxfId="7" priority="6">
      <formula>I24="OK"</formula>
    </cfRule>
  </conditionalFormatting>
  <conditionalFormatting sqref="D24:D31">
    <cfRule type="cellIs" dxfId="6" priority="2" operator="equal">
      <formula>0</formula>
    </cfRule>
  </conditionalFormatting>
  <conditionalFormatting sqref="H24:H25">
    <cfRule type="cellIs" dxfId="5" priority="1" operator="equal">
      <formula>0</formula>
    </cfRule>
  </conditionalFormatting>
  <dataValidations count="1">
    <dataValidation type="list" allowBlank="1" showInputMessage="1" showErrorMessage="1" sqref="G11">
      <formula1>"Forward looking, Historical"</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
  <sheetViews>
    <sheetView showGridLines="0" workbookViewId="0"/>
  </sheetViews>
  <sheetFormatPr defaultRowHeight="14" x14ac:dyDescent="0.3"/>
  <sheetData>
    <row r="1" spans="1:1" x14ac:dyDescent="0.3">
      <c r="A1"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458"/>
  <sheetViews>
    <sheetView zoomScale="80" zoomScaleNormal="80" workbookViewId="0"/>
  </sheetViews>
  <sheetFormatPr defaultRowHeight="14" x14ac:dyDescent="0.3"/>
  <cols>
    <col min="1" max="1" width="5.08203125" customWidth="1"/>
    <col min="2" max="2" width="28.25" customWidth="1"/>
    <col min="3" max="3" width="16.58203125" customWidth="1"/>
    <col min="4" max="4" width="3.08203125" customWidth="1"/>
    <col min="5" max="5" width="32.25" bestFit="1" customWidth="1"/>
    <col min="6" max="10" width="7.25" customWidth="1"/>
  </cols>
  <sheetData>
    <row r="1" spans="1:10" x14ac:dyDescent="0.3">
      <c r="C1" t="s">
        <v>139</v>
      </c>
    </row>
    <row r="2" spans="1:10" x14ac:dyDescent="0.3">
      <c r="A2" t="s">
        <v>20</v>
      </c>
      <c r="B2" t="s">
        <v>21</v>
      </c>
      <c r="C2" t="s">
        <v>91</v>
      </c>
      <c r="D2" t="s">
        <v>22</v>
      </c>
      <c r="E2" t="s">
        <v>13</v>
      </c>
      <c r="F2">
        <v>2021</v>
      </c>
      <c r="G2">
        <v>2022</v>
      </c>
      <c r="H2">
        <v>2023</v>
      </c>
      <c r="I2">
        <v>2024</v>
      </c>
      <c r="J2">
        <v>2025</v>
      </c>
    </row>
    <row r="4" spans="1:10" x14ac:dyDescent="0.3">
      <c r="A4" t="s">
        <v>3</v>
      </c>
      <c r="B4" t="s">
        <v>140</v>
      </c>
      <c r="C4" t="s">
        <v>141</v>
      </c>
      <c r="D4" t="s">
        <v>1</v>
      </c>
      <c r="E4" t="s">
        <v>283</v>
      </c>
      <c r="F4">
        <f>INDEX([8]Interface_real!$A$1:$MT$212, MATCH($A4&amp;RIGHT(F$2, 2), [8]Interface_real!$A$1:$A$212, 0), MATCH($B4, [8]Interface_real!$A$1:$MT$1, 0))</f>
        <v>90.900140995094105</v>
      </c>
      <c r="G4">
        <f>INDEX([8]Interface_real!$A$1:$MT$212, MATCH($A4&amp;RIGHT(G$2, 2), [8]Interface_real!$A$1:$A$212, 0), MATCH($B4, [8]Interface_real!$A$1:$MT$1, 0))</f>
        <v>93.614191913411261</v>
      </c>
      <c r="H4">
        <f>INDEX([8]Interface_real!$A$1:$MT$212, MATCH($A4&amp;RIGHT(H$2, 2), [8]Interface_real!$A$1:$A$212, 0), MATCH($B4, [8]Interface_real!$A$1:$MT$1, 0))</f>
        <v>88.079010576403832</v>
      </c>
      <c r="I4">
        <f>INDEX([8]Interface_real!$A$1:$MT$212, MATCH($A4&amp;RIGHT(I$2, 2), [8]Interface_real!$A$1:$A$212, 0), MATCH($B4, [8]Interface_real!$A$1:$MT$1, 0))</f>
        <v>85.026888554256175</v>
      </c>
      <c r="J4">
        <f>INDEX([8]Interface_real!$A$1:$MT$212, MATCH($A4&amp;RIGHT(J$2, 2), [8]Interface_real!$A$1:$A$212, 0), MATCH($B4, [8]Interface_real!$A$1:$MT$1, 0))</f>
        <v>84.596980059530424</v>
      </c>
    </row>
    <row r="5" spans="1:10" x14ac:dyDescent="0.3">
      <c r="A5" t="s">
        <v>3</v>
      </c>
      <c r="B5" t="s">
        <v>112</v>
      </c>
      <c r="C5" t="s">
        <v>142</v>
      </c>
      <c r="D5" t="s">
        <v>1</v>
      </c>
      <c r="E5" t="s">
        <v>284</v>
      </c>
      <c r="F5">
        <f>INDEX([8]Interface_real!$A$1:$MT$212, MATCH($A5&amp;RIGHT(F$2, 2), [8]Interface_real!$A$1:$A$212, 0), MATCH($B5, [8]Interface_real!$A$1:$MT$1, 0))</f>
        <v>220.94022407352162</v>
      </c>
      <c r="G5">
        <f>INDEX([8]Interface_real!$A$1:$MT$212, MATCH($A5&amp;RIGHT(G$2, 2), [8]Interface_real!$A$1:$A$212, 0), MATCH($B5, [8]Interface_real!$A$1:$MT$1, 0))</f>
        <v>234.59035874431137</v>
      </c>
      <c r="H5">
        <f>INDEX([8]Interface_real!$A$1:$MT$212, MATCH($A5&amp;RIGHT(H$2, 2), [8]Interface_real!$A$1:$A$212, 0), MATCH($B5, [8]Interface_real!$A$1:$MT$1, 0))</f>
        <v>202.0601252829787</v>
      </c>
      <c r="I5">
        <f>INDEX([8]Interface_real!$A$1:$MT$212, MATCH($A5&amp;RIGHT(I$2, 2), [8]Interface_real!$A$1:$A$212, 0), MATCH($B5, [8]Interface_real!$A$1:$MT$1, 0))</f>
        <v>222.11526826512892</v>
      </c>
      <c r="J5">
        <f>INDEX([8]Interface_real!$A$1:$MT$212, MATCH($A5&amp;RIGHT(J$2, 2), [8]Interface_real!$A$1:$A$212, 0), MATCH($B5, [8]Interface_real!$A$1:$MT$1, 0))</f>
        <v>218.07905092412099</v>
      </c>
    </row>
    <row r="6" spans="1:10" x14ac:dyDescent="0.3">
      <c r="A6" t="s">
        <v>3</v>
      </c>
      <c r="B6" t="s">
        <v>113</v>
      </c>
      <c r="C6" t="s">
        <v>143</v>
      </c>
      <c r="D6" t="s">
        <v>1</v>
      </c>
      <c r="E6" t="s">
        <v>285</v>
      </c>
      <c r="F6">
        <f>INDEX([8]Interface_real!$A$1:$MT$212, MATCH($A6&amp;RIGHT(F$2, 2), [8]Interface_real!$A$1:$A$212, 0), MATCH($B6, [8]Interface_real!$A$1:$MT$1, 0))</f>
        <v>178.42943593581177</v>
      </c>
      <c r="G6">
        <f>INDEX([8]Interface_real!$A$1:$MT$212, MATCH($A6&amp;RIGHT(G$2, 2), [8]Interface_real!$A$1:$A$212, 0), MATCH($B6, [8]Interface_real!$A$1:$MT$1, 0))</f>
        <v>209.71305540057676</v>
      </c>
      <c r="H6">
        <f>INDEX([8]Interface_real!$A$1:$MT$212, MATCH($A6&amp;RIGHT(H$2, 2), [8]Interface_real!$A$1:$A$212, 0), MATCH($B6, [8]Interface_real!$A$1:$MT$1, 0))</f>
        <v>188.58427092495268</v>
      </c>
      <c r="I6">
        <f>INDEX([8]Interface_real!$A$1:$MT$212, MATCH($A6&amp;RIGHT(I$2, 2), [8]Interface_real!$A$1:$A$212, 0), MATCH($B6, [8]Interface_real!$A$1:$MT$1, 0))</f>
        <v>185.46300292427279</v>
      </c>
      <c r="J6">
        <f>INDEX([8]Interface_real!$A$1:$MT$212, MATCH($A6&amp;RIGHT(J$2, 2), [8]Interface_real!$A$1:$A$212, 0), MATCH($B6, [8]Interface_real!$A$1:$MT$1, 0))</f>
        <v>195.83075514380826</v>
      </c>
    </row>
    <row r="7" spans="1:10" x14ac:dyDescent="0.3">
      <c r="A7" t="s">
        <v>3</v>
      </c>
      <c r="B7" t="s">
        <v>114</v>
      </c>
      <c r="C7" t="s">
        <v>144</v>
      </c>
      <c r="D7" t="s">
        <v>1</v>
      </c>
      <c r="E7" t="s">
        <v>286</v>
      </c>
      <c r="F7">
        <f>INDEX([8]Interface_real!$A$1:$MT$212, MATCH($A7&amp;RIGHT(F$2, 2), [8]Interface_real!$A$1:$A$212, 0), MATCH($B7, [8]Interface_real!$A$1:$MT$1, 0))</f>
        <v>311.84036506861571</v>
      </c>
      <c r="G7">
        <f>INDEX([8]Interface_real!$A$1:$MT$212, MATCH($A7&amp;RIGHT(G$2, 2), [8]Interface_real!$A$1:$A$212, 0), MATCH($B7, [8]Interface_real!$A$1:$MT$1, 0))</f>
        <v>328.20455065772262</v>
      </c>
      <c r="H7">
        <f>INDEX([8]Interface_real!$A$1:$MT$212, MATCH($A7&amp;RIGHT(H$2, 2), [8]Interface_real!$A$1:$A$212, 0), MATCH($B7, [8]Interface_real!$A$1:$MT$1, 0))</f>
        <v>290.13913585938252</v>
      </c>
      <c r="I7">
        <f>INDEX([8]Interface_real!$A$1:$MT$212, MATCH($A7&amp;RIGHT(I$2, 2), [8]Interface_real!$A$1:$A$212, 0), MATCH($B7, [8]Interface_real!$A$1:$MT$1, 0))</f>
        <v>307.14215681938509</v>
      </c>
      <c r="J7">
        <f>INDEX([8]Interface_real!$A$1:$MT$212, MATCH($A7&amp;RIGHT(J$2, 2), [8]Interface_real!$A$1:$A$212, 0), MATCH($B7, [8]Interface_real!$A$1:$MT$1, 0))</f>
        <v>302.6760309836514</v>
      </c>
    </row>
    <row r="8" spans="1:10" x14ac:dyDescent="0.3">
      <c r="A8" t="s">
        <v>3</v>
      </c>
      <c r="B8" t="s">
        <v>115</v>
      </c>
      <c r="C8" t="s">
        <v>168</v>
      </c>
      <c r="D8" t="s">
        <v>1</v>
      </c>
      <c r="E8" t="s">
        <v>287</v>
      </c>
      <c r="F8">
        <f>INDEX([8]Interface_real!$A$1:$MT$212, MATCH($A8&amp;RIGHT(F$2, 2), [8]Interface_real!$A$1:$A$212, 0), MATCH($B8, [8]Interface_real!$A$1:$MT$1, 0))</f>
        <v>399.36966000933342</v>
      </c>
      <c r="G8">
        <f>INDEX([8]Interface_real!$A$1:$MT$212, MATCH($A8&amp;RIGHT(G$2, 2), [8]Interface_real!$A$1:$A$212, 0), MATCH($B8, [8]Interface_real!$A$1:$MT$1, 0))</f>
        <v>444.30341414488817</v>
      </c>
      <c r="H8">
        <f>INDEX([8]Interface_real!$A$1:$MT$212, MATCH($A8&amp;RIGHT(H$2, 2), [8]Interface_real!$A$1:$A$212, 0), MATCH($B8, [8]Interface_real!$A$1:$MT$1, 0))</f>
        <v>390.64439620793138</v>
      </c>
      <c r="I8">
        <f>INDEX([8]Interface_real!$A$1:$MT$212, MATCH($A8&amp;RIGHT(I$2, 2), [8]Interface_real!$A$1:$A$212, 0), MATCH($B8, [8]Interface_real!$A$1:$MT$1, 0))</f>
        <v>407.57827118940168</v>
      </c>
      <c r="J8">
        <f>INDEX([8]Interface_real!$A$1:$MT$212, MATCH($A8&amp;RIGHT(J$2, 2), [8]Interface_real!$A$1:$A$212, 0), MATCH($B8, [8]Interface_real!$A$1:$MT$1, 0))</f>
        <v>413.90980606792925</v>
      </c>
    </row>
    <row r="9" spans="1:10" x14ac:dyDescent="0.3">
      <c r="A9" t="s">
        <v>3</v>
      </c>
      <c r="B9" t="s">
        <v>116</v>
      </c>
      <c r="C9" t="s">
        <v>169</v>
      </c>
      <c r="D9" t="s">
        <v>1</v>
      </c>
      <c r="E9" t="s">
        <v>288</v>
      </c>
      <c r="F9">
        <f>INDEX([8]Interface_real!$A$1:$MT$212, MATCH($A9&amp;RIGHT(F$2, 2), [8]Interface_real!$A$1:$A$212, 0), MATCH($B9, [8]Interface_real!$A$1:$MT$1, 0))</f>
        <v>490.26980100442751</v>
      </c>
      <c r="G9">
        <f>INDEX([8]Interface_real!$A$1:$MT$212, MATCH($A9&amp;RIGHT(G$2, 2), [8]Interface_real!$A$1:$A$212, 0), MATCH($B9, [8]Interface_real!$A$1:$MT$1, 0))</f>
        <v>537.91760605829938</v>
      </c>
      <c r="H9">
        <f>INDEX([8]Interface_real!$A$1:$MT$212, MATCH($A9&amp;RIGHT(H$2, 2), [8]Interface_real!$A$1:$A$212, 0), MATCH($B9, [8]Interface_real!$A$1:$MT$1, 0))</f>
        <v>478.72340678433522</v>
      </c>
      <c r="I9">
        <f>INDEX([8]Interface_real!$A$1:$MT$212, MATCH($A9&amp;RIGHT(I$2, 2), [8]Interface_real!$A$1:$A$212, 0), MATCH($B9, [8]Interface_real!$A$1:$MT$1, 0))</f>
        <v>492.60515974365785</v>
      </c>
      <c r="J9">
        <f>INDEX([8]Interface_real!$A$1:$MT$212, MATCH($A9&amp;RIGHT(J$2, 2), [8]Interface_real!$A$1:$A$212, 0), MATCH($B9, [8]Interface_real!$A$1:$MT$1, 0))</f>
        <v>498.50678612745969</v>
      </c>
    </row>
    <row r="10" spans="1:10" x14ac:dyDescent="0.3">
      <c r="A10" t="s">
        <v>3</v>
      </c>
      <c r="B10" t="s">
        <v>117</v>
      </c>
      <c r="C10" t="s">
        <v>145</v>
      </c>
      <c r="D10" t="s">
        <v>1</v>
      </c>
      <c r="E10" t="s">
        <v>289</v>
      </c>
      <c r="F10">
        <f>INDEX([8]Interface_real!$A$1:$MT$212, MATCH($A10&amp;RIGHT(F$2, 2), [8]Interface_real!$A$1:$A$212, 0), MATCH($B10, [8]Interface_real!$A$1:$MT$1, 0))</f>
        <v>0</v>
      </c>
      <c r="G10">
        <f>INDEX([8]Interface_real!$A$1:$MT$212, MATCH($A10&amp;RIGHT(G$2, 2), [8]Interface_real!$A$1:$A$212, 0), MATCH($B10, [8]Interface_real!$A$1:$MT$1, 0))</f>
        <v>0</v>
      </c>
      <c r="H10">
        <f>INDEX([8]Interface_real!$A$1:$MT$212, MATCH($A10&amp;RIGHT(H$2, 2), [8]Interface_real!$A$1:$A$212, 0), MATCH($B10, [8]Interface_real!$A$1:$MT$1, 0))</f>
        <v>0</v>
      </c>
      <c r="I10">
        <f>INDEX([8]Interface_real!$A$1:$MT$212, MATCH($A10&amp;RIGHT(I$2, 2), [8]Interface_real!$A$1:$A$212, 0), MATCH($B10, [8]Interface_real!$A$1:$MT$1, 0))</f>
        <v>0</v>
      </c>
      <c r="J10">
        <f>INDEX([8]Interface_real!$A$1:$MT$212, MATCH($A10&amp;RIGHT(J$2, 2), [8]Interface_real!$A$1:$A$212, 0), MATCH($B10, [8]Interface_real!$A$1:$MT$1, 0))</f>
        <v>0</v>
      </c>
    </row>
    <row r="11" spans="1:10" x14ac:dyDescent="0.3">
      <c r="A11" t="s">
        <v>3</v>
      </c>
      <c r="B11" t="s">
        <v>118</v>
      </c>
      <c r="C11" t="s">
        <v>145</v>
      </c>
      <c r="D11" t="s">
        <v>1</v>
      </c>
      <c r="E11" t="s">
        <v>290</v>
      </c>
      <c r="F11">
        <f>INDEX([8]Interface_real!$A$1:$MT$212, MATCH($A11&amp;RIGHT(F$2, 2), [8]Interface_real!$A$1:$A$212, 0), MATCH($B11, [8]Interface_real!$A$1:$MT$1, 0))</f>
        <v>0.45</v>
      </c>
      <c r="G11">
        <f>INDEX([8]Interface_real!$A$1:$MT$212, MATCH($A11&amp;RIGHT(G$2, 2), [8]Interface_real!$A$1:$A$212, 0), MATCH($B11, [8]Interface_real!$A$1:$MT$1, 0))</f>
        <v>0.497</v>
      </c>
      <c r="H11">
        <f>INDEX([8]Interface_real!$A$1:$MT$212, MATCH($A11&amp;RIGHT(H$2, 2), [8]Interface_real!$A$1:$A$212, 0), MATCH($B11, [8]Interface_real!$A$1:$MT$1, 0))</f>
        <v>0.51</v>
      </c>
      <c r="I11">
        <f>INDEX([8]Interface_real!$A$1:$MT$212, MATCH($A11&amp;RIGHT(I$2, 2), [8]Interface_real!$A$1:$A$212, 0), MATCH($B11, [8]Interface_real!$A$1:$MT$1, 0))</f>
        <v>0.50700000000000001</v>
      </c>
      <c r="J11">
        <f>INDEX([8]Interface_real!$A$1:$MT$212, MATCH($A11&amp;RIGHT(J$2, 2), [8]Interface_real!$A$1:$A$212, 0), MATCH($B11, [8]Interface_real!$A$1:$MT$1, 0))</f>
        <v>0.47799999999999998</v>
      </c>
    </row>
    <row r="12" spans="1:10" x14ac:dyDescent="0.3">
      <c r="A12" t="s">
        <v>3</v>
      </c>
      <c r="B12" t="s">
        <v>119</v>
      </c>
      <c r="C12" t="s">
        <v>146</v>
      </c>
      <c r="D12" t="s">
        <v>1</v>
      </c>
      <c r="E12" t="s">
        <v>291</v>
      </c>
      <c r="F12">
        <f>INDEX([8]Interface_real!$A$1:$MT$212, MATCH($A12&amp;RIGHT(F$2, 2), [8]Interface_real!$A$1:$A$212, 0), MATCH($B12, [8]Interface_real!$A$1:$MT$1, 0))</f>
        <v>27.1233909853282</v>
      </c>
      <c r="G12">
        <f>INDEX([8]Interface_real!$A$1:$MT$212, MATCH($A12&amp;RIGHT(G$2, 2), [8]Interface_real!$A$1:$A$212, 0), MATCH($B12, [8]Interface_real!$A$1:$MT$1, 0))</f>
        <v>28.887725093717599</v>
      </c>
      <c r="H12">
        <f>INDEX([8]Interface_real!$A$1:$MT$212, MATCH($A12&amp;RIGHT(H$2, 2), [8]Interface_real!$A$1:$A$212, 0), MATCH($B12, [8]Interface_real!$A$1:$MT$1, 0))</f>
        <v>28.584678985822201</v>
      </c>
      <c r="I12">
        <f>INDEX([8]Interface_real!$A$1:$MT$212, MATCH($A12&amp;RIGHT(I$2, 2), [8]Interface_real!$A$1:$A$212, 0), MATCH($B12, [8]Interface_real!$A$1:$MT$1, 0))</f>
        <v>31.849150926156401</v>
      </c>
      <c r="J12">
        <f>INDEX([8]Interface_real!$A$1:$MT$212, MATCH($A12&amp;RIGHT(J$2, 2), [8]Interface_real!$A$1:$A$212, 0), MATCH($B12, [8]Interface_real!$A$1:$MT$1, 0))</f>
        <v>35.242616527141301</v>
      </c>
    </row>
    <row r="13" spans="1:10" x14ac:dyDescent="0.3">
      <c r="A13" t="s">
        <v>3</v>
      </c>
      <c r="B13" t="s">
        <v>120</v>
      </c>
      <c r="C13" t="s">
        <v>147</v>
      </c>
      <c r="D13" t="s">
        <v>1</v>
      </c>
      <c r="E13" t="s">
        <v>292</v>
      </c>
      <c r="F13">
        <f>INDEX([8]Interface_real!$A$1:$MT$212, MATCH($A13&amp;RIGHT(F$2, 2), [8]Interface_real!$A$1:$A$212, 0), MATCH($B13, [8]Interface_real!$A$1:$MT$1, 0))</f>
        <v>1.9321720470395201</v>
      </c>
      <c r="G13">
        <f>INDEX([8]Interface_real!$A$1:$MT$212, MATCH($A13&amp;RIGHT(G$2, 2), [8]Interface_real!$A$1:$A$212, 0), MATCH($B13, [8]Interface_real!$A$1:$MT$1, 0))</f>
        <v>1.9510000000000001</v>
      </c>
      <c r="H13">
        <f>INDEX([8]Interface_real!$A$1:$MT$212, MATCH($A13&amp;RIGHT(H$2, 2), [8]Interface_real!$A$1:$A$212, 0), MATCH($B13, [8]Interface_real!$A$1:$MT$1, 0))</f>
        <v>1.97</v>
      </c>
      <c r="I13">
        <f>INDEX([8]Interface_real!$A$1:$MT$212, MATCH($A13&amp;RIGHT(I$2, 2), [8]Interface_real!$A$1:$A$212, 0), MATCH($B13, [8]Interface_real!$A$1:$MT$1, 0))</f>
        <v>1.99</v>
      </c>
      <c r="J13">
        <f>INDEX([8]Interface_real!$A$1:$MT$212, MATCH($A13&amp;RIGHT(J$2, 2), [8]Interface_real!$A$1:$A$212, 0), MATCH($B13, [8]Interface_real!$A$1:$MT$1, 0))</f>
        <v>2.0090650867013302</v>
      </c>
    </row>
    <row r="14" spans="1:10" x14ac:dyDescent="0.3">
      <c r="A14" t="s">
        <v>3</v>
      </c>
      <c r="B14" t="s">
        <v>121</v>
      </c>
      <c r="C14" t="s">
        <v>148</v>
      </c>
      <c r="D14" t="s">
        <v>1</v>
      </c>
      <c r="E14" t="s">
        <v>293</v>
      </c>
      <c r="F14">
        <f>INDEX([8]Interface_real!$A$1:$MT$212, MATCH($A14&amp;RIGHT(F$2, 2), [8]Interface_real!$A$1:$A$212, 0), MATCH($B14, [8]Interface_real!$A$1:$MT$1, 0))</f>
        <v>0.91200000000000003</v>
      </c>
      <c r="G14">
        <f>INDEX([8]Interface_real!$A$1:$MT$212, MATCH($A14&amp;RIGHT(G$2, 2), [8]Interface_real!$A$1:$A$212, 0), MATCH($B14, [8]Interface_real!$A$1:$MT$1, 0))</f>
        <v>0.92100000000000004</v>
      </c>
      <c r="H14">
        <f>INDEX([8]Interface_real!$A$1:$MT$212, MATCH($A14&amp;RIGHT(H$2, 2), [8]Interface_real!$A$1:$A$212, 0), MATCH($B14, [8]Interface_real!$A$1:$MT$1, 0))</f>
        <v>0.92900000000000005</v>
      </c>
      <c r="I14">
        <f>INDEX([8]Interface_real!$A$1:$MT$212, MATCH($A14&amp;RIGHT(I$2, 2), [8]Interface_real!$A$1:$A$212, 0), MATCH($B14, [8]Interface_real!$A$1:$MT$1, 0))</f>
        <v>0.93899999999999995</v>
      </c>
      <c r="J14">
        <f>INDEX([8]Interface_real!$A$1:$MT$212, MATCH($A14&amp;RIGHT(J$2, 2), [8]Interface_real!$A$1:$A$212, 0), MATCH($B14, [8]Interface_real!$A$1:$MT$1, 0))</f>
        <v>0.94799999999999995</v>
      </c>
    </row>
    <row r="15" spans="1:10" x14ac:dyDescent="0.3">
      <c r="A15" t="s">
        <v>3</v>
      </c>
      <c r="B15" t="s">
        <v>122</v>
      </c>
      <c r="C15" t="s">
        <v>148</v>
      </c>
      <c r="D15" t="s">
        <v>1</v>
      </c>
      <c r="E15" t="s">
        <v>294</v>
      </c>
      <c r="F15">
        <f>INDEX([8]Interface_real!$A$1:$MT$212, MATCH($A15&amp;RIGHT(F$2, 2), [8]Interface_real!$A$1:$A$212, 0), MATCH($B15, [8]Interface_real!$A$1:$MT$1, 0))</f>
        <v>0</v>
      </c>
      <c r="G15">
        <f>INDEX([8]Interface_real!$A$1:$MT$212, MATCH($A15&amp;RIGHT(G$2, 2), [8]Interface_real!$A$1:$A$212, 0), MATCH($B15, [8]Interface_real!$A$1:$MT$1, 0))</f>
        <v>2.5999999999999999E-2</v>
      </c>
      <c r="H15">
        <f>INDEX([8]Interface_real!$A$1:$MT$212, MATCH($A15&amp;RIGHT(H$2, 2), [8]Interface_real!$A$1:$A$212, 0), MATCH($B15, [8]Interface_real!$A$1:$MT$1, 0))</f>
        <v>3.5999999999999997E-2</v>
      </c>
      <c r="I15">
        <f>INDEX([8]Interface_real!$A$1:$MT$212, MATCH($A15&amp;RIGHT(I$2, 2), [8]Interface_real!$A$1:$A$212, 0), MATCH($B15, [8]Interface_real!$A$1:$MT$1, 0))</f>
        <v>0.32</v>
      </c>
      <c r="J15">
        <f>INDEX([8]Interface_real!$A$1:$MT$212, MATCH($A15&amp;RIGHT(J$2, 2), [8]Interface_real!$A$1:$A$212, 0), MATCH($B15, [8]Interface_real!$A$1:$MT$1, 0))</f>
        <v>0</v>
      </c>
    </row>
    <row r="16" spans="1:10" x14ac:dyDescent="0.3">
      <c r="A16" t="s">
        <v>3</v>
      </c>
      <c r="B16" t="s">
        <v>123</v>
      </c>
      <c r="C16" t="s">
        <v>170</v>
      </c>
      <c r="D16" t="s">
        <v>1</v>
      </c>
      <c r="E16" t="s">
        <v>295</v>
      </c>
      <c r="F16">
        <f>INDEX([8]Interface_real!$A$1:$MT$212, MATCH($A16&amp;RIGHT(F$2, 2), [8]Interface_real!$A$1:$A$212, 0), MATCH($B16, [8]Interface_real!$A$1:$MT$1, 0))</f>
        <v>0</v>
      </c>
      <c r="G16">
        <f>INDEX([8]Interface_real!$A$1:$MT$212, MATCH($A16&amp;RIGHT(G$2, 2), [8]Interface_real!$A$1:$A$212, 0), MATCH($B16, [8]Interface_real!$A$1:$MT$1, 0))</f>
        <v>0</v>
      </c>
      <c r="H16">
        <f>INDEX([8]Interface_real!$A$1:$MT$212, MATCH($A16&amp;RIGHT(H$2, 2), [8]Interface_real!$A$1:$A$212, 0), MATCH($B16, [8]Interface_real!$A$1:$MT$1, 0))</f>
        <v>0</v>
      </c>
      <c r="I16">
        <f>INDEX([8]Interface_real!$A$1:$MT$212, MATCH($A16&amp;RIGHT(I$2, 2), [8]Interface_real!$A$1:$A$212, 0), MATCH($B16, [8]Interface_real!$A$1:$MT$1, 0))</f>
        <v>0</v>
      </c>
      <c r="J16">
        <f>INDEX([8]Interface_real!$A$1:$MT$212, MATCH($A16&amp;RIGHT(J$2, 2), [8]Interface_real!$A$1:$A$212, 0), MATCH($B16, [8]Interface_real!$A$1:$MT$1, 0))</f>
        <v>0</v>
      </c>
    </row>
    <row r="17" spans="1:10" x14ac:dyDescent="0.3">
      <c r="A17" t="s">
        <v>3</v>
      </c>
      <c r="B17" t="s">
        <v>124</v>
      </c>
      <c r="C17" t="s">
        <v>171</v>
      </c>
      <c r="D17" t="s">
        <v>1</v>
      </c>
      <c r="E17" t="s">
        <v>296</v>
      </c>
      <c r="F17">
        <f>INDEX([8]Interface_real!$A$1:$MT$212, MATCH($A17&amp;RIGHT(F$2, 2), [8]Interface_real!$A$1:$A$212, 0), MATCH($B17, [8]Interface_real!$A$1:$MT$1, 0))</f>
        <v>2.9618924792941099</v>
      </c>
      <c r="G17">
        <f>INDEX([8]Interface_real!$A$1:$MT$212, MATCH($A17&amp;RIGHT(G$2, 2), [8]Interface_real!$A$1:$A$212, 0), MATCH($B17, [8]Interface_real!$A$1:$MT$1, 0))</f>
        <v>2.9910000000000001</v>
      </c>
      <c r="H17">
        <f>INDEX([8]Interface_real!$A$1:$MT$212, MATCH($A17&amp;RIGHT(H$2, 2), [8]Interface_real!$A$1:$A$212, 0), MATCH($B17, [8]Interface_real!$A$1:$MT$1, 0))</f>
        <v>3.02</v>
      </c>
      <c r="I17">
        <f>INDEX([8]Interface_real!$A$1:$MT$212, MATCH($A17&amp;RIGHT(I$2, 2), [8]Interface_real!$A$1:$A$212, 0), MATCH($B17, [8]Interface_real!$A$1:$MT$1, 0))</f>
        <v>3.05</v>
      </c>
      <c r="J17">
        <f>INDEX([8]Interface_real!$A$1:$MT$212, MATCH($A17&amp;RIGHT(J$2, 2), [8]Interface_real!$A$1:$A$212, 0), MATCH($B17, [8]Interface_real!$A$1:$MT$1, 0))</f>
        <v>3.0797644442846801</v>
      </c>
    </row>
    <row r="18" spans="1:10" x14ac:dyDescent="0.3">
      <c r="A18" t="s">
        <v>3</v>
      </c>
      <c r="B18" t="s">
        <v>125</v>
      </c>
      <c r="C18" t="s">
        <v>149</v>
      </c>
      <c r="D18" t="s">
        <v>1</v>
      </c>
      <c r="E18" t="s">
        <v>297</v>
      </c>
      <c r="F18">
        <f>INDEX([8]Interface_real!$A$1:$MT$212, MATCH($A18&amp;RIGHT(F$2, 2), [8]Interface_real!$A$1:$A$212, 0), MATCH($B18, [8]Interface_real!$A$1:$MT$1, 0))</f>
        <v>1.4E-2</v>
      </c>
      <c r="G18">
        <f>INDEX([8]Interface_real!$A$1:$MT$212, MATCH($A18&amp;RIGHT(G$2, 2), [8]Interface_real!$A$1:$A$212, 0), MATCH($B18, [8]Interface_real!$A$1:$MT$1, 0))</f>
        <v>1.4E-2</v>
      </c>
      <c r="H18">
        <f>INDEX([8]Interface_real!$A$1:$MT$212, MATCH($A18&amp;RIGHT(H$2, 2), [8]Interface_real!$A$1:$A$212, 0), MATCH($B18, [8]Interface_real!$A$1:$MT$1, 0))</f>
        <v>1.4E-2</v>
      </c>
      <c r="I18">
        <f>INDEX([8]Interface_real!$A$1:$MT$212, MATCH($A18&amp;RIGHT(I$2, 2), [8]Interface_real!$A$1:$A$212, 0), MATCH($B18, [8]Interface_real!$A$1:$MT$1, 0))</f>
        <v>1.4E-2</v>
      </c>
      <c r="J18">
        <f>INDEX([8]Interface_real!$A$1:$MT$212, MATCH($A18&amp;RIGHT(J$2, 2), [8]Interface_real!$A$1:$A$212, 0), MATCH($B18, [8]Interface_real!$A$1:$MT$1, 0))</f>
        <v>1.4E-2</v>
      </c>
    </row>
    <row r="19" spans="1:10" x14ac:dyDescent="0.3">
      <c r="A19" t="s">
        <v>3</v>
      </c>
      <c r="B19" t="s">
        <v>126</v>
      </c>
      <c r="C19" t="s">
        <v>149</v>
      </c>
      <c r="D19" t="s">
        <v>1</v>
      </c>
      <c r="E19" t="s">
        <v>298</v>
      </c>
      <c r="F19">
        <f>INDEX([8]Interface_real!$A$1:$MT$212, MATCH($A19&amp;RIGHT(F$2, 2), [8]Interface_real!$A$1:$A$212, 0), MATCH($B19, [8]Interface_real!$A$1:$MT$1, 0))</f>
        <v>0</v>
      </c>
      <c r="G19">
        <f>INDEX([8]Interface_real!$A$1:$MT$212, MATCH($A19&amp;RIGHT(G$2, 2), [8]Interface_real!$A$1:$A$212, 0), MATCH($B19, [8]Interface_real!$A$1:$MT$1, 0))</f>
        <v>0</v>
      </c>
      <c r="H19">
        <f>INDEX([8]Interface_real!$A$1:$MT$212, MATCH($A19&amp;RIGHT(H$2, 2), [8]Interface_real!$A$1:$A$212, 0), MATCH($B19, [8]Interface_real!$A$1:$MT$1, 0))</f>
        <v>0</v>
      </c>
      <c r="I19">
        <f>INDEX([8]Interface_real!$A$1:$MT$212, MATCH($A19&amp;RIGHT(I$2, 2), [8]Interface_real!$A$1:$A$212, 0), MATCH($B19, [8]Interface_real!$A$1:$MT$1, 0))</f>
        <v>0</v>
      </c>
      <c r="J19">
        <f>INDEX([8]Interface_real!$A$1:$MT$212, MATCH($A19&amp;RIGHT(J$2, 2), [8]Interface_real!$A$1:$A$212, 0), MATCH($B19, [8]Interface_real!$A$1:$MT$1, 0))</f>
        <v>0</v>
      </c>
    </row>
    <row r="20" spans="1:10" x14ac:dyDescent="0.3">
      <c r="A20" t="s">
        <v>3</v>
      </c>
      <c r="B20" t="s">
        <v>127</v>
      </c>
      <c r="C20" t="s">
        <v>150</v>
      </c>
      <c r="D20" t="s">
        <v>1</v>
      </c>
      <c r="E20" t="s">
        <v>299</v>
      </c>
      <c r="F20">
        <f>INDEX([8]Interface_real!$A$1:$MT$212, MATCH($A20&amp;RIGHT(F$2, 2), [8]Interface_real!$A$1:$A$212, 0), MATCH($B20, [8]Interface_real!$A$1:$MT$1, 0))</f>
        <v>0</v>
      </c>
      <c r="G20">
        <f>INDEX([8]Interface_real!$A$1:$MT$212, MATCH($A20&amp;RIGHT(G$2, 2), [8]Interface_real!$A$1:$A$212, 0), MATCH($B20, [8]Interface_real!$A$1:$MT$1, 0))</f>
        <v>0</v>
      </c>
      <c r="H20">
        <f>INDEX([8]Interface_real!$A$1:$MT$212, MATCH($A20&amp;RIGHT(H$2, 2), [8]Interface_real!$A$1:$A$212, 0), MATCH($B20, [8]Interface_real!$A$1:$MT$1, 0))</f>
        <v>0</v>
      </c>
      <c r="I20">
        <f>INDEX([8]Interface_real!$A$1:$MT$212, MATCH($A20&amp;RIGHT(I$2, 2), [8]Interface_real!$A$1:$A$212, 0), MATCH($B20, [8]Interface_real!$A$1:$MT$1, 0))</f>
        <v>0</v>
      </c>
      <c r="J20">
        <f>INDEX([8]Interface_real!$A$1:$MT$212, MATCH($A20&amp;RIGHT(J$2, 2), [8]Interface_real!$A$1:$A$212, 0), MATCH($B20, [8]Interface_real!$A$1:$MT$1, 0))</f>
        <v>0</v>
      </c>
    </row>
    <row r="21" spans="1:10" x14ac:dyDescent="0.3">
      <c r="A21" t="s">
        <v>3</v>
      </c>
      <c r="B21" t="s">
        <v>128</v>
      </c>
      <c r="C21" t="s">
        <v>151</v>
      </c>
      <c r="D21" t="s">
        <v>1</v>
      </c>
      <c r="E21" t="s">
        <v>300</v>
      </c>
      <c r="F21">
        <f>INDEX([8]Interface_real!$A$1:$MT$212, MATCH($A21&amp;RIGHT(F$2, 2), [8]Interface_real!$A$1:$A$212, 0), MATCH($B21, [8]Interface_real!$A$1:$MT$1, 0))</f>
        <v>0.901578415351171</v>
      </c>
      <c r="G21">
        <f>INDEX([8]Interface_real!$A$1:$MT$212, MATCH($A21&amp;RIGHT(G$2, 2), [8]Interface_real!$A$1:$A$212, 0), MATCH($B21, [8]Interface_real!$A$1:$MT$1, 0))</f>
        <v>0.91100000000000003</v>
      </c>
      <c r="H21">
        <f>INDEX([8]Interface_real!$A$1:$MT$212, MATCH($A21&amp;RIGHT(H$2, 2), [8]Interface_real!$A$1:$A$212, 0), MATCH($B21, [8]Interface_real!$A$1:$MT$1, 0))</f>
        <v>0.91900000000000004</v>
      </c>
      <c r="I21">
        <f>INDEX([8]Interface_real!$A$1:$MT$212, MATCH($A21&amp;RIGHT(I$2, 2), [8]Interface_real!$A$1:$A$212, 0), MATCH($B21, [8]Interface_real!$A$1:$MT$1, 0))</f>
        <v>0.92800000000000005</v>
      </c>
      <c r="J21">
        <f>INDEX([8]Interface_real!$A$1:$MT$212, MATCH($A21&amp;RIGHT(J$2, 2), [8]Interface_real!$A$1:$A$212, 0), MATCH($B21, [8]Interface_real!$A$1:$MT$1, 0))</f>
        <v>0.93745777969455502</v>
      </c>
    </row>
    <row r="22" spans="1:10" x14ac:dyDescent="0.3">
      <c r="A22" t="s">
        <v>3</v>
      </c>
      <c r="B22" t="s">
        <v>129</v>
      </c>
      <c r="C22" t="s">
        <v>152</v>
      </c>
      <c r="D22" t="s">
        <v>1</v>
      </c>
      <c r="E22" t="s">
        <v>301</v>
      </c>
      <c r="F22">
        <f>INDEX([8]Interface_real!$A$1:$MT$212, MATCH($A22&amp;RIGHT(F$2, 2), [8]Interface_real!$A$1:$A$212, 0), MATCH($B22, [8]Interface_real!$A$1:$MT$1, 0))</f>
        <v>0.43099999999999999</v>
      </c>
      <c r="G22">
        <f>INDEX([8]Interface_real!$A$1:$MT$212, MATCH($A22&amp;RIGHT(G$2, 2), [8]Interface_real!$A$1:$A$212, 0), MATCH($B22, [8]Interface_real!$A$1:$MT$1, 0))</f>
        <v>0.436</v>
      </c>
      <c r="H22">
        <f>INDEX([8]Interface_real!$A$1:$MT$212, MATCH($A22&amp;RIGHT(H$2, 2), [8]Interface_real!$A$1:$A$212, 0), MATCH($B22, [8]Interface_real!$A$1:$MT$1, 0))</f>
        <v>0.439</v>
      </c>
      <c r="I22">
        <f>INDEX([8]Interface_real!$A$1:$MT$212, MATCH($A22&amp;RIGHT(I$2, 2), [8]Interface_real!$A$1:$A$212, 0), MATCH($B22, [8]Interface_real!$A$1:$MT$1, 0))</f>
        <v>0.44400000000000001</v>
      </c>
      <c r="J22">
        <f>INDEX([8]Interface_real!$A$1:$MT$212, MATCH($A22&amp;RIGHT(J$2, 2), [8]Interface_real!$A$1:$A$212, 0), MATCH($B22, [8]Interface_real!$A$1:$MT$1, 0))</f>
        <v>0.44800000000000001</v>
      </c>
    </row>
    <row r="23" spans="1:10" x14ac:dyDescent="0.3">
      <c r="A23" t="s">
        <v>3</v>
      </c>
      <c r="B23" t="s">
        <v>130</v>
      </c>
      <c r="C23" t="s">
        <v>152</v>
      </c>
      <c r="D23" t="s">
        <v>1</v>
      </c>
      <c r="E23" t="s">
        <v>302</v>
      </c>
      <c r="F23">
        <f>INDEX([8]Interface_real!$A$1:$MT$212, MATCH($A23&amp;RIGHT(F$2, 2), [8]Interface_real!$A$1:$A$212, 0), MATCH($B23, [8]Interface_real!$A$1:$MT$1, 0))</f>
        <v>0</v>
      </c>
      <c r="G23">
        <f>INDEX([8]Interface_real!$A$1:$MT$212, MATCH($A23&amp;RIGHT(G$2, 2), [8]Interface_real!$A$1:$A$212, 0), MATCH($B23, [8]Interface_real!$A$1:$MT$1, 0))</f>
        <v>0</v>
      </c>
      <c r="H23">
        <f>INDEX([8]Interface_real!$A$1:$MT$212, MATCH($A23&amp;RIGHT(H$2, 2), [8]Interface_real!$A$1:$A$212, 0), MATCH($B23, [8]Interface_real!$A$1:$MT$1, 0))</f>
        <v>0</v>
      </c>
      <c r="I23">
        <f>INDEX([8]Interface_real!$A$1:$MT$212, MATCH($A23&amp;RIGHT(I$2, 2), [8]Interface_real!$A$1:$A$212, 0), MATCH($B23, [8]Interface_real!$A$1:$MT$1, 0))</f>
        <v>0</v>
      </c>
      <c r="J23">
        <f>INDEX([8]Interface_real!$A$1:$MT$212, MATCH($A23&amp;RIGHT(J$2, 2), [8]Interface_real!$A$1:$A$212, 0), MATCH($B23, [8]Interface_real!$A$1:$MT$1, 0))</f>
        <v>0</v>
      </c>
    </row>
    <row r="24" spans="1:10" x14ac:dyDescent="0.3">
      <c r="A24" t="s">
        <v>3</v>
      </c>
      <c r="B24" t="s">
        <v>131</v>
      </c>
      <c r="C24" t="s">
        <v>153</v>
      </c>
      <c r="D24" t="s">
        <v>1</v>
      </c>
      <c r="E24" t="s">
        <v>303</v>
      </c>
      <c r="F24">
        <f>INDEX([8]Interface_real!$A$1:$MT$212, MATCH($A24&amp;RIGHT(F$2, 2), [8]Interface_real!$A$1:$A$212, 0), MATCH($B24, [8]Interface_real!$A$1:$MT$1, 0))</f>
        <v>0</v>
      </c>
      <c r="G24">
        <f>INDEX([8]Interface_real!$A$1:$MT$212, MATCH($A24&amp;RIGHT(G$2, 2), [8]Interface_real!$A$1:$A$212, 0), MATCH($B24, [8]Interface_real!$A$1:$MT$1, 0))</f>
        <v>0</v>
      </c>
      <c r="H24">
        <f>INDEX([8]Interface_real!$A$1:$MT$212, MATCH($A24&amp;RIGHT(H$2, 2), [8]Interface_real!$A$1:$A$212, 0), MATCH($B24, [8]Interface_real!$A$1:$MT$1, 0))</f>
        <v>0</v>
      </c>
      <c r="I24">
        <f>INDEX([8]Interface_real!$A$1:$MT$212, MATCH($A24&amp;RIGHT(I$2, 2), [8]Interface_real!$A$1:$A$212, 0), MATCH($B24, [8]Interface_real!$A$1:$MT$1, 0))</f>
        <v>0</v>
      </c>
      <c r="J24">
        <f>INDEX([8]Interface_real!$A$1:$MT$212, MATCH($A24&amp;RIGHT(J$2, 2), [8]Interface_real!$A$1:$A$212, 0), MATCH($B24, [8]Interface_real!$A$1:$MT$1, 0))</f>
        <v>0</v>
      </c>
    </row>
    <row r="25" spans="1:10" x14ac:dyDescent="0.3">
      <c r="A25" t="s">
        <v>3</v>
      </c>
      <c r="B25" t="s">
        <v>132</v>
      </c>
      <c r="C25" t="s">
        <v>154</v>
      </c>
      <c r="D25" t="s">
        <v>1</v>
      </c>
      <c r="E25" t="s">
        <v>304</v>
      </c>
      <c r="F25">
        <f>INDEX([8]Interface_real!$A$1:$MT$212, MATCH($A25&amp;RIGHT(F$2, 2), [8]Interface_real!$A$1:$A$212, 0), MATCH($B25, [8]Interface_real!$A$1:$MT$1, 0))</f>
        <v>0.64398458239369305</v>
      </c>
      <c r="G25">
        <f>INDEX([8]Interface_real!$A$1:$MT$212, MATCH($A25&amp;RIGHT(G$2, 2), [8]Interface_real!$A$1:$A$212, 0), MATCH($B25, [8]Interface_real!$A$1:$MT$1, 0))</f>
        <v>0.65</v>
      </c>
      <c r="H25">
        <f>INDEX([8]Interface_real!$A$1:$MT$212, MATCH($A25&amp;RIGHT(H$2, 2), [8]Interface_real!$A$1:$A$212, 0), MATCH($B25, [8]Interface_real!$A$1:$MT$1, 0))</f>
        <v>0.65700000000000003</v>
      </c>
      <c r="I25">
        <f>INDEX([8]Interface_real!$A$1:$MT$212, MATCH($A25&amp;RIGHT(I$2, 2), [8]Interface_real!$A$1:$A$212, 0), MATCH($B25, [8]Interface_real!$A$1:$MT$1, 0))</f>
        <v>0.66400000000000003</v>
      </c>
      <c r="J25">
        <f>INDEX([8]Interface_real!$A$1:$MT$212, MATCH($A25&amp;RIGHT(J$2, 2), [8]Interface_real!$A$1:$A$212, 0), MATCH($B25, [8]Interface_real!$A$1:$MT$1, 0))</f>
        <v>0.66961269978182603</v>
      </c>
    </row>
    <row r="26" spans="1:10" x14ac:dyDescent="0.3">
      <c r="A26" t="s">
        <v>3</v>
      </c>
      <c r="B26" t="s">
        <v>133</v>
      </c>
      <c r="C26" t="s">
        <v>155</v>
      </c>
      <c r="D26" t="s">
        <v>1</v>
      </c>
      <c r="E26" t="s">
        <v>305</v>
      </c>
      <c r="F26">
        <f>INDEX([8]Interface_real!$A$1:$MT$212, MATCH($A26&amp;RIGHT(F$2, 2), [8]Interface_real!$A$1:$A$212, 0), MATCH($B26, [8]Interface_real!$A$1:$MT$1, 0))</f>
        <v>3.9E-2</v>
      </c>
      <c r="G26">
        <f>INDEX([8]Interface_real!$A$1:$MT$212, MATCH($A26&amp;RIGHT(G$2, 2), [8]Interface_real!$A$1:$A$212, 0), MATCH($B26, [8]Interface_real!$A$1:$MT$1, 0))</f>
        <v>0.04</v>
      </c>
      <c r="H26">
        <f>INDEX([8]Interface_real!$A$1:$MT$212, MATCH($A26&amp;RIGHT(H$2, 2), [8]Interface_real!$A$1:$A$212, 0), MATCH($B26, [8]Interface_real!$A$1:$MT$1, 0))</f>
        <v>4.1000000000000002E-2</v>
      </c>
      <c r="I26">
        <f>INDEX([8]Interface_real!$A$1:$MT$212, MATCH($A26&amp;RIGHT(I$2, 2), [8]Interface_real!$A$1:$A$212, 0), MATCH($B26, [8]Interface_real!$A$1:$MT$1, 0))</f>
        <v>0.04</v>
      </c>
      <c r="J26">
        <f>INDEX([8]Interface_real!$A$1:$MT$212, MATCH($A26&amp;RIGHT(J$2, 2), [8]Interface_real!$A$1:$A$212, 0), MATCH($B26, [8]Interface_real!$A$1:$MT$1, 0))</f>
        <v>4.1000000000000002E-2</v>
      </c>
    </row>
    <row r="27" spans="1:10" x14ac:dyDescent="0.3">
      <c r="A27" t="s">
        <v>3</v>
      </c>
      <c r="B27" t="s">
        <v>134</v>
      </c>
      <c r="C27" t="s">
        <v>155</v>
      </c>
      <c r="D27" t="s">
        <v>1</v>
      </c>
      <c r="E27" t="s">
        <v>306</v>
      </c>
      <c r="F27">
        <f>INDEX([8]Interface_real!$A$1:$MT$212, MATCH($A27&amp;RIGHT(F$2, 2), [8]Interface_real!$A$1:$A$212, 0), MATCH($B27, [8]Interface_real!$A$1:$MT$1, 0))</f>
        <v>0</v>
      </c>
      <c r="G27">
        <f>INDEX([8]Interface_real!$A$1:$MT$212, MATCH($A27&amp;RIGHT(G$2, 2), [8]Interface_real!$A$1:$A$212, 0), MATCH($B27, [8]Interface_real!$A$1:$MT$1, 0))</f>
        <v>0</v>
      </c>
      <c r="H27">
        <f>INDEX([8]Interface_real!$A$1:$MT$212, MATCH($A27&amp;RIGHT(H$2, 2), [8]Interface_real!$A$1:$A$212, 0), MATCH($B27, [8]Interface_real!$A$1:$MT$1, 0))</f>
        <v>0</v>
      </c>
      <c r="I27">
        <f>INDEX([8]Interface_real!$A$1:$MT$212, MATCH($A27&amp;RIGHT(I$2, 2), [8]Interface_real!$A$1:$A$212, 0), MATCH($B27, [8]Interface_real!$A$1:$MT$1, 0))</f>
        <v>0</v>
      </c>
      <c r="J27">
        <f>INDEX([8]Interface_real!$A$1:$MT$212, MATCH($A27&amp;RIGHT(J$2, 2), [8]Interface_real!$A$1:$A$212, 0), MATCH($B27, [8]Interface_real!$A$1:$MT$1, 0))</f>
        <v>0</v>
      </c>
    </row>
    <row r="28" spans="1:10" x14ac:dyDescent="0.3">
      <c r="A28" t="s">
        <v>3</v>
      </c>
      <c r="B28" t="s">
        <v>135</v>
      </c>
      <c r="C28" t="s">
        <v>156</v>
      </c>
      <c r="D28" t="s">
        <v>1</v>
      </c>
      <c r="E28" t="s">
        <v>307</v>
      </c>
      <c r="F28">
        <f>INDEX([8]Interface_real!$A$1:$MT$212, MATCH($A28&amp;RIGHT(F$2, 2), [8]Interface_real!$A$1:$A$212, 0), MATCH($B28, [8]Interface_real!$A$1:$MT$1, 0))</f>
        <v>0</v>
      </c>
      <c r="G28">
        <f>INDEX([8]Interface_real!$A$1:$MT$212, MATCH($A28&amp;RIGHT(G$2, 2), [8]Interface_real!$A$1:$A$212, 0), MATCH($B28, [8]Interface_real!$A$1:$MT$1, 0))</f>
        <v>0</v>
      </c>
      <c r="H28">
        <f>INDEX([8]Interface_real!$A$1:$MT$212, MATCH($A28&amp;RIGHT(H$2, 2), [8]Interface_real!$A$1:$A$212, 0), MATCH($B28, [8]Interface_real!$A$1:$MT$1, 0))</f>
        <v>0</v>
      </c>
      <c r="I28">
        <f>INDEX([8]Interface_real!$A$1:$MT$212, MATCH($A28&amp;RIGHT(I$2, 2), [8]Interface_real!$A$1:$A$212, 0), MATCH($B28, [8]Interface_real!$A$1:$MT$1, 0))</f>
        <v>0</v>
      </c>
      <c r="J28">
        <f>INDEX([8]Interface_real!$A$1:$MT$212, MATCH($A28&amp;RIGHT(J$2, 2), [8]Interface_real!$A$1:$A$212, 0), MATCH($B28, [8]Interface_real!$A$1:$MT$1, 0))</f>
        <v>0</v>
      </c>
    </row>
    <row r="29" spans="1:10" x14ac:dyDescent="0.3">
      <c r="A29" t="s">
        <v>3</v>
      </c>
      <c r="B29" t="s">
        <v>136</v>
      </c>
      <c r="C29" t="s">
        <v>157</v>
      </c>
      <c r="D29" t="s">
        <v>1</v>
      </c>
      <c r="E29" t="s">
        <v>308</v>
      </c>
      <c r="F29">
        <f>INDEX([8]Interface_real!$A$1:$MT$212, MATCH($A29&amp;RIGHT(F$2, 2), [8]Interface_real!$A$1:$A$212, 0), MATCH($B29, [8]Interface_real!$A$1:$MT$1, 0))</f>
        <v>0.38639074943621599</v>
      </c>
      <c r="G29">
        <f>INDEX([8]Interface_real!$A$1:$MT$212, MATCH($A29&amp;RIGHT(G$2, 2), [8]Interface_real!$A$1:$A$212, 0), MATCH($B29, [8]Interface_real!$A$1:$MT$1, 0))</f>
        <v>0.39</v>
      </c>
      <c r="H29">
        <f>INDEX([8]Interface_real!$A$1:$MT$212, MATCH($A29&amp;RIGHT(H$2, 2), [8]Interface_real!$A$1:$A$212, 0), MATCH($B29, [8]Interface_real!$A$1:$MT$1, 0))</f>
        <v>0.39400000000000002</v>
      </c>
      <c r="I29">
        <f>INDEX([8]Interface_real!$A$1:$MT$212, MATCH($A29&amp;RIGHT(I$2, 2), [8]Interface_real!$A$1:$A$212, 0), MATCH($B29, [8]Interface_real!$A$1:$MT$1, 0))</f>
        <v>0.39600000000000002</v>
      </c>
      <c r="J29">
        <f>INDEX([8]Interface_real!$A$1:$MT$212, MATCH($A29&amp;RIGHT(J$2, 2), [8]Interface_real!$A$1:$A$212, 0), MATCH($B29, [8]Interface_real!$A$1:$MT$1, 0))</f>
        <v>0.40176761986909498</v>
      </c>
    </row>
    <row r="30" spans="1:10" x14ac:dyDescent="0.3">
      <c r="A30" t="s">
        <v>3</v>
      </c>
      <c r="B30" t="s">
        <v>158</v>
      </c>
      <c r="C30" t="s">
        <v>159</v>
      </c>
      <c r="D30" t="s">
        <v>1</v>
      </c>
      <c r="E30" t="s">
        <v>309</v>
      </c>
      <c r="F30">
        <f>INDEX([8]Interface_real!$A$1:$MT$212, MATCH($A30&amp;RIGHT(F$2, 2), [8]Interface_real!$A$1:$A$212, 0), MATCH($B30, [8]Interface_real!$A$1:$MT$1, 0))</f>
        <v>102.10001092043481</v>
      </c>
      <c r="G30">
        <f>INDEX([8]Interface_real!$A$1:$MT$212, MATCH($A30&amp;RIGHT(G$2, 2), [8]Interface_real!$A$1:$A$212, 0), MATCH($B30, [8]Interface_real!$A$1:$MT$1, 0))</f>
        <v>106.44531519815349</v>
      </c>
      <c r="H30">
        <f>INDEX([8]Interface_real!$A$1:$MT$212, MATCH($A30&amp;RIGHT(H$2, 2), [8]Interface_real!$A$1:$A$212, 0), MATCH($B30, [8]Interface_real!$A$1:$MT$1, 0))</f>
        <v>100.6983284489402</v>
      </c>
      <c r="I30">
        <f>INDEX([8]Interface_real!$A$1:$MT$212, MATCH($A30&amp;RIGHT(I$2, 2), [8]Interface_real!$A$1:$A$212, 0), MATCH($B30, [8]Interface_real!$A$1:$MT$1, 0))</f>
        <v>93.415590338534599</v>
      </c>
      <c r="J30">
        <f>INDEX([8]Interface_real!$A$1:$MT$212, MATCH($A30&amp;RIGHT(J$2, 2), [8]Interface_real!$A$1:$A$212, 0), MATCH($B30, [8]Interface_real!$A$1:$MT$1, 0))</f>
        <v>98.292261881834392</v>
      </c>
    </row>
    <row r="31" spans="1:10" x14ac:dyDescent="0.3">
      <c r="A31" t="s">
        <v>3</v>
      </c>
      <c r="B31" t="s">
        <v>137</v>
      </c>
      <c r="C31" t="s">
        <v>160</v>
      </c>
      <c r="D31" t="s">
        <v>1</v>
      </c>
      <c r="E31" t="s">
        <v>310</v>
      </c>
      <c r="F31">
        <f>INDEX([8]Interface_real!$A$1:$MT$212, MATCH($A31&amp;RIGHT(F$2, 2), [8]Interface_real!$A$1:$A$212, 0), MATCH($B31, [8]Interface_real!$A$1:$MT$1, 0))</f>
        <v>291.158726406163</v>
      </c>
      <c r="G31">
        <f>INDEX([8]Interface_real!$A$1:$MT$212, MATCH($A31&amp;RIGHT(G$2, 2), [8]Interface_real!$A$1:$A$212, 0), MATCH($B31, [8]Interface_real!$A$1:$MT$1, 0))</f>
        <v>352.57095268334302</v>
      </c>
      <c r="H31">
        <f>INDEX([8]Interface_real!$A$1:$MT$212, MATCH($A31&amp;RIGHT(H$2, 2), [8]Interface_real!$A$1:$A$212, 0), MATCH($B31, [8]Interface_real!$A$1:$MT$1, 0))</f>
        <v>385.82087793667802</v>
      </c>
      <c r="I31">
        <f>INDEX([8]Interface_real!$A$1:$MT$212, MATCH($A31&amp;RIGHT(I$2, 2), [8]Interface_real!$A$1:$A$212, 0), MATCH($B31, [8]Interface_real!$A$1:$MT$1, 0))</f>
        <v>513.94518950470899</v>
      </c>
      <c r="J31">
        <f>INDEX([8]Interface_real!$A$1:$MT$212, MATCH($A31&amp;RIGHT(J$2, 2), [8]Interface_real!$A$1:$A$212, 0), MATCH($B31, [8]Interface_real!$A$1:$MT$1, 0))</f>
        <v>417.89298428772202</v>
      </c>
    </row>
    <row r="32" spans="1:10" x14ac:dyDescent="0.3">
      <c r="A32" t="s">
        <v>3</v>
      </c>
      <c r="B32" t="s">
        <v>138</v>
      </c>
      <c r="C32" t="s">
        <v>161</v>
      </c>
      <c r="D32" t="s">
        <v>1</v>
      </c>
      <c r="E32" t="s">
        <v>311</v>
      </c>
      <c r="F32">
        <f>INDEX([8]Interface_real!$A$1:$MT$212, MATCH($A32&amp;RIGHT(F$2, 2), [8]Interface_real!$A$1:$A$212, 0), MATCH($B32, [8]Interface_real!$A$1:$MT$1, 0))</f>
        <v>161.42201672816299</v>
      </c>
      <c r="G32">
        <f>INDEX([8]Interface_real!$A$1:$MT$212, MATCH($A32&amp;RIGHT(G$2, 2), [8]Interface_real!$A$1:$A$212, 0), MATCH($B32, [8]Interface_real!$A$1:$MT$1, 0))</f>
        <v>201.08468871546</v>
      </c>
      <c r="H32">
        <f>INDEX([8]Interface_real!$A$1:$MT$212, MATCH($A32&amp;RIGHT(H$2, 2), [8]Interface_real!$A$1:$A$212, 0), MATCH($B32, [8]Interface_real!$A$1:$MT$1, 0))</f>
        <v>175.09004942870601</v>
      </c>
      <c r="I32">
        <f>INDEX([8]Interface_real!$A$1:$MT$212, MATCH($A32&amp;RIGHT(I$2, 2), [8]Interface_real!$A$1:$A$212, 0), MATCH($B32, [8]Interface_real!$A$1:$MT$1, 0))</f>
        <v>165.20349941641501</v>
      </c>
      <c r="J32">
        <f>INDEX([8]Interface_real!$A$1:$MT$212, MATCH($A32&amp;RIGHT(J$2, 2), [8]Interface_real!$A$1:$A$212, 0), MATCH($B32, [8]Interface_real!$A$1:$MT$1, 0))</f>
        <v>167.26696833396699</v>
      </c>
    </row>
    <row r="33" spans="1:10" x14ac:dyDescent="0.3">
      <c r="A33" t="s">
        <v>3</v>
      </c>
      <c r="B33" t="s">
        <v>162</v>
      </c>
      <c r="C33" t="s">
        <v>172</v>
      </c>
      <c r="D33" t="s">
        <v>1</v>
      </c>
      <c r="E33" t="s">
        <v>312</v>
      </c>
      <c r="F33">
        <f>INDEX([8]Interface_real!$A$1:$MT$212, MATCH($A33&amp;RIGHT(F$2, 2), [8]Interface_real!$A$1:$A$212, 0), MATCH($B33, [8]Interface_real!$A$1:$MT$1, 0))</f>
        <v>217.57362382700001</v>
      </c>
      <c r="G33">
        <f>INDEX([8]Interface_real!$A$1:$MT$212, MATCH($A33&amp;RIGHT(G$2, 2), [8]Interface_real!$A$1:$A$212, 0), MATCH($B33, [8]Interface_real!$A$1:$MT$1, 0))</f>
        <v>217.99280630499999</v>
      </c>
      <c r="H33">
        <f>INDEX([8]Interface_real!$A$1:$MT$212, MATCH($A33&amp;RIGHT(H$2, 2), [8]Interface_real!$A$1:$A$212, 0), MATCH($B33, [8]Interface_real!$A$1:$MT$1, 0))</f>
        <v>221.411338403</v>
      </c>
      <c r="I33">
        <f>INDEX([8]Interface_real!$A$1:$MT$212, MATCH($A33&amp;RIGHT(I$2, 2), [8]Interface_real!$A$1:$A$212, 0), MATCH($B33, [8]Interface_real!$A$1:$MT$1, 0))</f>
        <v>214.48318295199999</v>
      </c>
      <c r="J33">
        <f>INDEX([8]Interface_real!$A$1:$MT$212, MATCH($A33&amp;RIGHT(J$2, 2), [8]Interface_real!$A$1:$A$212, 0), MATCH($B33, [8]Interface_real!$A$1:$MT$1, 0))</f>
        <v>210.05435536299998</v>
      </c>
    </row>
    <row r="34" spans="1:10" x14ac:dyDescent="0.3">
      <c r="A34" t="s">
        <v>3</v>
      </c>
      <c r="B34" t="s">
        <v>163</v>
      </c>
      <c r="C34" t="s">
        <v>173</v>
      </c>
      <c r="D34" t="s">
        <v>1</v>
      </c>
      <c r="E34" t="s">
        <v>313</v>
      </c>
      <c r="F34">
        <f>INDEX([8]Interface_real!$A$1:$MT$212, MATCH($A34&amp;RIGHT(F$2, 2), [8]Interface_real!$A$1:$A$212, 0), MATCH($B34, [8]Interface_real!$A$1:$MT$1, 0))</f>
        <v>20.8671754487039</v>
      </c>
      <c r="G34">
        <f>INDEX([8]Interface_real!$A$1:$MT$212, MATCH($A34&amp;RIGHT(G$2, 2), [8]Interface_real!$A$1:$A$212, 0), MATCH($B34, [8]Interface_real!$A$1:$MT$1, 0))</f>
        <v>34.159573174067901</v>
      </c>
      <c r="H34">
        <f>INDEX([8]Interface_real!$A$1:$MT$212, MATCH($A34&amp;RIGHT(H$2, 2), [8]Interface_real!$A$1:$A$212, 0), MATCH($B34, [8]Interface_real!$A$1:$MT$1, 0))</f>
        <v>27.122428454033699</v>
      </c>
      <c r="I34">
        <f>INDEX([8]Interface_real!$A$1:$MT$212, MATCH($A34&amp;RIGHT(I$2, 2), [8]Interface_real!$A$1:$A$212, 0), MATCH($B34, [8]Interface_real!$A$1:$MT$1, 0))</f>
        <v>22.5662759011615</v>
      </c>
      <c r="J34">
        <f>INDEX([8]Interface_real!$A$1:$MT$212, MATCH($A34&amp;RIGHT(J$2, 2), [8]Interface_real!$A$1:$A$212, 0), MATCH($B34, [8]Interface_real!$A$1:$MT$1, 0))</f>
        <v>17.564973315355299</v>
      </c>
    </row>
    <row r="35" spans="1:10" x14ac:dyDescent="0.3">
      <c r="A35" t="s">
        <v>3</v>
      </c>
      <c r="B35" t="s">
        <v>164</v>
      </c>
      <c r="C35" t="s">
        <v>174</v>
      </c>
      <c r="D35" t="s">
        <v>1</v>
      </c>
      <c r="E35" t="s">
        <v>314</v>
      </c>
      <c r="F35">
        <f>INDEX([8]Interface_real!$A$1:$MT$212, MATCH($A35&amp;RIGHT(F$2, 2), [8]Interface_real!$A$1:$A$212, 0), MATCH($B35, [8]Interface_real!$A$1:$MT$1, 0))</f>
        <v>125.536342619199</v>
      </c>
      <c r="G35">
        <f>INDEX([8]Interface_real!$A$1:$MT$212, MATCH($A35&amp;RIGHT(G$2, 2), [8]Interface_real!$A$1:$A$212, 0), MATCH($B35, [8]Interface_real!$A$1:$MT$1, 0))</f>
        <v>111.7183027199697</v>
      </c>
      <c r="H35">
        <f>INDEX([8]Interface_real!$A$1:$MT$212, MATCH($A35&amp;RIGHT(H$2, 2), [8]Interface_real!$A$1:$A$212, 0), MATCH($B35, [8]Interface_real!$A$1:$MT$1, 0))</f>
        <v>76.042419073930503</v>
      </c>
      <c r="I35">
        <f>INDEX([8]Interface_real!$A$1:$MT$212, MATCH($A35&amp;RIGHT(I$2, 2), [8]Interface_real!$A$1:$A$212, 0), MATCH($B35, [8]Interface_real!$A$1:$MT$1, 0))</f>
        <v>75.459444559183794</v>
      </c>
      <c r="J35">
        <f>INDEX([8]Interface_real!$A$1:$MT$212, MATCH($A35&amp;RIGHT(J$2, 2), [8]Interface_real!$A$1:$A$212, 0), MATCH($B35, [8]Interface_real!$A$1:$MT$1, 0))</f>
        <v>107.1729283963485</v>
      </c>
    </row>
    <row r="36" spans="1:10" x14ac:dyDescent="0.3">
      <c r="A36" t="s">
        <v>3</v>
      </c>
      <c r="B36" t="s">
        <v>165</v>
      </c>
      <c r="C36" t="s">
        <v>175</v>
      </c>
      <c r="D36" t="s">
        <v>1</v>
      </c>
      <c r="E36" t="s">
        <v>315</v>
      </c>
      <c r="F36">
        <f>INDEX([8]Interface_real!$A$1:$MT$212, MATCH($A36&amp;RIGHT(F$2, 2), [8]Interface_real!$A$1:$A$212, 0), MATCH($B36, [8]Interface_real!$A$1:$MT$1, 0))</f>
        <v>79.556761988999995</v>
      </c>
      <c r="G36">
        <f>INDEX([8]Interface_real!$A$1:$MT$212, MATCH($A36&amp;RIGHT(G$2, 2), [8]Interface_real!$A$1:$A$212, 0), MATCH($B36, [8]Interface_real!$A$1:$MT$1, 0))</f>
        <v>80.706357623000002</v>
      </c>
      <c r="H36">
        <f>INDEX([8]Interface_real!$A$1:$MT$212, MATCH($A36&amp;RIGHT(H$2, 2), [8]Interface_real!$A$1:$A$212, 0), MATCH($B36, [8]Interface_real!$A$1:$MT$1, 0))</f>
        <v>78.318493185999998</v>
      </c>
      <c r="I36">
        <f>INDEX([8]Interface_real!$A$1:$MT$212, MATCH($A36&amp;RIGHT(I$2, 2), [8]Interface_real!$A$1:$A$212, 0), MATCH($B36, [8]Interface_real!$A$1:$MT$1, 0))</f>
        <v>77.276534411</v>
      </c>
      <c r="J36">
        <f>INDEX([8]Interface_real!$A$1:$MT$212, MATCH($A36&amp;RIGHT(J$2, 2), [8]Interface_real!$A$1:$A$212, 0), MATCH($B36, [8]Interface_real!$A$1:$MT$1, 0))</f>
        <v>75.570564302999998</v>
      </c>
    </row>
    <row r="37" spans="1:10" x14ac:dyDescent="0.3">
      <c r="A37" t="s">
        <v>3</v>
      </c>
      <c r="B37" t="s">
        <v>166</v>
      </c>
      <c r="C37" t="s">
        <v>176</v>
      </c>
      <c r="D37" t="s">
        <v>1</v>
      </c>
      <c r="E37" t="s">
        <v>316</v>
      </c>
      <c r="F37">
        <f>INDEX([8]Interface_real!$A$1:$MT$212, MATCH($A37&amp;RIGHT(F$2, 2), [8]Interface_real!$A$1:$A$212, 0), MATCH($B37, [8]Interface_real!$A$1:$MT$1, 0))</f>
        <v>0</v>
      </c>
      <c r="G37">
        <f>INDEX([8]Interface_real!$A$1:$MT$212, MATCH($A37&amp;RIGHT(G$2, 2), [8]Interface_real!$A$1:$A$212, 0), MATCH($B37, [8]Interface_real!$A$1:$MT$1, 0))</f>
        <v>0</v>
      </c>
      <c r="H37">
        <f>INDEX([8]Interface_real!$A$1:$MT$212, MATCH($A37&amp;RIGHT(H$2, 2), [8]Interface_real!$A$1:$A$212, 0), MATCH($B37, [8]Interface_real!$A$1:$MT$1, 0))</f>
        <v>0</v>
      </c>
      <c r="I37">
        <f>INDEX([8]Interface_real!$A$1:$MT$212, MATCH($A37&amp;RIGHT(I$2, 2), [8]Interface_real!$A$1:$A$212, 0), MATCH($B37, [8]Interface_real!$A$1:$MT$1, 0))</f>
        <v>0</v>
      </c>
      <c r="J37">
        <f>INDEX([8]Interface_real!$A$1:$MT$212, MATCH($A37&amp;RIGHT(J$2, 2), [8]Interface_real!$A$1:$A$212, 0), MATCH($B37, [8]Interface_real!$A$1:$MT$1, 0))</f>
        <v>0</v>
      </c>
    </row>
    <row r="38" spans="1:10" x14ac:dyDescent="0.3">
      <c r="A38" t="s">
        <v>3</v>
      </c>
      <c r="B38" t="s">
        <v>167</v>
      </c>
      <c r="C38" t="s">
        <v>177</v>
      </c>
      <c r="D38" t="s">
        <v>1</v>
      </c>
      <c r="E38" t="s">
        <v>317</v>
      </c>
      <c r="F38">
        <f>INDEX([8]Interface_real!$A$1:$MT$212, MATCH($A38&amp;RIGHT(F$2, 2), [8]Interface_real!$A$1:$A$212, 0), MATCH($B38, [8]Interface_real!$A$1:$MT$1, 0))</f>
        <v>15.082530755094099</v>
      </c>
      <c r="G38">
        <f>INDEX([8]Interface_real!$A$1:$MT$212, MATCH($A38&amp;RIGHT(G$2, 2), [8]Interface_real!$A$1:$A$212, 0), MATCH($B38, [8]Interface_real!$A$1:$MT$1, 0))</f>
        <v>16.620733678411256</v>
      </c>
      <c r="H38">
        <f>INDEX([8]Interface_real!$A$1:$MT$212, MATCH($A38&amp;RIGHT(H$2, 2), [8]Interface_real!$A$1:$A$212, 0), MATCH($B38, [8]Interface_real!$A$1:$MT$1, 0))</f>
        <v>13.40983554240383</v>
      </c>
      <c r="I38">
        <f>INDEX([8]Interface_real!$A$1:$MT$212, MATCH($A38&amp;RIGHT(I$2, 2), [8]Interface_real!$A$1:$A$212, 0), MATCH($B38, [8]Interface_real!$A$1:$MT$1, 0))</f>
        <v>11.392427482256171</v>
      </c>
      <c r="J38">
        <f>INDEX([8]Interface_real!$A$1:$MT$212, MATCH($A38&amp;RIGHT(J$2, 2), [8]Interface_real!$A$1:$A$212, 0), MATCH($B38, [8]Interface_real!$A$1:$MT$1, 0))</f>
        <v>12.595366416530442</v>
      </c>
    </row>
    <row r="39" spans="1:10" x14ac:dyDescent="0.3">
      <c r="A39" t="s">
        <v>14</v>
      </c>
      <c r="B39" t="s">
        <v>140</v>
      </c>
      <c r="C39" t="s">
        <v>141</v>
      </c>
      <c r="D39" t="s">
        <v>1</v>
      </c>
      <c r="E39" t="s">
        <v>318</v>
      </c>
      <c r="F39">
        <f>INDEX([8]Interface_real!$A$1:$MT$212, MATCH($A39&amp;RIGHT(F$2, 2), [8]Interface_real!$A$1:$A$212, 0), MATCH($B39, [8]Interface_real!$A$1:$MT$1, 0))</f>
        <v>23.757000000000001</v>
      </c>
      <c r="G39">
        <f>INDEX([8]Interface_real!$A$1:$MT$212, MATCH($A39&amp;RIGHT(G$2, 2), [8]Interface_real!$A$1:$A$212, 0), MATCH($B39, [8]Interface_real!$A$1:$MT$1, 0))</f>
        <v>23.198</v>
      </c>
      <c r="H39">
        <f>INDEX([8]Interface_real!$A$1:$MT$212, MATCH($A39&amp;RIGHT(H$2, 2), [8]Interface_real!$A$1:$A$212, 0), MATCH($B39, [8]Interface_real!$A$1:$MT$1, 0))</f>
        <v>23.457000000000001</v>
      </c>
      <c r="I39">
        <f>INDEX([8]Interface_real!$A$1:$MT$212, MATCH($A39&amp;RIGHT(I$2, 2), [8]Interface_real!$A$1:$A$212, 0), MATCH($B39, [8]Interface_real!$A$1:$MT$1, 0))</f>
        <v>22.681999999999999</v>
      </c>
      <c r="J39">
        <f>INDEX([8]Interface_real!$A$1:$MT$212, MATCH($A39&amp;RIGHT(J$2, 2), [8]Interface_real!$A$1:$A$212, 0), MATCH($B39, [8]Interface_real!$A$1:$MT$1, 0))</f>
        <v>22.015999999999998</v>
      </c>
    </row>
    <row r="40" spans="1:10" x14ac:dyDescent="0.3">
      <c r="A40" t="s">
        <v>14</v>
      </c>
      <c r="B40" t="s">
        <v>112</v>
      </c>
      <c r="C40" t="s">
        <v>142</v>
      </c>
      <c r="D40" t="s">
        <v>1</v>
      </c>
      <c r="E40" t="s">
        <v>319</v>
      </c>
      <c r="F40">
        <f>INDEX([8]Interface_real!$A$1:$MT$212, MATCH($A40&amp;RIGHT(F$2, 2), [8]Interface_real!$A$1:$A$212, 0), MATCH($B40, [8]Interface_real!$A$1:$MT$1, 0))</f>
        <v>108.92400000000001</v>
      </c>
      <c r="G40">
        <f>INDEX([8]Interface_real!$A$1:$MT$212, MATCH($A40&amp;RIGHT(G$2, 2), [8]Interface_real!$A$1:$A$212, 0), MATCH($B40, [8]Interface_real!$A$1:$MT$1, 0))</f>
        <v>108.84100000000001</v>
      </c>
      <c r="H40">
        <f>INDEX([8]Interface_real!$A$1:$MT$212, MATCH($A40&amp;RIGHT(H$2, 2), [8]Interface_real!$A$1:$A$212, 0), MATCH($B40, [8]Interface_real!$A$1:$MT$1, 0))</f>
        <v>111.83900000000001</v>
      </c>
      <c r="I40">
        <f>INDEX([8]Interface_real!$A$1:$MT$212, MATCH($A40&amp;RIGHT(I$2, 2), [8]Interface_real!$A$1:$A$212, 0), MATCH($B40, [8]Interface_real!$A$1:$MT$1, 0))</f>
        <v>109.95</v>
      </c>
      <c r="J40">
        <f>INDEX([8]Interface_real!$A$1:$MT$212, MATCH($A40&amp;RIGHT(J$2, 2), [8]Interface_real!$A$1:$A$212, 0), MATCH($B40, [8]Interface_real!$A$1:$MT$1, 0))</f>
        <v>106.967</v>
      </c>
    </row>
    <row r="41" spans="1:10" x14ac:dyDescent="0.3">
      <c r="A41" t="s">
        <v>14</v>
      </c>
      <c r="B41" t="s">
        <v>113</v>
      </c>
      <c r="C41" t="s">
        <v>143</v>
      </c>
      <c r="D41" t="s">
        <v>1</v>
      </c>
      <c r="E41" t="s">
        <v>320</v>
      </c>
      <c r="F41">
        <f>INDEX([8]Interface_real!$A$1:$MT$212, MATCH($A41&amp;RIGHT(F$2, 2), [8]Interface_real!$A$1:$A$212, 0), MATCH($B41, [8]Interface_real!$A$1:$MT$1, 0))</f>
        <v>92.42</v>
      </c>
      <c r="G41">
        <f>INDEX([8]Interface_real!$A$1:$MT$212, MATCH($A41&amp;RIGHT(G$2, 2), [8]Interface_real!$A$1:$A$212, 0), MATCH($B41, [8]Interface_real!$A$1:$MT$1, 0))</f>
        <v>95.89</v>
      </c>
      <c r="H41">
        <f>INDEX([8]Interface_real!$A$1:$MT$212, MATCH($A41&amp;RIGHT(H$2, 2), [8]Interface_real!$A$1:$A$212, 0), MATCH($B41, [8]Interface_real!$A$1:$MT$1, 0))</f>
        <v>96.55</v>
      </c>
      <c r="I41">
        <f>INDEX([8]Interface_real!$A$1:$MT$212, MATCH($A41&amp;RIGHT(I$2, 2), [8]Interface_real!$A$1:$A$212, 0), MATCH($B41, [8]Interface_real!$A$1:$MT$1, 0))</f>
        <v>92.616000000000014</v>
      </c>
      <c r="J41">
        <f>INDEX([8]Interface_real!$A$1:$MT$212, MATCH($A41&amp;RIGHT(J$2, 2), [8]Interface_real!$A$1:$A$212, 0), MATCH($B41, [8]Interface_real!$A$1:$MT$1, 0))</f>
        <v>91.768999999999991</v>
      </c>
    </row>
    <row r="42" spans="1:10" x14ac:dyDescent="0.3">
      <c r="A42" t="s">
        <v>14</v>
      </c>
      <c r="B42" t="s">
        <v>114</v>
      </c>
      <c r="C42" t="s">
        <v>144</v>
      </c>
      <c r="D42" t="s">
        <v>1</v>
      </c>
      <c r="E42" t="s">
        <v>321</v>
      </c>
      <c r="F42">
        <f>INDEX([8]Interface_real!$A$1:$MT$212, MATCH($A42&amp;RIGHT(F$2, 2), [8]Interface_real!$A$1:$A$212, 0), MATCH($B42, [8]Interface_real!$A$1:$MT$1, 0))</f>
        <v>132.68100000000001</v>
      </c>
      <c r="G42">
        <f>INDEX([8]Interface_real!$A$1:$MT$212, MATCH($A42&amp;RIGHT(G$2, 2), [8]Interface_real!$A$1:$A$212, 0), MATCH($B42, [8]Interface_real!$A$1:$MT$1, 0))</f>
        <v>132.03900000000002</v>
      </c>
      <c r="H42">
        <f>INDEX([8]Interface_real!$A$1:$MT$212, MATCH($A42&amp;RIGHT(H$2, 2), [8]Interface_real!$A$1:$A$212, 0), MATCH($B42, [8]Interface_real!$A$1:$MT$1, 0))</f>
        <v>135.29600000000002</v>
      </c>
      <c r="I42">
        <f>INDEX([8]Interface_real!$A$1:$MT$212, MATCH($A42&amp;RIGHT(I$2, 2), [8]Interface_real!$A$1:$A$212, 0), MATCH($B42, [8]Interface_real!$A$1:$MT$1, 0))</f>
        <v>132.63200000000001</v>
      </c>
      <c r="J42">
        <f>INDEX([8]Interface_real!$A$1:$MT$212, MATCH($A42&amp;RIGHT(J$2, 2), [8]Interface_real!$A$1:$A$212, 0), MATCH($B42, [8]Interface_real!$A$1:$MT$1, 0))</f>
        <v>128.983</v>
      </c>
    </row>
    <row r="43" spans="1:10" x14ac:dyDescent="0.3">
      <c r="A43" t="s">
        <v>14</v>
      </c>
      <c r="B43" t="s">
        <v>115</v>
      </c>
      <c r="C43" t="s">
        <v>168</v>
      </c>
      <c r="D43" t="s">
        <v>1</v>
      </c>
      <c r="E43" t="s">
        <v>322</v>
      </c>
      <c r="F43">
        <f>INDEX([8]Interface_real!$A$1:$MT$212, MATCH($A43&amp;RIGHT(F$2, 2), [8]Interface_real!$A$1:$A$212, 0), MATCH($B43, [8]Interface_real!$A$1:$MT$1, 0))</f>
        <v>201.34399999999999</v>
      </c>
      <c r="G43">
        <f>INDEX([8]Interface_real!$A$1:$MT$212, MATCH($A43&amp;RIGHT(G$2, 2), [8]Interface_real!$A$1:$A$212, 0), MATCH($B43, [8]Interface_real!$A$1:$MT$1, 0))</f>
        <v>204.73099999999999</v>
      </c>
      <c r="H43">
        <f>INDEX([8]Interface_real!$A$1:$MT$212, MATCH($A43&amp;RIGHT(H$2, 2), [8]Interface_real!$A$1:$A$212, 0), MATCH($B43, [8]Interface_real!$A$1:$MT$1, 0))</f>
        <v>208.38900000000001</v>
      </c>
      <c r="I43">
        <f>INDEX([8]Interface_real!$A$1:$MT$212, MATCH($A43&amp;RIGHT(I$2, 2), [8]Interface_real!$A$1:$A$212, 0), MATCH($B43, [8]Interface_real!$A$1:$MT$1, 0))</f>
        <v>202.56600000000003</v>
      </c>
      <c r="J43">
        <f>INDEX([8]Interface_real!$A$1:$MT$212, MATCH($A43&amp;RIGHT(J$2, 2), [8]Interface_real!$A$1:$A$212, 0), MATCH($B43, [8]Interface_real!$A$1:$MT$1, 0))</f>
        <v>198.73599999999999</v>
      </c>
    </row>
    <row r="44" spans="1:10" x14ac:dyDescent="0.3">
      <c r="A44" t="s">
        <v>14</v>
      </c>
      <c r="B44" t="s">
        <v>116</v>
      </c>
      <c r="C44" t="s">
        <v>169</v>
      </c>
      <c r="D44" t="s">
        <v>1</v>
      </c>
      <c r="E44" t="s">
        <v>323</v>
      </c>
      <c r="F44">
        <f>INDEX([8]Interface_real!$A$1:$MT$212, MATCH($A44&amp;RIGHT(F$2, 2), [8]Interface_real!$A$1:$A$212, 0), MATCH($B44, [8]Interface_real!$A$1:$MT$1, 0))</f>
        <v>225.101</v>
      </c>
      <c r="G44">
        <f>INDEX([8]Interface_real!$A$1:$MT$212, MATCH($A44&amp;RIGHT(G$2, 2), [8]Interface_real!$A$1:$A$212, 0), MATCH($B44, [8]Interface_real!$A$1:$MT$1, 0))</f>
        <v>227.929</v>
      </c>
      <c r="H44">
        <f>INDEX([8]Interface_real!$A$1:$MT$212, MATCH($A44&amp;RIGHT(H$2, 2), [8]Interface_real!$A$1:$A$212, 0), MATCH($B44, [8]Interface_real!$A$1:$MT$1, 0))</f>
        <v>231.846</v>
      </c>
      <c r="I44">
        <f>INDEX([8]Interface_real!$A$1:$MT$212, MATCH($A44&amp;RIGHT(I$2, 2), [8]Interface_real!$A$1:$A$212, 0), MATCH($B44, [8]Interface_real!$A$1:$MT$1, 0))</f>
        <v>225.24800000000002</v>
      </c>
      <c r="J44">
        <f>INDEX([8]Interface_real!$A$1:$MT$212, MATCH($A44&amp;RIGHT(J$2, 2), [8]Interface_real!$A$1:$A$212, 0), MATCH($B44, [8]Interface_real!$A$1:$MT$1, 0))</f>
        <v>220.75199999999998</v>
      </c>
    </row>
    <row r="45" spans="1:10" x14ac:dyDescent="0.3">
      <c r="A45" t="s">
        <v>14</v>
      </c>
      <c r="B45" t="s">
        <v>117</v>
      </c>
      <c r="C45" t="s">
        <v>145</v>
      </c>
      <c r="D45" t="s">
        <v>1</v>
      </c>
      <c r="E45" t="s">
        <v>324</v>
      </c>
      <c r="F45">
        <f>INDEX([8]Interface_real!$A$1:$MT$212, MATCH($A45&amp;RIGHT(F$2, 2), [8]Interface_real!$A$1:$A$212, 0), MATCH($B45, [8]Interface_real!$A$1:$MT$1, 0))</f>
        <v>0.19900000000000001</v>
      </c>
      <c r="G45">
        <f>INDEX([8]Interface_real!$A$1:$MT$212, MATCH($A45&amp;RIGHT(G$2, 2), [8]Interface_real!$A$1:$A$212, 0), MATCH($B45, [8]Interface_real!$A$1:$MT$1, 0))</f>
        <v>0.19900000000000001</v>
      </c>
      <c r="H45">
        <f>INDEX([8]Interface_real!$A$1:$MT$212, MATCH($A45&amp;RIGHT(H$2, 2), [8]Interface_real!$A$1:$A$212, 0), MATCH($B45, [8]Interface_real!$A$1:$MT$1, 0))</f>
        <v>0.19900000000000001</v>
      </c>
      <c r="I45">
        <f>INDEX([8]Interface_real!$A$1:$MT$212, MATCH($A45&amp;RIGHT(I$2, 2), [8]Interface_real!$A$1:$A$212, 0), MATCH($B45, [8]Interface_real!$A$1:$MT$1, 0))</f>
        <v>0.19900000000000001</v>
      </c>
      <c r="J45">
        <f>INDEX([8]Interface_real!$A$1:$MT$212, MATCH($A45&amp;RIGHT(J$2, 2), [8]Interface_real!$A$1:$A$212, 0), MATCH($B45, [8]Interface_real!$A$1:$MT$1, 0))</f>
        <v>0.19900000000000001</v>
      </c>
    </row>
    <row r="46" spans="1:10" x14ac:dyDescent="0.3">
      <c r="A46" t="s">
        <v>14</v>
      </c>
      <c r="B46" t="s">
        <v>118</v>
      </c>
      <c r="C46" t="s">
        <v>145</v>
      </c>
      <c r="D46" t="s">
        <v>1</v>
      </c>
      <c r="E46" t="s">
        <v>325</v>
      </c>
      <c r="F46">
        <f>INDEX([8]Interface_real!$A$1:$MT$212, MATCH($A46&amp;RIGHT(F$2, 2), [8]Interface_real!$A$1:$A$212, 0), MATCH($B46, [8]Interface_real!$A$1:$MT$1, 0))</f>
        <v>0</v>
      </c>
      <c r="G46">
        <f>INDEX([8]Interface_real!$A$1:$MT$212, MATCH($A46&amp;RIGHT(G$2, 2), [8]Interface_real!$A$1:$A$212, 0), MATCH($B46, [8]Interface_real!$A$1:$MT$1, 0))</f>
        <v>0</v>
      </c>
      <c r="H46">
        <f>INDEX([8]Interface_real!$A$1:$MT$212, MATCH($A46&amp;RIGHT(H$2, 2), [8]Interface_real!$A$1:$A$212, 0), MATCH($B46, [8]Interface_real!$A$1:$MT$1, 0))</f>
        <v>0</v>
      </c>
      <c r="I46">
        <f>INDEX([8]Interface_real!$A$1:$MT$212, MATCH($A46&amp;RIGHT(I$2, 2), [8]Interface_real!$A$1:$A$212, 0), MATCH($B46, [8]Interface_real!$A$1:$MT$1, 0))</f>
        <v>0</v>
      </c>
      <c r="J46">
        <f>INDEX([8]Interface_real!$A$1:$MT$212, MATCH($A46&amp;RIGHT(J$2, 2), [8]Interface_real!$A$1:$A$212, 0), MATCH($B46, [8]Interface_real!$A$1:$MT$1, 0))</f>
        <v>0</v>
      </c>
    </row>
    <row r="47" spans="1:10" x14ac:dyDescent="0.3">
      <c r="A47" t="s">
        <v>14</v>
      </c>
      <c r="B47" t="s">
        <v>119</v>
      </c>
      <c r="C47" t="s">
        <v>146</v>
      </c>
      <c r="D47" t="s">
        <v>1</v>
      </c>
      <c r="E47" t="s">
        <v>326</v>
      </c>
      <c r="F47">
        <f>INDEX([8]Interface_real!$A$1:$MT$212, MATCH($A47&amp;RIGHT(F$2, 2), [8]Interface_real!$A$1:$A$212, 0), MATCH($B47, [8]Interface_real!$A$1:$MT$1, 0))</f>
        <v>9.69</v>
      </c>
      <c r="G47">
        <f>INDEX([8]Interface_real!$A$1:$MT$212, MATCH($A47&amp;RIGHT(G$2, 2), [8]Interface_real!$A$1:$A$212, 0), MATCH($B47, [8]Interface_real!$A$1:$MT$1, 0))</f>
        <v>9.782</v>
      </c>
      <c r="H47">
        <f>INDEX([8]Interface_real!$A$1:$MT$212, MATCH($A47&amp;RIGHT(H$2, 2), [8]Interface_real!$A$1:$A$212, 0), MATCH($B47, [8]Interface_real!$A$1:$MT$1, 0))</f>
        <v>9.8699999999999992</v>
      </c>
      <c r="I47">
        <f>INDEX([8]Interface_real!$A$1:$MT$212, MATCH($A47&amp;RIGHT(I$2, 2), [8]Interface_real!$A$1:$A$212, 0), MATCH($B47, [8]Interface_real!$A$1:$MT$1, 0))</f>
        <v>9.9009999999999998</v>
      </c>
      <c r="J47">
        <f>INDEX([8]Interface_real!$A$1:$MT$212, MATCH($A47&amp;RIGHT(J$2, 2), [8]Interface_real!$A$1:$A$212, 0), MATCH($B47, [8]Interface_real!$A$1:$MT$1, 0))</f>
        <v>9.9160000000000004</v>
      </c>
    </row>
    <row r="48" spans="1:10" x14ac:dyDescent="0.3">
      <c r="A48" t="s">
        <v>14</v>
      </c>
      <c r="B48" t="s">
        <v>120</v>
      </c>
      <c r="C48" t="s">
        <v>147</v>
      </c>
      <c r="D48" t="s">
        <v>1</v>
      </c>
      <c r="E48" t="s">
        <v>327</v>
      </c>
      <c r="F48">
        <f>INDEX([8]Interface_real!$A$1:$MT$212, MATCH($A48&amp;RIGHT(F$2, 2), [8]Interface_real!$A$1:$A$212, 0), MATCH($B48, [8]Interface_real!$A$1:$MT$1, 0))</f>
        <v>0.41</v>
      </c>
      <c r="G48">
        <f>INDEX([8]Interface_real!$A$1:$MT$212, MATCH($A48&amp;RIGHT(G$2, 2), [8]Interface_real!$A$1:$A$212, 0), MATCH($B48, [8]Interface_real!$A$1:$MT$1, 0))</f>
        <v>0.40200000000000002</v>
      </c>
      <c r="H48">
        <f>INDEX([8]Interface_real!$A$1:$MT$212, MATCH($A48&amp;RIGHT(H$2, 2), [8]Interface_real!$A$1:$A$212, 0), MATCH($B48, [8]Interface_real!$A$1:$MT$1, 0))</f>
        <v>0.39500000000000002</v>
      </c>
      <c r="I48">
        <f>INDEX([8]Interface_real!$A$1:$MT$212, MATCH($A48&amp;RIGHT(I$2, 2), [8]Interface_real!$A$1:$A$212, 0), MATCH($B48, [8]Interface_real!$A$1:$MT$1, 0))</f>
        <v>0.38600000000000001</v>
      </c>
      <c r="J48">
        <f>INDEX([8]Interface_real!$A$1:$MT$212, MATCH($A48&amp;RIGHT(J$2, 2), [8]Interface_real!$A$1:$A$212, 0), MATCH($B48, [8]Interface_real!$A$1:$MT$1, 0))</f>
        <v>0.379</v>
      </c>
    </row>
    <row r="49" spans="1:10" x14ac:dyDescent="0.3">
      <c r="A49" t="s">
        <v>14</v>
      </c>
      <c r="B49" t="s">
        <v>121</v>
      </c>
      <c r="C49" t="s">
        <v>148</v>
      </c>
      <c r="D49" t="s">
        <v>1</v>
      </c>
      <c r="E49" t="s">
        <v>328</v>
      </c>
      <c r="F49">
        <f>INDEX([8]Interface_real!$A$1:$MT$212, MATCH($A49&amp;RIGHT(F$2, 2), [8]Interface_real!$A$1:$A$212, 0), MATCH($B49, [8]Interface_real!$A$1:$MT$1, 0))</f>
        <v>0</v>
      </c>
      <c r="G49">
        <f>INDEX([8]Interface_real!$A$1:$MT$212, MATCH($A49&amp;RIGHT(G$2, 2), [8]Interface_real!$A$1:$A$212, 0), MATCH($B49, [8]Interface_real!$A$1:$MT$1, 0))</f>
        <v>0</v>
      </c>
      <c r="H49">
        <f>INDEX([8]Interface_real!$A$1:$MT$212, MATCH($A49&amp;RIGHT(H$2, 2), [8]Interface_real!$A$1:$A$212, 0), MATCH($B49, [8]Interface_real!$A$1:$MT$1, 0))</f>
        <v>0</v>
      </c>
      <c r="I49">
        <f>INDEX([8]Interface_real!$A$1:$MT$212, MATCH($A49&amp;RIGHT(I$2, 2), [8]Interface_real!$A$1:$A$212, 0), MATCH($B49, [8]Interface_real!$A$1:$MT$1, 0))</f>
        <v>0</v>
      </c>
      <c r="J49">
        <f>INDEX([8]Interface_real!$A$1:$MT$212, MATCH($A49&amp;RIGHT(J$2, 2), [8]Interface_real!$A$1:$A$212, 0), MATCH($B49, [8]Interface_real!$A$1:$MT$1, 0))</f>
        <v>0</v>
      </c>
    </row>
    <row r="50" spans="1:10" x14ac:dyDescent="0.3">
      <c r="A50" t="s">
        <v>14</v>
      </c>
      <c r="B50" t="s">
        <v>122</v>
      </c>
      <c r="C50" t="s">
        <v>148</v>
      </c>
      <c r="D50" t="s">
        <v>1</v>
      </c>
      <c r="E50" t="s">
        <v>329</v>
      </c>
      <c r="F50">
        <f>INDEX([8]Interface_real!$A$1:$MT$212, MATCH($A50&amp;RIGHT(F$2, 2), [8]Interface_real!$A$1:$A$212, 0), MATCH($B50, [8]Interface_real!$A$1:$MT$1, 0))</f>
        <v>0</v>
      </c>
      <c r="G50">
        <f>INDEX([8]Interface_real!$A$1:$MT$212, MATCH($A50&amp;RIGHT(G$2, 2), [8]Interface_real!$A$1:$A$212, 0), MATCH($B50, [8]Interface_real!$A$1:$MT$1, 0))</f>
        <v>0</v>
      </c>
      <c r="H50">
        <f>INDEX([8]Interface_real!$A$1:$MT$212, MATCH($A50&amp;RIGHT(H$2, 2), [8]Interface_real!$A$1:$A$212, 0), MATCH($B50, [8]Interface_real!$A$1:$MT$1, 0))</f>
        <v>0</v>
      </c>
      <c r="I50">
        <f>INDEX([8]Interface_real!$A$1:$MT$212, MATCH($A50&amp;RIGHT(I$2, 2), [8]Interface_real!$A$1:$A$212, 0), MATCH($B50, [8]Interface_real!$A$1:$MT$1, 0))</f>
        <v>0</v>
      </c>
      <c r="J50">
        <f>INDEX([8]Interface_real!$A$1:$MT$212, MATCH($A50&amp;RIGHT(J$2, 2), [8]Interface_real!$A$1:$A$212, 0), MATCH($B50, [8]Interface_real!$A$1:$MT$1, 0))</f>
        <v>0</v>
      </c>
    </row>
    <row r="51" spans="1:10" x14ac:dyDescent="0.3">
      <c r="A51" t="s">
        <v>14</v>
      </c>
      <c r="B51" t="s">
        <v>123</v>
      </c>
      <c r="C51" t="s">
        <v>170</v>
      </c>
      <c r="D51" t="s">
        <v>1</v>
      </c>
      <c r="E51" t="s">
        <v>330</v>
      </c>
      <c r="F51">
        <f>INDEX([8]Interface_real!$A$1:$MT$212, MATCH($A51&amp;RIGHT(F$2, 2), [8]Interface_real!$A$1:$A$212, 0), MATCH($B51, [8]Interface_real!$A$1:$MT$1, 0))</f>
        <v>0</v>
      </c>
      <c r="G51">
        <f>INDEX([8]Interface_real!$A$1:$MT$212, MATCH($A51&amp;RIGHT(G$2, 2), [8]Interface_real!$A$1:$A$212, 0), MATCH($B51, [8]Interface_real!$A$1:$MT$1, 0))</f>
        <v>0</v>
      </c>
      <c r="H51">
        <f>INDEX([8]Interface_real!$A$1:$MT$212, MATCH($A51&amp;RIGHT(H$2, 2), [8]Interface_real!$A$1:$A$212, 0), MATCH($B51, [8]Interface_real!$A$1:$MT$1, 0))</f>
        <v>0</v>
      </c>
      <c r="I51">
        <f>INDEX([8]Interface_real!$A$1:$MT$212, MATCH($A51&amp;RIGHT(I$2, 2), [8]Interface_real!$A$1:$A$212, 0), MATCH($B51, [8]Interface_real!$A$1:$MT$1, 0))</f>
        <v>0</v>
      </c>
      <c r="J51">
        <f>INDEX([8]Interface_real!$A$1:$MT$212, MATCH($A51&amp;RIGHT(J$2, 2), [8]Interface_real!$A$1:$A$212, 0), MATCH($B51, [8]Interface_real!$A$1:$MT$1, 0))</f>
        <v>0</v>
      </c>
    </row>
    <row r="52" spans="1:10" x14ac:dyDescent="0.3">
      <c r="A52" t="s">
        <v>14</v>
      </c>
      <c r="B52" t="s">
        <v>124</v>
      </c>
      <c r="C52" t="s">
        <v>171</v>
      </c>
      <c r="D52" t="s">
        <v>1</v>
      </c>
      <c r="E52" t="s">
        <v>331</v>
      </c>
      <c r="F52">
        <f>INDEX([8]Interface_real!$A$1:$MT$212, MATCH($A52&amp;RIGHT(F$2, 2), [8]Interface_real!$A$1:$A$212, 0), MATCH($B52, [8]Interface_real!$A$1:$MT$1, 0))</f>
        <v>0.622</v>
      </c>
      <c r="G52">
        <f>INDEX([8]Interface_real!$A$1:$MT$212, MATCH($A52&amp;RIGHT(G$2, 2), [8]Interface_real!$A$1:$A$212, 0), MATCH($B52, [8]Interface_real!$A$1:$MT$1, 0))</f>
        <v>0.61</v>
      </c>
      <c r="H52">
        <f>INDEX([8]Interface_real!$A$1:$MT$212, MATCH($A52&amp;RIGHT(H$2, 2), [8]Interface_real!$A$1:$A$212, 0), MATCH($B52, [8]Interface_real!$A$1:$MT$1, 0))</f>
        <v>0.59699999999999998</v>
      </c>
      <c r="I52">
        <f>INDEX([8]Interface_real!$A$1:$MT$212, MATCH($A52&amp;RIGHT(I$2, 2), [8]Interface_real!$A$1:$A$212, 0), MATCH($B52, [8]Interface_real!$A$1:$MT$1, 0))</f>
        <v>0.58599999999999997</v>
      </c>
      <c r="J52">
        <f>INDEX([8]Interface_real!$A$1:$MT$212, MATCH($A52&amp;RIGHT(J$2, 2), [8]Interface_real!$A$1:$A$212, 0), MATCH($B52, [8]Interface_real!$A$1:$MT$1, 0))</f>
        <v>0.57399999999999995</v>
      </c>
    </row>
    <row r="53" spans="1:10" x14ac:dyDescent="0.3">
      <c r="A53" t="s">
        <v>14</v>
      </c>
      <c r="B53" t="s">
        <v>125</v>
      </c>
      <c r="C53" t="s">
        <v>149</v>
      </c>
      <c r="D53" t="s">
        <v>1</v>
      </c>
      <c r="E53" t="s">
        <v>332</v>
      </c>
      <c r="F53">
        <f>INDEX([8]Interface_real!$A$1:$MT$212, MATCH($A53&amp;RIGHT(F$2, 2), [8]Interface_real!$A$1:$A$212, 0), MATCH($B53, [8]Interface_real!$A$1:$MT$1, 0))</f>
        <v>0</v>
      </c>
      <c r="G53">
        <f>INDEX([8]Interface_real!$A$1:$MT$212, MATCH($A53&amp;RIGHT(G$2, 2), [8]Interface_real!$A$1:$A$212, 0), MATCH($B53, [8]Interface_real!$A$1:$MT$1, 0))</f>
        <v>0</v>
      </c>
      <c r="H53">
        <f>INDEX([8]Interface_real!$A$1:$MT$212, MATCH($A53&amp;RIGHT(H$2, 2), [8]Interface_real!$A$1:$A$212, 0), MATCH($B53, [8]Interface_real!$A$1:$MT$1, 0))</f>
        <v>0</v>
      </c>
      <c r="I53">
        <f>INDEX([8]Interface_real!$A$1:$MT$212, MATCH($A53&amp;RIGHT(I$2, 2), [8]Interface_real!$A$1:$A$212, 0), MATCH($B53, [8]Interface_real!$A$1:$MT$1, 0))</f>
        <v>0</v>
      </c>
      <c r="J53">
        <f>INDEX([8]Interface_real!$A$1:$MT$212, MATCH($A53&amp;RIGHT(J$2, 2), [8]Interface_real!$A$1:$A$212, 0), MATCH($B53, [8]Interface_real!$A$1:$MT$1, 0))</f>
        <v>0</v>
      </c>
    </row>
    <row r="54" spans="1:10" x14ac:dyDescent="0.3">
      <c r="A54" t="s">
        <v>14</v>
      </c>
      <c r="B54" t="s">
        <v>126</v>
      </c>
      <c r="C54" t="s">
        <v>149</v>
      </c>
      <c r="D54" t="s">
        <v>1</v>
      </c>
      <c r="E54" t="s">
        <v>333</v>
      </c>
      <c r="F54">
        <f>INDEX([8]Interface_real!$A$1:$MT$212, MATCH($A54&amp;RIGHT(F$2, 2), [8]Interface_real!$A$1:$A$212, 0), MATCH($B54, [8]Interface_real!$A$1:$MT$1, 0))</f>
        <v>0</v>
      </c>
      <c r="G54">
        <f>INDEX([8]Interface_real!$A$1:$MT$212, MATCH($A54&amp;RIGHT(G$2, 2), [8]Interface_real!$A$1:$A$212, 0), MATCH($B54, [8]Interface_real!$A$1:$MT$1, 0))</f>
        <v>0</v>
      </c>
      <c r="H54">
        <f>INDEX([8]Interface_real!$A$1:$MT$212, MATCH($A54&amp;RIGHT(H$2, 2), [8]Interface_real!$A$1:$A$212, 0), MATCH($B54, [8]Interface_real!$A$1:$MT$1, 0))</f>
        <v>0</v>
      </c>
      <c r="I54">
        <f>INDEX([8]Interface_real!$A$1:$MT$212, MATCH($A54&amp;RIGHT(I$2, 2), [8]Interface_real!$A$1:$A$212, 0), MATCH($B54, [8]Interface_real!$A$1:$MT$1, 0))</f>
        <v>0</v>
      </c>
      <c r="J54">
        <f>INDEX([8]Interface_real!$A$1:$MT$212, MATCH($A54&amp;RIGHT(J$2, 2), [8]Interface_real!$A$1:$A$212, 0), MATCH($B54, [8]Interface_real!$A$1:$MT$1, 0))</f>
        <v>0</v>
      </c>
    </row>
    <row r="55" spans="1:10" x14ac:dyDescent="0.3">
      <c r="A55" t="s">
        <v>14</v>
      </c>
      <c r="B55" t="s">
        <v>127</v>
      </c>
      <c r="C55" t="s">
        <v>150</v>
      </c>
      <c r="D55" t="s">
        <v>1</v>
      </c>
      <c r="E55" t="s">
        <v>334</v>
      </c>
      <c r="F55">
        <f>INDEX([8]Interface_real!$A$1:$MT$212, MATCH($A55&amp;RIGHT(F$2, 2), [8]Interface_real!$A$1:$A$212, 0), MATCH($B55, [8]Interface_real!$A$1:$MT$1, 0))</f>
        <v>0</v>
      </c>
      <c r="G55">
        <f>INDEX([8]Interface_real!$A$1:$MT$212, MATCH($A55&amp;RIGHT(G$2, 2), [8]Interface_real!$A$1:$A$212, 0), MATCH($B55, [8]Interface_real!$A$1:$MT$1, 0))</f>
        <v>0</v>
      </c>
      <c r="H55">
        <f>INDEX([8]Interface_real!$A$1:$MT$212, MATCH($A55&amp;RIGHT(H$2, 2), [8]Interface_real!$A$1:$A$212, 0), MATCH($B55, [8]Interface_real!$A$1:$MT$1, 0))</f>
        <v>0</v>
      </c>
      <c r="I55">
        <f>INDEX([8]Interface_real!$A$1:$MT$212, MATCH($A55&amp;RIGHT(I$2, 2), [8]Interface_real!$A$1:$A$212, 0), MATCH($B55, [8]Interface_real!$A$1:$MT$1, 0))</f>
        <v>0</v>
      </c>
      <c r="J55">
        <f>INDEX([8]Interface_real!$A$1:$MT$212, MATCH($A55&amp;RIGHT(J$2, 2), [8]Interface_real!$A$1:$A$212, 0), MATCH($B55, [8]Interface_real!$A$1:$MT$1, 0))</f>
        <v>0</v>
      </c>
    </row>
    <row r="56" spans="1:10" x14ac:dyDescent="0.3">
      <c r="A56" t="s">
        <v>14</v>
      </c>
      <c r="B56" t="s">
        <v>128</v>
      </c>
      <c r="C56" t="s">
        <v>151</v>
      </c>
      <c r="D56" t="s">
        <v>1</v>
      </c>
      <c r="E56" t="s">
        <v>335</v>
      </c>
      <c r="F56">
        <f>INDEX([8]Interface_real!$A$1:$MT$212, MATCH($A56&amp;RIGHT(F$2, 2), [8]Interface_real!$A$1:$A$212, 0), MATCH($B56, [8]Interface_real!$A$1:$MT$1, 0))</f>
        <v>2.3E-2</v>
      </c>
      <c r="G56">
        <f>INDEX([8]Interface_real!$A$1:$MT$212, MATCH($A56&amp;RIGHT(G$2, 2), [8]Interface_real!$A$1:$A$212, 0), MATCH($B56, [8]Interface_real!$A$1:$MT$1, 0))</f>
        <v>2.1999999999999999E-2</v>
      </c>
      <c r="H56">
        <f>INDEX([8]Interface_real!$A$1:$MT$212, MATCH($A56&amp;RIGHT(H$2, 2), [8]Interface_real!$A$1:$A$212, 0), MATCH($B56, [8]Interface_real!$A$1:$MT$1, 0))</f>
        <v>2.1999999999999999E-2</v>
      </c>
      <c r="I56">
        <f>INDEX([8]Interface_real!$A$1:$MT$212, MATCH($A56&amp;RIGHT(I$2, 2), [8]Interface_real!$A$1:$A$212, 0), MATCH($B56, [8]Interface_real!$A$1:$MT$1, 0))</f>
        <v>2.1000000000000001E-2</v>
      </c>
      <c r="J56">
        <f>INDEX([8]Interface_real!$A$1:$MT$212, MATCH($A56&amp;RIGHT(J$2, 2), [8]Interface_real!$A$1:$A$212, 0), MATCH($B56, [8]Interface_real!$A$1:$MT$1, 0))</f>
        <v>2.1000000000000001E-2</v>
      </c>
    </row>
    <row r="57" spans="1:10" x14ac:dyDescent="0.3">
      <c r="A57" t="s">
        <v>14</v>
      </c>
      <c r="B57" t="s">
        <v>129</v>
      </c>
      <c r="C57" t="s">
        <v>152</v>
      </c>
      <c r="D57" t="s">
        <v>1</v>
      </c>
      <c r="E57" t="s">
        <v>336</v>
      </c>
      <c r="F57">
        <f>INDEX([8]Interface_real!$A$1:$MT$212, MATCH($A57&amp;RIGHT(F$2, 2), [8]Interface_real!$A$1:$A$212, 0), MATCH($B57, [8]Interface_real!$A$1:$MT$1, 0))</f>
        <v>0</v>
      </c>
      <c r="G57">
        <f>INDEX([8]Interface_real!$A$1:$MT$212, MATCH($A57&amp;RIGHT(G$2, 2), [8]Interface_real!$A$1:$A$212, 0), MATCH($B57, [8]Interface_real!$A$1:$MT$1, 0))</f>
        <v>0</v>
      </c>
      <c r="H57">
        <f>INDEX([8]Interface_real!$A$1:$MT$212, MATCH($A57&amp;RIGHT(H$2, 2), [8]Interface_real!$A$1:$A$212, 0), MATCH($B57, [8]Interface_real!$A$1:$MT$1, 0))</f>
        <v>0</v>
      </c>
      <c r="I57">
        <f>INDEX([8]Interface_real!$A$1:$MT$212, MATCH($A57&amp;RIGHT(I$2, 2), [8]Interface_real!$A$1:$A$212, 0), MATCH($B57, [8]Interface_real!$A$1:$MT$1, 0))</f>
        <v>0</v>
      </c>
      <c r="J57">
        <f>INDEX([8]Interface_real!$A$1:$MT$212, MATCH($A57&amp;RIGHT(J$2, 2), [8]Interface_real!$A$1:$A$212, 0), MATCH($B57, [8]Interface_real!$A$1:$MT$1, 0))</f>
        <v>0</v>
      </c>
    </row>
    <row r="58" spans="1:10" x14ac:dyDescent="0.3">
      <c r="A58" t="s">
        <v>14</v>
      </c>
      <c r="B58" t="s">
        <v>130</v>
      </c>
      <c r="C58" t="s">
        <v>152</v>
      </c>
      <c r="D58" t="s">
        <v>1</v>
      </c>
      <c r="E58" t="s">
        <v>337</v>
      </c>
      <c r="F58">
        <f>INDEX([8]Interface_real!$A$1:$MT$212, MATCH($A58&amp;RIGHT(F$2, 2), [8]Interface_real!$A$1:$A$212, 0), MATCH($B58, [8]Interface_real!$A$1:$MT$1, 0))</f>
        <v>0</v>
      </c>
      <c r="G58">
        <f>INDEX([8]Interface_real!$A$1:$MT$212, MATCH($A58&amp;RIGHT(G$2, 2), [8]Interface_real!$A$1:$A$212, 0), MATCH($B58, [8]Interface_real!$A$1:$MT$1, 0))</f>
        <v>0</v>
      </c>
      <c r="H58">
        <f>INDEX([8]Interface_real!$A$1:$MT$212, MATCH($A58&amp;RIGHT(H$2, 2), [8]Interface_real!$A$1:$A$212, 0), MATCH($B58, [8]Interface_real!$A$1:$MT$1, 0))</f>
        <v>0</v>
      </c>
      <c r="I58">
        <f>INDEX([8]Interface_real!$A$1:$MT$212, MATCH($A58&amp;RIGHT(I$2, 2), [8]Interface_real!$A$1:$A$212, 0), MATCH($B58, [8]Interface_real!$A$1:$MT$1, 0))</f>
        <v>0</v>
      </c>
      <c r="J58">
        <f>INDEX([8]Interface_real!$A$1:$MT$212, MATCH($A58&amp;RIGHT(J$2, 2), [8]Interface_real!$A$1:$A$212, 0), MATCH($B58, [8]Interface_real!$A$1:$MT$1, 0))</f>
        <v>0</v>
      </c>
    </row>
    <row r="59" spans="1:10" x14ac:dyDescent="0.3">
      <c r="A59" t="s">
        <v>14</v>
      </c>
      <c r="B59" t="s">
        <v>131</v>
      </c>
      <c r="C59" t="s">
        <v>153</v>
      </c>
      <c r="D59" t="s">
        <v>1</v>
      </c>
      <c r="E59" t="s">
        <v>338</v>
      </c>
      <c r="F59">
        <f>INDEX([8]Interface_real!$A$1:$MT$212, MATCH($A59&amp;RIGHT(F$2, 2), [8]Interface_real!$A$1:$A$212, 0), MATCH($B59, [8]Interface_real!$A$1:$MT$1, 0))</f>
        <v>0</v>
      </c>
      <c r="G59">
        <f>INDEX([8]Interface_real!$A$1:$MT$212, MATCH($A59&amp;RIGHT(G$2, 2), [8]Interface_real!$A$1:$A$212, 0), MATCH($B59, [8]Interface_real!$A$1:$MT$1, 0))</f>
        <v>0</v>
      </c>
      <c r="H59">
        <f>INDEX([8]Interface_real!$A$1:$MT$212, MATCH($A59&amp;RIGHT(H$2, 2), [8]Interface_real!$A$1:$A$212, 0), MATCH($B59, [8]Interface_real!$A$1:$MT$1, 0))</f>
        <v>0</v>
      </c>
      <c r="I59">
        <f>INDEX([8]Interface_real!$A$1:$MT$212, MATCH($A59&amp;RIGHT(I$2, 2), [8]Interface_real!$A$1:$A$212, 0), MATCH($B59, [8]Interface_real!$A$1:$MT$1, 0))</f>
        <v>0</v>
      </c>
      <c r="J59">
        <f>INDEX([8]Interface_real!$A$1:$MT$212, MATCH($A59&amp;RIGHT(J$2, 2), [8]Interface_real!$A$1:$A$212, 0), MATCH($B59, [8]Interface_real!$A$1:$MT$1, 0))</f>
        <v>0</v>
      </c>
    </row>
    <row r="60" spans="1:10" x14ac:dyDescent="0.3">
      <c r="A60" t="s">
        <v>14</v>
      </c>
      <c r="B60" t="s">
        <v>132</v>
      </c>
      <c r="C60" t="s">
        <v>154</v>
      </c>
      <c r="D60" t="s">
        <v>1</v>
      </c>
      <c r="E60" t="s">
        <v>339</v>
      </c>
      <c r="F60">
        <f>INDEX([8]Interface_real!$A$1:$MT$212, MATCH($A60&amp;RIGHT(F$2, 2), [8]Interface_real!$A$1:$A$212, 0), MATCH($B60, [8]Interface_real!$A$1:$MT$1, 0))</f>
        <v>0.126</v>
      </c>
      <c r="G60">
        <f>INDEX([8]Interface_real!$A$1:$MT$212, MATCH($A60&amp;RIGHT(G$2, 2), [8]Interface_real!$A$1:$A$212, 0), MATCH($B60, [8]Interface_real!$A$1:$MT$1, 0))</f>
        <v>0.123</v>
      </c>
      <c r="H60">
        <f>INDEX([8]Interface_real!$A$1:$MT$212, MATCH($A60&amp;RIGHT(H$2, 2), [8]Interface_real!$A$1:$A$212, 0), MATCH($B60, [8]Interface_real!$A$1:$MT$1, 0))</f>
        <v>0.122</v>
      </c>
      <c r="I60">
        <f>INDEX([8]Interface_real!$A$1:$MT$212, MATCH($A60&amp;RIGHT(I$2, 2), [8]Interface_real!$A$1:$A$212, 0), MATCH($B60, [8]Interface_real!$A$1:$MT$1, 0))</f>
        <v>0.11799999999999999</v>
      </c>
      <c r="J60">
        <f>INDEX([8]Interface_real!$A$1:$MT$212, MATCH($A60&amp;RIGHT(J$2, 2), [8]Interface_real!$A$1:$A$212, 0), MATCH($B60, [8]Interface_real!$A$1:$MT$1, 0))</f>
        <v>0.11700000000000001</v>
      </c>
    </row>
    <row r="61" spans="1:10" x14ac:dyDescent="0.3">
      <c r="A61" t="s">
        <v>14</v>
      </c>
      <c r="B61" t="s">
        <v>133</v>
      </c>
      <c r="C61" t="s">
        <v>155</v>
      </c>
      <c r="D61" t="s">
        <v>1</v>
      </c>
      <c r="E61" t="s">
        <v>340</v>
      </c>
      <c r="F61">
        <f>INDEX([8]Interface_real!$A$1:$MT$212, MATCH($A61&amp;RIGHT(F$2, 2), [8]Interface_real!$A$1:$A$212, 0), MATCH($B61, [8]Interface_real!$A$1:$MT$1, 0))</f>
        <v>0</v>
      </c>
      <c r="G61">
        <f>INDEX([8]Interface_real!$A$1:$MT$212, MATCH($A61&amp;RIGHT(G$2, 2), [8]Interface_real!$A$1:$A$212, 0), MATCH($B61, [8]Interface_real!$A$1:$MT$1, 0))</f>
        <v>0</v>
      </c>
      <c r="H61">
        <f>INDEX([8]Interface_real!$A$1:$MT$212, MATCH($A61&amp;RIGHT(H$2, 2), [8]Interface_real!$A$1:$A$212, 0), MATCH($B61, [8]Interface_real!$A$1:$MT$1, 0))</f>
        <v>0</v>
      </c>
      <c r="I61">
        <f>INDEX([8]Interface_real!$A$1:$MT$212, MATCH($A61&amp;RIGHT(I$2, 2), [8]Interface_real!$A$1:$A$212, 0), MATCH($B61, [8]Interface_real!$A$1:$MT$1, 0))</f>
        <v>0</v>
      </c>
      <c r="J61">
        <f>INDEX([8]Interface_real!$A$1:$MT$212, MATCH($A61&amp;RIGHT(J$2, 2), [8]Interface_real!$A$1:$A$212, 0), MATCH($B61, [8]Interface_real!$A$1:$MT$1, 0))</f>
        <v>0</v>
      </c>
    </row>
    <row r="62" spans="1:10" x14ac:dyDescent="0.3">
      <c r="A62" t="s">
        <v>14</v>
      </c>
      <c r="B62" t="s">
        <v>134</v>
      </c>
      <c r="C62" t="s">
        <v>155</v>
      </c>
      <c r="D62" t="s">
        <v>1</v>
      </c>
      <c r="E62" t="s">
        <v>341</v>
      </c>
      <c r="F62">
        <f>INDEX([8]Interface_real!$A$1:$MT$212, MATCH($A62&amp;RIGHT(F$2, 2), [8]Interface_real!$A$1:$A$212, 0), MATCH($B62, [8]Interface_real!$A$1:$MT$1, 0))</f>
        <v>0</v>
      </c>
      <c r="G62">
        <f>INDEX([8]Interface_real!$A$1:$MT$212, MATCH($A62&amp;RIGHT(G$2, 2), [8]Interface_real!$A$1:$A$212, 0), MATCH($B62, [8]Interface_real!$A$1:$MT$1, 0))</f>
        <v>0</v>
      </c>
      <c r="H62">
        <f>INDEX([8]Interface_real!$A$1:$MT$212, MATCH($A62&amp;RIGHT(H$2, 2), [8]Interface_real!$A$1:$A$212, 0), MATCH($B62, [8]Interface_real!$A$1:$MT$1, 0))</f>
        <v>0</v>
      </c>
      <c r="I62">
        <f>INDEX([8]Interface_real!$A$1:$MT$212, MATCH($A62&amp;RIGHT(I$2, 2), [8]Interface_real!$A$1:$A$212, 0), MATCH($B62, [8]Interface_real!$A$1:$MT$1, 0))</f>
        <v>0</v>
      </c>
      <c r="J62">
        <f>INDEX([8]Interface_real!$A$1:$MT$212, MATCH($A62&amp;RIGHT(J$2, 2), [8]Interface_real!$A$1:$A$212, 0), MATCH($B62, [8]Interface_real!$A$1:$MT$1, 0))</f>
        <v>0</v>
      </c>
    </row>
    <row r="63" spans="1:10" x14ac:dyDescent="0.3">
      <c r="A63" t="s">
        <v>14</v>
      </c>
      <c r="B63" t="s">
        <v>135</v>
      </c>
      <c r="C63" t="s">
        <v>156</v>
      </c>
      <c r="D63" t="s">
        <v>1</v>
      </c>
      <c r="E63" t="s">
        <v>342</v>
      </c>
      <c r="F63">
        <f>INDEX([8]Interface_real!$A$1:$MT$212, MATCH($A63&amp;RIGHT(F$2, 2), [8]Interface_real!$A$1:$A$212, 0), MATCH($B63, [8]Interface_real!$A$1:$MT$1, 0))</f>
        <v>0</v>
      </c>
      <c r="G63">
        <f>INDEX([8]Interface_real!$A$1:$MT$212, MATCH($A63&amp;RIGHT(G$2, 2), [8]Interface_real!$A$1:$A$212, 0), MATCH($B63, [8]Interface_real!$A$1:$MT$1, 0))</f>
        <v>0</v>
      </c>
      <c r="H63">
        <f>INDEX([8]Interface_real!$A$1:$MT$212, MATCH($A63&amp;RIGHT(H$2, 2), [8]Interface_real!$A$1:$A$212, 0), MATCH($B63, [8]Interface_real!$A$1:$MT$1, 0))</f>
        <v>0</v>
      </c>
      <c r="I63">
        <f>INDEX([8]Interface_real!$A$1:$MT$212, MATCH($A63&amp;RIGHT(I$2, 2), [8]Interface_real!$A$1:$A$212, 0), MATCH($B63, [8]Interface_real!$A$1:$MT$1, 0))</f>
        <v>0</v>
      </c>
      <c r="J63">
        <f>INDEX([8]Interface_real!$A$1:$MT$212, MATCH($A63&amp;RIGHT(J$2, 2), [8]Interface_real!$A$1:$A$212, 0), MATCH($B63, [8]Interface_real!$A$1:$MT$1, 0))</f>
        <v>0</v>
      </c>
    </row>
    <row r="64" spans="1:10" x14ac:dyDescent="0.3">
      <c r="A64" t="s">
        <v>14</v>
      </c>
      <c r="B64" t="s">
        <v>136</v>
      </c>
      <c r="C64" t="s">
        <v>157</v>
      </c>
      <c r="D64" t="s">
        <v>1</v>
      </c>
      <c r="E64" t="s">
        <v>343</v>
      </c>
      <c r="F64">
        <f>INDEX([8]Interface_real!$A$1:$MT$212, MATCH($A64&amp;RIGHT(F$2, 2), [8]Interface_real!$A$1:$A$212, 0), MATCH($B64, [8]Interface_real!$A$1:$MT$1, 0))</f>
        <v>4.3999999999999997E-2</v>
      </c>
      <c r="G64">
        <f>INDEX([8]Interface_real!$A$1:$MT$212, MATCH($A64&amp;RIGHT(G$2, 2), [8]Interface_real!$A$1:$A$212, 0), MATCH($B64, [8]Interface_real!$A$1:$MT$1, 0))</f>
        <v>4.4999999999999998E-2</v>
      </c>
      <c r="H64">
        <f>INDEX([8]Interface_real!$A$1:$MT$212, MATCH($A64&amp;RIGHT(H$2, 2), [8]Interface_real!$A$1:$A$212, 0), MATCH($B64, [8]Interface_real!$A$1:$MT$1, 0))</f>
        <v>4.3999999999999997E-2</v>
      </c>
      <c r="I64">
        <f>INDEX([8]Interface_real!$A$1:$MT$212, MATCH($A64&amp;RIGHT(I$2, 2), [8]Interface_real!$A$1:$A$212, 0), MATCH($B64, [8]Interface_real!$A$1:$MT$1, 0))</f>
        <v>4.3999999999999997E-2</v>
      </c>
      <c r="J64">
        <f>INDEX([8]Interface_real!$A$1:$MT$212, MATCH($A64&amp;RIGHT(J$2, 2), [8]Interface_real!$A$1:$A$212, 0), MATCH($B64, [8]Interface_real!$A$1:$MT$1, 0))</f>
        <v>4.1000000000000002E-2</v>
      </c>
    </row>
    <row r="65" spans="1:10" x14ac:dyDescent="0.3">
      <c r="A65" t="s">
        <v>14</v>
      </c>
      <c r="B65" t="s">
        <v>158</v>
      </c>
      <c r="C65" t="s">
        <v>159</v>
      </c>
      <c r="D65" t="s">
        <v>1</v>
      </c>
      <c r="E65" t="s">
        <v>344</v>
      </c>
      <c r="F65">
        <f>INDEX([8]Interface_real!$A$1:$MT$212, MATCH($A65&amp;RIGHT(F$2, 2), [8]Interface_real!$A$1:$A$212, 0), MATCH($B65, [8]Interface_real!$A$1:$MT$1, 0))</f>
        <v>25.893999999999998</v>
      </c>
      <c r="G65">
        <f>INDEX([8]Interface_real!$A$1:$MT$212, MATCH($A65&amp;RIGHT(G$2, 2), [8]Interface_real!$A$1:$A$212, 0), MATCH($B65, [8]Interface_real!$A$1:$MT$1, 0))</f>
        <v>25.496000000000002</v>
      </c>
      <c r="H65">
        <f>INDEX([8]Interface_real!$A$1:$MT$212, MATCH($A65&amp;RIGHT(H$2, 2), [8]Interface_real!$A$1:$A$212, 0), MATCH($B65, [8]Interface_real!$A$1:$MT$1, 0))</f>
        <v>25.744</v>
      </c>
      <c r="I65">
        <f>INDEX([8]Interface_real!$A$1:$MT$212, MATCH($A65&amp;RIGHT(I$2, 2), [8]Interface_real!$A$1:$A$212, 0), MATCH($B65, [8]Interface_real!$A$1:$MT$1, 0))</f>
        <v>24.966999999999999</v>
      </c>
      <c r="J65">
        <f>INDEX([8]Interface_real!$A$1:$MT$212, MATCH($A65&amp;RIGHT(J$2, 2), [8]Interface_real!$A$1:$A$212, 0), MATCH($B65, [8]Interface_real!$A$1:$MT$1, 0))</f>
        <v>24.290999999999997</v>
      </c>
    </row>
    <row r="66" spans="1:10" x14ac:dyDescent="0.3">
      <c r="A66" t="s">
        <v>14</v>
      </c>
      <c r="B66" t="s">
        <v>137</v>
      </c>
      <c r="C66" t="s">
        <v>160</v>
      </c>
      <c r="D66" t="s">
        <v>1</v>
      </c>
      <c r="E66" t="s">
        <v>345</v>
      </c>
      <c r="F66">
        <f>INDEX([8]Interface_real!$A$1:$MT$212, MATCH($A66&amp;RIGHT(F$2, 2), [8]Interface_real!$A$1:$A$212, 0), MATCH($B66, [8]Interface_real!$A$1:$MT$1, 0))</f>
        <v>142.17699999999999</v>
      </c>
      <c r="G66">
        <f>INDEX([8]Interface_real!$A$1:$MT$212, MATCH($A66&amp;RIGHT(G$2, 2), [8]Interface_real!$A$1:$A$212, 0), MATCH($B66, [8]Interface_real!$A$1:$MT$1, 0))</f>
        <v>146.185</v>
      </c>
      <c r="H66">
        <f>INDEX([8]Interface_real!$A$1:$MT$212, MATCH($A66&amp;RIGHT(H$2, 2), [8]Interface_real!$A$1:$A$212, 0), MATCH($B66, [8]Interface_real!$A$1:$MT$1, 0))</f>
        <v>156.423</v>
      </c>
      <c r="I66">
        <f>INDEX([8]Interface_real!$A$1:$MT$212, MATCH($A66&amp;RIGHT(I$2, 2), [8]Interface_real!$A$1:$A$212, 0), MATCH($B66, [8]Interface_real!$A$1:$MT$1, 0))</f>
        <v>155.80500000000001</v>
      </c>
      <c r="J66">
        <f>INDEX([8]Interface_real!$A$1:$MT$212, MATCH($A66&amp;RIGHT(J$2, 2), [8]Interface_real!$A$1:$A$212, 0), MATCH($B66, [8]Interface_real!$A$1:$MT$1, 0))</f>
        <v>154.86500000000001</v>
      </c>
    </row>
    <row r="67" spans="1:10" x14ac:dyDescent="0.3">
      <c r="A67" t="s">
        <v>14</v>
      </c>
      <c r="B67" t="s">
        <v>138</v>
      </c>
      <c r="C67" t="s">
        <v>161</v>
      </c>
      <c r="D67" t="s">
        <v>1</v>
      </c>
      <c r="E67" t="s">
        <v>346</v>
      </c>
      <c r="F67">
        <f>INDEX([8]Interface_real!$A$1:$MT$212, MATCH($A67&amp;RIGHT(F$2, 2), [8]Interface_real!$A$1:$A$212, 0), MATCH($B67, [8]Interface_real!$A$1:$MT$1, 0))</f>
        <v>190.911</v>
      </c>
      <c r="G67">
        <f>INDEX([8]Interface_real!$A$1:$MT$212, MATCH($A67&amp;RIGHT(G$2, 2), [8]Interface_real!$A$1:$A$212, 0), MATCH($B67, [8]Interface_real!$A$1:$MT$1, 0))</f>
        <v>121.06</v>
      </c>
      <c r="H67">
        <f>INDEX([8]Interface_real!$A$1:$MT$212, MATCH($A67&amp;RIGHT(H$2, 2), [8]Interface_real!$A$1:$A$212, 0), MATCH($B67, [8]Interface_real!$A$1:$MT$1, 0))</f>
        <v>120.21899999999999</v>
      </c>
      <c r="I67">
        <f>INDEX([8]Interface_real!$A$1:$MT$212, MATCH($A67&amp;RIGHT(I$2, 2), [8]Interface_real!$A$1:$A$212, 0), MATCH($B67, [8]Interface_real!$A$1:$MT$1, 0))</f>
        <v>110.473</v>
      </c>
      <c r="J67">
        <f>INDEX([8]Interface_real!$A$1:$MT$212, MATCH($A67&amp;RIGHT(J$2, 2), [8]Interface_real!$A$1:$A$212, 0), MATCH($B67, [8]Interface_real!$A$1:$MT$1, 0))</f>
        <v>109.04600000000001</v>
      </c>
    </row>
    <row r="68" spans="1:10" x14ac:dyDescent="0.3">
      <c r="A68" t="s">
        <v>14</v>
      </c>
      <c r="B68" t="s">
        <v>162</v>
      </c>
      <c r="C68" t="s">
        <v>172</v>
      </c>
      <c r="D68" t="s">
        <v>1</v>
      </c>
      <c r="E68" t="s">
        <v>347</v>
      </c>
      <c r="F68">
        <f>INDEX([8]Interface_real!$A$1:$MT$212, MATCH($A68&amp;RIGHT(F$2, 2), [8]Interface_real!$A$1:$A$212, 0), MATCH($B68, [8]Interface_real!$A$1:$MT$1, 0))</f>
        <v>125.69999999999999</v>
      </c>
      <c r="G68">
        <f>INDEX([8]Interface_real!$A$1:$MT$212, MATCH($A68&amp;RIGHT(G$2, 2), [8]Interface_real!$A$1:$A$212, 0), MATCH($B68, [8]Interface_real!$A$1:$MT$1, 0))</f>
        <v>132.82</v>
      </c>
      <c r="H68">
        <f>INDEX([8]Interface_real!$A$1:$MT$212, MATCH($A68&amp;RIGHT(H$2, 2), [8]Interface_real!$A$1:$A$212, 0), MATCH($B68, [8]Interface_real!$A$1:$MT$1, 0))</f>
        <v>133.386</v>
      </c>
      <c r="I68">
        <f>INDEX([8]Interface_real!$A$1:$MT$212, MATCH($A68&amp;RIGHT(I$2, 2), [8]Interface_real!$A$1:$A$212, 0), MATCH($B68, [8]Interface_real!$A$1:$MT$1, 0))</f>
        <v>132.34300000000002</v>
      </c>
      <c r="J68">
        <f>INDEX([8]Interface_real!$A$1:$MT$212, MATCH($A68&amp;RIGHT(J$2, 2), [8]Interface_real!$A$1:$A$212, 0), MATCH($B68, [8]Interface_real!$A$1:$MT$1, 0))</f>
        <v>132.03200000000001</v>
      </c>
    </row>
    <row r="69" spans="1:10" x14ac:dyDescent="0.3">
      <c r="A69" t="s">
        <v>14</v>
      </c>
      <c r="B69" t="s">
        <v>163</v>
      </c>
      <c r="C69" t="s">
        <v>173</v>
      </c>
      <c r="D69" t="s">
        <v>1</v>
      </c>
      <c r="E69" t="s">
        <v>348</v>
      </c>
      <c r="F69">
        <f>INDEX([8]Interface_real!$A$1:$MT$212, MATCH($A69&amp;RIGHT(F$2, 2), [8]Interface_real!$A$1:$A$212, 0), MATCH($B69, [8]Interface_real!$A$1:$MT$1, 0))</f>
        <v>10.090999999999999</v>
      </c>
      <c r="G69">
        <f>INDEX([8]Interface_real!$A$1:$MT$212, MATCH($A69&amp;RIGHT(G$2, 2), [8]Interface_real!$A$1:$A$212, 0), MATCH($B69, [8]Interface_real!$A$1:$MT$1, 0))</f>
        <v>10.849</v>
      </c>
      <c r="H69">
        <f>INDEX([8]Interface_real!$A$1:$MT$212, MATCH($A69&amp;RIGHT(H$2, 2), [8]Interface_real!$A$1:$A$212, 0), MATCH($B69, [8]Interface_real!$A$1:$MT$1, 0))</f>
        <v>10.770999999999999</v>
      </c>
      <c r="I69">
        <f>INDEX([8]Interface_real!$A$1:$MT$212, MATCH($A69&amp;RIGHT(I$2, 2), [8]Interface_real!$A$1:$A$212, 0), MATCH($B69, [8]Interface_real!$A$1:$MT$1, 0))</f>
        <v>10.571</v>
      </c>
      <c r="J69">
        <f>INDEX([8]Interface_real!$A$1:$MT$212, MATCH($A69&amp;RIGHT(J$2, 2), [8]Interface_real!$A$1:$A$212, 0), MATCH($B69, [8]Interface_real!$A$1:$MT$1, 0))</f>
        <v>10.148</v>
      </c>
    </row>
    <row r="70" spans="1:10" x14ac:dyDescent="0.3">
      <c r="A70" t="s">
        <v>14</v>
      </c>
      <c r="B70" t="s">
        <v>164</v>
      </c>
      <c r="C70" t="s">
        <v>174</v>
      </c>
      <c r="D70" t="s">
        <v>1</v>
      </c>
      <c r="E70" t="s">
        <v>349</v>
      </c>
      <c r="F70">
        <f>INDEX([8]Interface_real!$A$1:$MT$212, MATCH($A70&amp;RIGHT(F$2, 2), [8]Interface_real!$A$1:$A$212, 0), MATCH($B70, [8]Interface_real!$A$1:$MT$1, 0))</f>
        <v>58.400000000000006</v>
      </c>
      <c r="G70">
        <f>INDEX([8]Interface_real!$A$1:$MT$212, MATCH($A70&amp;RIGHT(G$2, 2), [8]Interface_real!$A$1:$A$212, 0), MATCH($B70, [8]Interface_real!$A$1:$MT$1, 0))</f>
        <v>56.842999999999996</v>
      </c>
      <c r="H70">
        <f>INDEX([8]Interface_real!$A$1:$MT$212, MATCH($A70&amp;RIGHT(H$2, 2), [8]Interface_real!$A$1:$A$212, 0), MATCH($B70, [8]Interface_real!$A$1:$MT$1, 0))</f>
        <v>59.424000000000007</v>
      </c>
      <c r="I70">
        <f>INDEX([8]Interface_real!$A$1:$MT$212, MATCH($A70&amp;RIGHT(I$2, 2), [8]Interface_real!$A$1:$A$212, 0), MATCH($B70, [8]Interface_real!$A$1:$MT$1, 0))</f>
        <v>58.950999999999993</v>
      </c>
      <c r="J70">
        <f>INDEX([8]Interface_real!$A$1:$MT$212, MATCH($A70&amp;RIGHT(J$2, 2), [8]Interface_real!$A$1:$A$212, 0), MATCH($B70, [8]Interface_real!$A$1:$MT$1, 0))</f>
        <v>55.879999999999995</v>
      </c>
    </row>
    <row r="71" spans="1:10" x14ac:dyDescent="0.3">
      <c r="A71" t="s">
        <v>14</v>
      </c>
      <c r="B71" t="s">
        <v>165</v>
      </c>
      <c r="C71" t="s">
        <v>175</v>
      </c>
      <c r="D71" t="s">
        <v>1</v>
      </c>
      <c r="E71" t="s">
        <v>350</v>
      </c>
      <c r="F71">
        <f>INDEX([8]Interface_real!$A$1:$MT$212, MATCH($A71&amp;RIGHT(F$2, 2), [8]Interface_real!$A$1:$A$212, 0), MATCH($B71, [8]Interface_real!$A$1:$MT$1, 0))</f>
        <v>15.126000000000001</v>
      </c>
      <c r="G71">
        <f>INDEX([8]Interface_real!$A$1:$MT$212, MATCH($A71&amp;RIGHT(G$2, 2), [8]Interface_real!$A$1:$A$212, 0), MATCH($B71, [8]Interface_real!$A$1:$MT$1, 0))</f>
        <v>15.146999999999998</v>
      </c>
      <c r="H71">
        <f>INDEX([8]Interface_real!$A$1:$MT$212, MATCH($A71&amp;RIGHT(H$2, 2), [8]Interface_real!$A$1:$A$212, 0), MATCH($B71, [8]Interface_real!$A$1:$MT$1, 0))</f>
        <v>15.213000000000001</v>
      </c>
      <c r="I71">
        <f>INDEX([8]Interface_real!$A$1:$MT$212, MATCH($A71&amp;RIGHT(I$2, 2), [8]Interface_real!$A$1:$A$212, 0), MATCH($B71, [8]Interface_real!$A$1:$MT$1, 0))</f>
        <v>14.995999999999999</v>
      </c>
      <c r="J71">
        <f>INDEX([8]Interface_real!$A$1:$MT$212, MATCH($A71&amp;RIGHT(J$2, 2), [8]Interface_real!$A$1:$A$212, 0), MATCH($B71, [8]Interface_real!$A$1:$MT$1, 0))</f>
        <v>15.23</v>
      </c>
    </row>
    <row r="72" spans="1:10" x14ac:dyDescent="0.3">
      <c r="A72" t="s">
        <v>14</v>
      </c>
      <c r="B72" t="s">
        <v>166</v>
      </c>
      <c r="C72" t="s">
        <v>176</v>
      </c>
      <c r="D72" t="s">
        <v>1</v>
      </c>
      <c r="E72" t="s">
        <v>351</v>
      </c>
      <c r="F72">
        <f>INDEX([8]Interface_real!$A$1:$MT$212, MATCH($A72&amp;RIGHT(F$2, 2), [8]Interface_real!$A$1:$A$212, 0), MATCH($B72, [8]Interface_real!$A$1:$MT$1, 0))</f>
        <v>0.183</v>
      </c>
      <c r="G72">
        <f>INDEX([8]Interface_real!$A$1:$MT$212, MATCH($A72&amp;RIGHT(G$2, 2), [8]Interface_real!$A$1:$A$212, 0), MATCH($B72, [8]Interface_real!$A$1:$MT$1, 0))</f>
        <v>0.155</v>
      </c>
      <c r="H72">
        <f>INDEX([8]Interface_real!$A$1:$MT$212, MATCH($A72&amp;RIGHT(H$2, 2), [8]Interface_real!$A$1:$A$212, 0), MATCH($B72, [8]Interface_real!$A$1:$MT$1, 0))</f>
        <v>0.154</v>
      </c>
      <c r="I72">
        <f>INDEX([8]Interface_real!$A$1:$MT$212, MATCH($A72&amp;RIGHT(I$2, 2), [8]Interface_real!$A$1:$A$212, 0), MATCH($B72, [8]Interface_real!$A$1:$MT$1, 0))</f>
        <v>0.13899999999999998</v>
      </c>
      <c r="J72">
        <f>INDEX([8]Interface_real!$A$1:$MT$212, MATCH($A72&amp;RIGHT(J$2, 2), [8]Interface_real!$A$1:$A$212, 0), MATCH($B72, [8]Interface_real!$A$1:$MT$1, 0))</f>
        <v>0.13200000000000001</v>
      </c>
    </row>
    <row r="73" spans="1:10" x14ac:dyDescent="0.3">
      <c r="A73" t="s">
        <v>14</v>
      </c>
      <c r="B73" t="s">
        <v>167</v>
      </c>
      <c r="C73" t="s">
        <v>177</v>
      </c>
      <c r="D73" t="s">
        <v>1</v>
      </c>
      <c r="E73" t="s">
        <v>352</v>
      </c>
      <c r="F73">
        <f>INDEX([8]Interface_real!$A$1:$MT$212, MATCH($A73&amp;RIGHT(F$2, 2), [8]Interface_real!$A$1:$A$212, 0), MATCH($B73, [8]Interface_real!$A$1:$MT$1, 0))</f>
        <v>9.0030000000000001</v>
      </c>
      <c r="G73">
        <f>INDEX([8]Interface_real!$A$1:$MT$212, MATCH($A73&amp;RIGHT(G$2, 2), [8]Interface_real!$A$1:$A$212, 0), MATCH($B73, [8]Interface_real!$A$1:$MT$1, 0))</f>
        <v>8.6310000000000002</v>
      </c>
      <c r="H73">
        <f>INDEX([8]Interface_real!$A$1:$MT$212, MATCH($A73&amp;RIGHT(H$2, 2), [8]Interface_real!$A$1:$A$212, 0), MATCH($B73, [8]Interface_real!$A$1:$MT$1, 0))</f>
        <v>8.8409999999999993</v>
      </c>
      <c r="I73">
        <f>INDEX([8]Interface_real!$A$1:$MT$212, MATCH($A73&amp;RIGHT(I$2, 2), [8]Interface_real!$A$1:$A$212, 0), MATCH($B73, [8]Interface_real!$A$1:$MT$1, 0))</f>
        <v>8.3170000000000002</v>
      </c>
      <c r="J73">
        <f>INDEX([8]Interface_real!$A$1:$MT$212, MATCH($A73&amp;RIGHT(J$2, 2), [8]Interface_real!$A$1:$A$212, 0), MATCH($B73, [8]Interface_real!$A$1:$MT$1, 0))</f>
        <v>7.4289999999999994</v>
      </c>
    </row>
    <row r="74" spans="1:10" x14ac:dyDescent="0.3">
      <c r="A74" t="s">
        <v>4</v>
      </c>
      <c r="B74" t="s">
        <v>140</v>
      </c>
      <c r="C74" t="s">
        <v>141</v>
      </c>
      <c r="D74" t="s">
        <v>1</v>
      </c>
      <c r="E74" t="s">
        <v>353</v>
      </c>
      <c r="F74">
        <f>INDEX([8]Interface_real!$A$1:$MT$212, MATCH($A74&amp;RIGHT(F$2, 2), [8]Interface_real!$A$1:$A$212, 0), MATCH($B74, [8]Interface_real!$A$1:$MT$1, 0))</f>
        <v>13.641000000000002</v>
      </c>
      <c r="G74">
        <f>INDEX([8]Interface_real!$A$1:$MT$212, MATCH($A74&amp;RIGHT(G$2, 2), [8]Interface_real!$A$1:$A$212, 0), MATCH($B74, [8]Interface_real!$A$1:$MT$1, 0))</f>
        <v>13.555</v>
      </c>
      <c r="H74">
        <f>INDEX([8]Interface_real!$A$1:$MT$212, MATCH($A74&amp;RIGHT(H$2, 2), [8]Interface_real!$A$1:$A$212, 0), MATCH($B74, [8]Interface_real!$A$1:$MT$1, 0))</f>
        <v>13.467000000000001</v>
      </c>
      <c r="I74">
        <f>INDEX([8]Interface_real!$A$1:$MT$212, MATCH($A74&amp;RIGHT(I$2, 2), [8]Interface_real!$A$1:$A$212, 0), MATCH($B74, [8]Interface_real!$A$1:$MT$1, 0))</f>
        <v>13.382</v>
      </c>
      <c r="J74">
        <f>INDEX([8]Interface_real!$A$1:$MT$212, MATCH($A74&amp;RIGHT(J$2, 2), [8]Interface_real!$A$1:$A$212, 0), MATCH($B74, [8]Interface_real!$A$1:$MT$1, 0))</f>
        <v>13.299000000000001</v>
      </c>
    </row>
    <row r="75" spans="1:10" x14ac:dyDescent="0.3">
      <c r="A75" t="s">
        <v>4</v>
      </c>
      <c r="B75" t="s">
        <v>112</v>
      </c>
      <c r="C75" t="s">
        <v>142</v>
      </c>
      <c r="D75" t="s">
        <v>1</v>
      </c>
      <c r="E75" t="s">
        <v>354</v>
      </c>
      <c r="F75">
        <f>INDEX([8]Interface_real!$A$1:$MT$212, MATCH($A75&amp;RIGHT(F$2, 2), [8]Interface_real!$A$1:$A$212, 0), MATCH($B75, [8]Interface_real!$A$1:$MT$1, 0))</f>
        <v>69.86</v>
      </c>
      <c r="G75">
        <f>INDEX([8]Interface_real!$A$1:$MT$212, MATCH($A75&amp;RIGHT(G$2, 2), [8]Interface_real!$A$1:$A$212, 0), MATCH($B75, [8]Interface_real!$A$1:$MT$1, 0))</f>
        <v>67.124000000000009</v>
      </c>
      <c r="H75">
        <f>INDEX([8]Interface_real!$A$1:$MT$212, MATCH($A75&amp;RIGHT(H$2, 2), [8]Interface_real!$A$1:$A$212, 0), MATCH($B75, [8]Interface_real!$A$1:$MT$1, 0))</f>
        <v>76.298000000000002</v>
      </c>
      <c r="I75">
        <f>INDEX([8]Interface_real!$A$1:$MT$212, MATCH($A75&amp;RIGHT(I$2, 2), [8]Interface_real!$A$1:$A$212, 0), MATCH($B75, [8]Interface_real!$A$1:$MT$1, 0))</f>
        <v>115.917</v>
      </c>
      <c r="J75">
        <f>INDEX([8]Interface_real!$A$1:$MT$212, MATCH($A75&amp;RIGHT(J$2, 2), [8]Interface_real!$A$1:$A$212, 0), MATCH($B75, [8]Interface_real!$A$1:$MT$1, 0))</f>
        <v>88.37700000000001</v>
      </c>
    </row>
    <row r="76" spans="1:10" x14ac:dyDescent="0.3">
      <c r="A76" t="s">
        <v>4</v>
      </c>
      <c r="B76" t="s">
        <v>113</v>
      </c>
      <c r="C76" t="s">
        <v>143</v>
      </c>
      <c r="D76" t="s">
        <v>1</v>
      </c>
      <c r="E76" t="s">
        <v>355</v>
      </c>
      <c r="F76">
        <f>INDEX([8]Interface_real!$A$1:$MT$212, MATCH($A76&amp;RIGHT(F$2, 2), [8]Interface_real!$A$1:$A$212, 0), MATCH($B76, [8]Interface_real!$A$1:$MT$1, 0))</f>
        <v>73.033000000000001</v>
      </c>
      <c r="G76">
        <f>INDEX([8]Interface_real!$A$1:$MT$212, MATCH($A76&amp;RIGHT(G$2, 2), [8]Interface_real!$A$1:$A$212, 0), MATCH($B76, [8]Interface_real!$A$1:$MT$1, 0))</f>
        <v>77.769000000000005</v>
      </c>
      <c r="H76">
        <f>INDEX([8]Interface_real!$A$1:$MT$212, MATCH($A76&amp;RIGHT(H$2, 2), [8]Interface_real!$A$1:$A$212, 0), MATCH($B76, [8]Interface_real!$A$1:$MT$1, 0))</f>
        <v>87.364999999999995</v>
      </c>
      <c r="I76">
        <f>INDEX([8]Interface_real!$A$1:$MT$212, MATCH($A76&amp;RIGHT(I$2, 2), [8]Interface_real!$A$1:$A$212, 0), MATCH($B76, [8]Interface_real!$A$1:$MT$1, 0))</f>
        <v>89.674999999999997</v>
      </c>
      <c r="J76">
        <f>INDEX([8]Interface_real!$A$1:$MT$212, MATCH($A76&amp;RIGHT(J$2, 2), [8]Interface_real!$A$1:$A$212, 0), MATCH($B76, [8]Interface_real!$A$1:$MT$1, 0))</f>
        <v>67.277000000000001</v>
      </c>
    </row>
    <row r="77" spans="1:10" x14ac:dyDescent="0.3">
      <c r="A77" t="s">
        <v>4</v>
      </c>
      <c r="B77" t="s">
        <v>114</v>
      </c>
      <c r="C77" t="s">
        <v>144</v>
      </c>
      <c r="D77" t="s">
        <v>1</v>
      </c>
      <c r="E77" t="s">
        <v>356</v>
      </c>
      <c r="F77">
        <f>INDEX([8]Interface_real!$A$1:$MT$212, MATCH($A77&amp;RIGHT(F$2, 2), [8]Interface_real!$A$1:$A$212, 0), MATCH($B77, [8]Interface_real!$A$1:$MT$1, 0))</f>
        <v>83.501000000000005</v>
      </c>
      <c r="G77">
        <f>INDEX([8]Interface_real!$A$1:$MT$212, MATCH($A77&amp;RIGHT(G$2, 2), [8]Interface_real!$A$1:$A$212, 0), MATCH($B77, [8]Interface_real!$A$1:$MT$1, 0))</f>
        <v>80.679000000000002</v>
      </c>
      <c r="H77">
        <f>INDEX([8]Interface_real!$A$1:$MT$212, MATCH($A77&amp;RIGHT(H$2, 2), [8]Interface_real!$A$1:$A$212, 0), MATCH($B77, [8]Interface_real!$A$1:$MT$1, 0))</f>
        <v>89.765000000000001</v>
      </c>
      <c r="I77">
        <f>INDEX([8]Interface_real!$A$1:$MT$212, MATCH($A77&amp;RIGHT(I$2, 2), [8]Interface_real!$A$1:$A$212, 0), MATCH($B77, [8]Interface_real!$A$1:$MT$1, 0))</f>
        <v>129.29900000000001</v>
      </c>
      <c r="J77">
        <f>INDEX([8]Interface_real!$A$1:$MT$212, MATCH($A77&amp;RIGHT(J$2, 2), [8]Interface_real!$A$1:$A$212, 0), MATCH($B77, [8]Interface_real!$A$1:$MT$1, 0))</f>
        <v>101.67600000000002</v>
      </c>
    </row>
    <row r="78" spans="1:10" x14ac:dyDescent="0.3">
      <c r="A78" t="s">
        <v>4</v>
      </c>
      <c r="B78" t="s">
        <v>115</v>
      </c>
      <c r="C78" t="s">
        <v>168</v>
      </c>
      <c r="D78" t="s">
        <v>1</v>
      </c>
      <c r="E78" t="s">
        <v>357</v>
      </c>
      <c r="F78">
        <f>INDEX([8]Interface_real!$A$1:$MT$212, MATCH($A78&amp;RIGHT(F$2, 2), [8]Interface_real!$A$1:$A$212, 0), MATCH($B78, [8]Interface_real!$A$1:$MT$1, 0))</f>
        <v>142.893</v>
      </c>
      <c r="G78">
        <f>INDEX([8]Interface_real!$A$1:$MT$212, MATCH($A78&amp;RIGHT(G$2, 2), [8]Interface_real!$A$1:$A$212, 0), MATCH($B78, [8]Interface_real!$A$1:$MT$1, 0))</f>
        <v>144.89300000000003</v>
      </c>
      <c r="H78">
        <f>INDEX([8]Interface_real!$A$1:$MT$212, MATCH($A78&amp;RIGHT(H$2, 2), [8]Interface_real!$A$1:$A$212, 0), MATCH($B78, [8]Interface_real!$A$1:$MT$1, 0))</f>
        <v>163.66300000000001</v>
      </c>
      <c r="I78">
        <f>INDEX([8]Interface_real!$A$1:$MT$212, MATCH($A78&amp;RIGHT(I$2, 2), [8]Interface_real!$A$1:$A$212, 0), MATCH($B78, [8]Interface_real!$A$1:$MT$1, 0))</f>
        <v>205.59199999999998</v>
      </c>
      <c r="J78">
        <f>INDEX([8]Interface_real!$A$1:$MT$212, MATCH($A78&amp;RIGHT(J$2, 2), [8]Interface_real!$A$1:$A$212, 0), MATCH($B78, [8]Interface_real!$A$1:$MT$1, 0))</f>
        <v>155.654</v>
      </c>
    </row>
    <row r="79" spans="1:10" x14ac:dyDescent="0.3">
      <c r="A79" t="s">
        <v>4</v>
      </c>
      <c r="B79" t="s">
        <v>116</v>
      </c>
      <c r="C79" t="s">
        <v>169</v>
      </c>
      <c r="D79" t="s">
        <v>1</v>
      </c>
      <c r="E79" t="s">
        <v>358</v>
      </c>
      <c r="F79">
        <f>INDEX([8]Interface_real!$A$1:$MT$212, MATCH($A79&amp;RIGHT(F$2, 2), [8]Interface_real!$A$1:$A$212, 0), MATCH($B79, [8]Interface_real!$A$1:$MT$1, 0))</f>
        <v>156.53399999999999</v>
      </c>
      <c r="G79">
        <f>INDEX([8]Interface_real!$A$1:$MT$212, MATCH($A79&amp;RIGHT(G$2, 2), [8]Interface_real!$A$1:$A$212, 0), MATCH($B79, [8]Interface_real!$A$1:$MT$1, 0))</f>
        <v>158.44800000000004</v>
      </c>
      <c r="H79">
        <f>INDEX([8]Interface_real!$A$1:$MT$212, MATCH($A79&amp;RIGHT(H$2, 2), [8]Interface_real!$A$1:$A$212, 0), MATCH($B79, [8]Interface_real!$A$1:$MT$1, 0))</f>
        <v>177.13000000000002</v>
      </c>
      <c r="I79">
        <f>INDEX([8]Interface_real!$A$1:$MT$212, MATCH($A79&amp;RIGHT(I$2, 2), [8]Interface_real!$A$1:$A$212, 0), MATCH($B79, [8]Interface_real!$A$1:$MT$1, 0))</f>
        <v>218.97399999999999</v>
      </c>
      <c r="J79">
        <f>INDEX([8]Interface_real!$A$1:$MT$212, MATCH($A79&amp;RIGHT(J$2, 2), [8]Interface_real!$A$1:$A$212, 0), MATCH($B79, [8]Interface_real!$A$1:$MT$1, 0))</f>
        <v>168.953</v>
      </c>
    </row>
    <row r="80" spans="1:10" x14ac:dyDescent="0.3">
      <c r="A80" t="s">
        <v>4</v>
      </c>
      <c r="B80" t="s">
        <v>117</v>
      </c>
      <c r="C80" t="s">
        <v>145</v>
      </c>
      <c r="D80" t="s">
        <v>1</v>
      </c>
      <c r="E80" t="s">
        <v>359</v>
      </c>
      <c r="F80">
        <f>INDEX([8]Interface_real!$A$1:$MT$212, MATCH($A80&amp;RIGHT(F$2, 2), [8]Interface_real!$A$1:$A$212, 0), MATCH($B80, [8]Interface_real!$A$1:$MT$1, 0))</f>
        <v>0.20200000000000001</v>
      </c>
      <c r="G80">
        <f>INDEX([8]Interface_real!$A$1:$MT$212, MATCH($A80&amp;RIGHT(G$2, 2), [8]Interface_real!$A$1:$A$212, 0), MATCH($B80, [8]Interface_real!$A$1:$MT$1, 0))</f>
        <v>0.20200000000000001</v>
      </c>
      <c r="H80">
        <f>INDEX([8]Interface_real!$A$1:$MT$212, MATCH($A80&amp;RIGHT(H$2, 2), [8]Interface_real!$A$1:$A$212, 0), MATCH($B80, [8]Interface_real!$A$1:$MT$1, 0))</f>
        <v>0.20200000000000001</v>
      </c>
      <c r="I80">
        <f>INDEX([8]Interface_real!$A$1:$MT$212, MATCH($A80&amp;RIGHT(I$2, 2), [8]Interface_real!$A$1:$A$212, 0), MATCH($B80, [8]Interface_real!$A$1:$MT$1, 0))</f>
        <v>0.20200000000000001</v>
      </c>
      <c r="J80">
        <f>INDEX([8]Interface_real!$A$1:$MT$212, MATCH($A80&amp;RIGHT(J$2, 2), [8]Interface_real!$A$1:$A$212, 0), MATCH($B80, [8]Interface_real!$A$1:$MT$1, 0))</f>
        <v>0.20200000000000001</v>
      </c>
    </row>
    <row r="81" spans="1:10" x14ac:dyDescent="0.3">
      <c r="A81" t="s">
        <v>4</v>
      </c>
      <c r="B81" t="s">
        <v>118</v>
      </c>
      <c r="C81" t="s">
        <v>145</v>
      </c>
      <c r="D81" t="s">
        <v>1</v>
      </c>
      <c r="E81" t="s">
        <v>360</v>
      </c>
      <c r="F81">
        <f>INDEX([8]Interface_real!$A$1:$MT$212, MATCH($A81&amp;RIGHT(F$2, 2), [8]Interface_real!$A$1:$A$212, 0), MATCH($B81, [8]Interface_real!$A$1:$MT$1, 0))</f>
        <v>0</v>
      </c>
      <c r="G81">
        <f>INDEX([8]Interface_real!$A$1:$MT$212, MATCH($A81&amp;RIGHT(G$2, 2), [8]Interface_real!$A$1:$A$212, 0), MATCH($B81, [8]Interface_real!$A$1:$MT$1, 0))</f>
        <v>0</v>
      </c>
      <c r="H81">
        <f>INDEX([8]Interface_real!$A$1:$MT$212, MATCH($A81&amp;RIGHT(H$2, 2), [8]Interface_real!$A$1:$A$212, 0), MATCH($B81, [8]Interface_real!$A$1:$MT$1, 0))</f>
        <v>0</v>
      </c>
      <c r="I81">
        <f>INDEX([8]Interface_real!$A$1:$MT$212, MATCH($A81&amp;RIGHT(I$2, 2), [8]Interface_real!$A$1:$A$212, 0), MATCH($B81, [8]Interface_real!$A$1:$MT$1, 0))</f>
        <v>0</v>
      </c>
      <c r="J81">
        <f>INDEX([8]Interface_real!$A$1:$MT$212, MATCH($A81&amp;RIGHT(J$2, 2), [8]Interface_real!$A$1:$A$212, 0), MATCH($B81, [8]Interface_real!$A$1:$MT$1, 0))</f>
        <v>0</v>
      </c>
    </row>
    <row r="82" spans="1:10" x14ac:dyDescent="0.3">
      <c r="A82" t="s">
        <v>4</v>
      </c>
      <c r="B82" t="s">
        <v>119</v>
      </c>
      <c r="C82" t="s">
        <v>146</v>
      </c>
      <c r="D82" t="s">
        <v>1</v>
      </c>
      <c r="E82" t="s">
        <v>361</v>
      </c>
      <c r="F82">
        <f>INDEX([8]Interface_real!$A$1:$MT$212, MATCH($A82&amp;RIGHT(F$2, 2), [8]Interface_real!$A$1:$A$212, 0), MATCH($B82, [8]Interface_real!$A$1:$MT$1, 0))</f>
        <v>4.375</v>
      </c>
      <c r="G82">
        <f>INDEX([8]Interface_real!$A$1:$MT$212, MATCH($A82&amp;RIGHT(G$2, 2), [8]Interface_real!$A$1:$A$212, 0), MATCH($B82, [8]Interface_real!$A$1:$MT$1, 0))</f>
        <v>4.4029999999999996</v>
      </c>
      <c r="H82">
        <f>INDEX([8]Interface_real!$A$1:$MT$212, MATCH($A82&amp;RIGHT(H$2, 2), [8]Interface_real!$A$1:$A$212, 0), MATCH($B82, [8]Interface_real!$A$1:$MT$1, 0))</f>
        <v>4.4290000000000003</v>
      </c>
      <c r="I82">
        <f>INDEX([8]Interface_real!$A$1:$MT$212, MATCH($A82&amp;RIGHT(I$2, 2), [8]Interface_real!$A$1:$A$212, 0), MATCH($B82, [8]Interface_real!$A$1:$MT$1, 0))</f>
        <v>4.4569999999999999</v>
      </c>
      <c r="J82">
        <f>INDEX([8]Interface_real!$A$1:$MT$212, MATCH($A82&amp;RIGHT(J$2, 2), [8]Interface_real!$A$1:$A$212, 0), MATCH($B82, [8]Interface_real!$A$1:$MT$1, 0))</f>
        <v>4.4850000000000003</v>
      </c>
    </row>
    <row r="83" spans="1:10" x14ac:dyDescent="0.3">
      <c r="A83" t="s">
        <v>4</v>
      </c>
      <c r="B83" t="s">
        <v>120</v>
      </c>
      <c r="C83" t="s">
        <v>147</v>
      </c>
      <c r="D83" t="s">
        <v>1</v>
      </c>
      <c r="E83" t="s">
        <v>362</v>
      </c>
      <c r="F83">
        <f>INDEX([8]Interface_real!$A$1:$MT$212, MATCH($A83&amp;RIGHT(F$2, 2), [8]Interface_real!$A$1:$A$212, 0), MATCH($B83, [8]Interface_real!$A$1:$MT$1, 0))</f>
        <v>1.1890000000000001</v>
      </c>
      <c r="G83">
        <f>INDEX([8]Interface_real!$A$1:$MT$212, MATCH($A83&amp;RIGHT(G$2, 2), [8]Interface_real!$A$1:$A$212, 0), MATCH($B83, [8]Interface_real!$A$1:$MT$1, 0))</f>
        <v>1.4430000000000001</v>
      </c>
      <c r="H83">
        <f>INDEX([8]Interface_real!$A$1:$MT$212, MATCH($A83&amp;RIGHT(H$2, 2), [8]Interface_real!$A$1:$A$212, 0), MATCH($B83, [8]Interface_real!$A$1:$MT$1, 0))</f>
        <v>1.4570000000000001</v>
      </c>
      <c r="I83">
        <f>INDEX([8]Interface_real!$A$1:$MT$212, MATCH($A83&amp;RIGHT(I$2, 2), [8]Interface_real!$A$1:$A$212, 0), MATCH($B83, [8]Interface_real!$A$1:$MT$1, 0))</f>
        <v>1.4710000000000001</v>
      </c>
      <c r="J83">
        <f>INDEX([8]Interface_real!$A$1:$MT$212, MATCH($A83&amp;RIGHT(J$2, 2), [8]Interface_real!$A$1:$A$212, 0), MATCH($B83, [8]Interface_real!$A$1:$MT$1, 0))</f>
        <v>1.4850000000000001</v>
      </c>
    </row>
    <row r="84" spans="1:10" x14ac:dyDescent="0.3">
      <c r="A84" t="s">
        <v>4</v>
      </c>
      <c r="B84" t="s">
        <v>121</v>
      </c>
      <c r="C84" t="s">
        <v>148</v>
      </c>
      <c r="D84" t="s">
        <v>1</v>
      </c>
      <c r="E84" t="s">
        <v>363</v>
      </c>
      <c r="F84">
        <f>INDEX([8]Interface_real!$A$1:$MT$212, MATCH($A84&amp;RIGHT(F$2, 2), [8]Interface_real!$A$1:$A$212, 0), MATCH($B84, [8]Interface_real!$A$1:$MT$1, 0))</f>
        <v>0.1</v>
      </c>
      <c r="G84">
        <f>INDEX([8]Interface_real!$A$1:$MT$212, MATCH($A84&amp;RIGHT(G$2, 2), [8]Interface_real!$A$1:$A$212, 0), MATCH($B84, [8]Interface_real!$A$1:$MT$1, 0))</f>
        <v>0.1</v>
      </c>
      <c r="H84">
        <f>INDEX([8]Interface_real!$A$1:$MT$212, MATCH($A84&amp;RIGHT(H$2, 2), [8]Interface_real!$A$1:$A$212, 0), MATCH($B84, [8]Interface_real!$A$1:$MT$1, 0))</f>
        <v>0.1</v>
      </c>
      <c r="I84">
        <f>INDEX([8]Interface_real!$A$1:$MT$212, MATCH($A84&amp;RIGHT(I$2, 2), [8]Interface_real!$A$1:$A$212, 0), MATCH($B84, [8]Interface_real!$A$1:$MT$1, 0))</f>
        <v>0.1</v>
      </c>
      <c r="J84">
        <f>INDEX([8]Interface_real!$A$1:$MT$212, MATCH($A84&amp;RIGHT(J$2, 2), [8]Interface_real!$A$1:$A$212, 0), MATCH($B84, [8]Interface_real!$A$1:$MT$1, 0))</f>
        <v>0.1</v>
      </c>
    </row>
    <row r="85" spans="1:10" x14ac:dyDescent="0.3">
      <c r="A85" t="s">
        <v>4</v>
      </c>
      <c r="B85" t="s">
        <v>122</v>
      </c>
      <c r="C85" t="s">
        <v>148</v>
      </c>
      <c r="D85" t="s">
        <v>1</v>
      </c>
      <c r="E85" t="s">
        <v>364</v>
      </c>
      <c r="F85">
        <f>INDEX([8]Interface_real!$A$1:$MT$212, MATCH($A85&amp;RIGHT(F$2, 2), [8]Interface_real!$A$1:$A$212, 0), MATCH($B85, [8]Interface_real!$A$1:$MT$1, 0))</f>
        <v>0</v>
      </c>
      <c r="G85">
        <f>INDEX([8]Interface_real!$A$1:$MT$212, MATCH($A85&amp;RIGHT(G$2, 2), [8]Interface_real!$A$1:$A$212, 0), MATCH($B85, [8]Interface_real!$A$1:$MT$1, 0))</f>
        <v>0</v>
      </c>
      <c r="H85">
        <f>INDEX([8]Interface_real!$A$1:$MT$212, MATCH($A85&amp;RIGHT(H$2, 2), [8]Interface_real!$A$1:$A$212, 0), MATCH($B85, [8]Interface_real!$A$1:$MT$1, 0))</f>
        <v>0</v>
      </c>
      <c r="I85">
        <f>INDEX([8]Interface_real!$A$1:$MT$212, MATCH($A85&amp;RIGHT(I$2, 2), [8]Interface_real!$A$1:$A$212, 0), MATCH($B85, [8]Interface_real!$A$1:$MT$1, 0))</f>
        <v>0</v>
      </c>
      <c r="J85">
        <f>INDEX([8]Interface_real!$A$1:$MT$212, MATCH($A85&amp;RIGHT(J$2, 2), [8]Interface_real!$A$1:$A$212, 0), MATCH($B85, [8]Interface_real!$A$1:$MT$1, 0))</f>
        <v>0</v>
      </c>
    </row>
    <row r="86" spans="1:10" x14ac:dyDescent="0.3">
      <c r="A86" t="s">
        <v>4</v>
      </c>
      <c r="B86" t="s">
        <v>123</v>
      </c>
      <c r="C86" t="s">
        <v>170</v>
      </c>
      <c r="D86" t="s">
        <v>1</v>
      </c>
      <c r="E86" t="s">
        <v>365</v>
      </c>
      <c r="F86">
        <f>INDEX([8]Interface_real!$A$1:$MT$212, MATCH($A86&amp;RIGHT(F$2, 2), [8]Interface_real!$A$1:$A$212, 0), MATCH($B86, [8]Interface_real!$A$1:$MT$1, 0))</f>
        <v>0</v>
      </c>
      <c r="G86">
        <f>INDEX([8]Interface_real!$A$1:$MT$212, MATCH($A86&amp;RIGHT(G$2, 2), [8]Interface_real!$A$1:$A$212, 0), MATCH($B86, [8]Interface_real!$A$1:$MT$1, 0))</f>
        <v>0</v>
      </c>
      <c r="H86">
        <f>INDEX([8]Interface_real!$A$1:$MT$212, MATCH($A86&amp;RIGHT(H$2, 2), [8]Interface_real!$A$1:$A$212, 0), MATCH($B86, [8]Interface_real!$A$1:$MT$1, 0))</f>
        <v>0</v>
      </c>
      <c r="I86">
        <f>INDEX([8]Interface_real!$A$1:$MT$212, MATCH($A86&amp;RIGHT(I$2, 2), [8]Interface_real!$A$1:$A$212, 0), MATCH($B86, [8]Interface_real!$A$1:$MT$1, 0))</f>
        <v>0</v>
      </c>
      <c r="J86">
        <f>INDEX([8]Interface_real!$A$1:$MT$212, MATCH($A86&amp;RIGHT(J$2, 2), [8]Interface_real!$A$1:$A$212, 0), MATCH($B86, [8]Interface_real!$A$1:$MT$1, 0))</f>
        <v>0</v>
      </c>
    </row>
    <row r="87" spans="1:10" x14ac:dyDescent="0.3">
      <c r="A87" t="s">
        <v>4</v>
      </c>
      <c r="B87" t="s">
        <v>124</v>
      </c>
      <c r="C87" t="s">
        <v>171</v>
      </c>
      <c r="D87" t="s">
        <v>1</v>
      </c>
      <c r="E87" t="s">
        <v>366</v>
      </c>
      <c r="F87">
        <f>INDEX([8]Interface_real!$A$1:$MT$212, MATCH($A87&amp;RIGHT(F$2, 2), [8]Interface_real!$A$1:$A$212, 0), MATCH($B87, [8]Interface_real!$A$1:$MT$1, 0))</f>
        <v>1.292</v>
      </c>
      <c r="G87">
        <f>INDEX([8]Interface_real!$A$1:$MT$212, MATCH($A87&amp;RIGHT(G$2, 2), [8]Interface_real!$A$1:$A$212, 0), MATCH($B87, [8]Interface_real!$A$1:$MT$1, 0))</f>
        <v>1.5669999999999999</v>
      </c>
      <c r="H87">
        <f>INDEX([8]Interface_real!$A$1:$MT$212, MATCH($A87&amp;RIGHT(H$2, 2), [8]Interface_real!$A$1:$A$212, 0), MATCH($B87, [8]Interface_real!$A$1:$MT$1, 0))</f>
        <v>1.583</v>
      </c>
      <c r="I87">
        <f>INDEX([8]Interface_real!$A$1:$MT$212, MATCH($A87&amp;RIGHT(I$2, 2), [8]Interface_real!$A$1:$A$212, 0), MATCH($B87, [8]Interface_real!$A$1:$MT$1, 0))</f>
        <v>1.599</v>
      </c>
      <c r="J87">
        <f>INDEX([8]Interface_real!$A$1:$MT$212, MATCH($A87&amp;RIGHT(J$2, 2), [8]Interface_real!$A$1:$A$212, 0), MATCH($B87, [8]Interface_real!$A$1:$MT$1, 0))</f>
        <v>1.6140000000000001</v>
      </c>
    </row>
    <row r="88" spans="1:10" x14ac:dyDescent="0.3">
      <c r="A88" t="s">
        <v>4</v>
      </c>
      <c r="B88" t="s">
        <v>125</v>
      </c>
      <c r="C88" t="s">
        <v>149</v>
      </c>
      <c r="D88" t="s">
        <v>1</v>
      </c>
      <c r="E88" t="s">
        <v>367</v>
      </c>
      <c r="F88">
        <f>INDEX([8]Interface_real!$A$1:$MT$212, MATCH($A88&amp;RIGHT(F$2, 2), [8]Interface_real!$A$1:$A$212, 0), MATCH($B88, [8]Interface_real!$A$1:$MT$1, 0))</f>
        <v>0</v>
      </c>
      <c r="G88">
        <f>INDEX([8]Interface_real!$A$1:$MT$212, MATCH($A88&amp;RIGHT(G$2, 2), [8]Interface_real!$A$1:$A$212, 0), MATCH($B88, [8]Interface_real!$A$1:$MT$1, 0))</f>
        <v>0</v>
      </c>
      <c r="H88">
        <f>INDEX([8]Interface_real!$A$1:$MT$212, MATCH($A88&amp;RIGHT(H$2, 2), [8]Interface_real!$A$1:$A$212, 0), MATCH($B88, [8]Interface_real!$A$1:$MT$1, 0))</f>
        <v>0</v>
      </c>
      <c r="I88">
        <f>INDEX([8]Interface_real!$A$1:$MT$212, MATCH($A88&amp;RIGHT(I$2, 2), [8]Interface_real!$A$1:$A$212, 0), MATCH($B88, [8]Interface_real!$A$1:$MT$1, 0))</f>
        <v>0</v>
      </c>
      <c r="J88">
        <f>INDEX([8]Interface_real!$A$1:$MT$212, MATCH($A88&amp;RIGHT(J$2, 2), [8]Interface_real!$A$1:$A$212, 0), MATCH($B88, [8]Interface_real!$A$1:$MT$1, 0))</f>
        <v>0</v>
      </c>
    </row>
    <row r="89" spans="1:10" x14ac:dyDescent="0.3">
      <c r="A89" t="s">
        <v>4</v>
      </c>
      <c r="B89" t="s">
        <v>126</v>
      </c>
      <c r="C89" t="s">
        <v>149</v>
      </c>
      <c r="D89" t="s">
        <v>1</v>
      </c>
      <c r="E89" t="s">
        <v>368</v>
      </c>
      <c r="F89">
        <f>INDEX([8]Interface_real!$A$1:$MT$212, MATCH($A89&amp;RIGHT(F$2, 2), [8]Interface_real!$A$1:$A$212, 0), MATCH($B89, [8]Interface_real!$A$1:$MT$1, 0))</f>
        <v>0</v>
      </c>
      <c r="G89">
        <f>INDEX([8]Interface_real!$A$1:$MT$212, MATCH($A89&amp;RIGHT(G$2, 2), [8]Interface_real!$A$1:$A$212, 0), MATCH($B89, [8]Interface_real!$A$1:$MT$1, 0))</f>
        <v>0</v>
      </c>
      <c r="H89">
        <f>INDEX([8]Interface_real!$A$1:$MT$212, MATCH($A89&amp;RIGHT(H$2, 2), [8]Interface_real!$A$1:$A$212, 0), MATCH($B89, [8]Interface_real!$A$1:$MT$1, 0))</f>
        <v>0</v>
      </c>
      <c r="I89">
        <f>INDEX([8]Interface_real!$A$1:$MT$212, MATCH($A89&amp;RIGHT(I$2, 2), [8]Interface_real!$A$1:$A$212, 0), MATCH($B89, [8]Interface_real!$A$1:$MT$1, 0))</f>
        <v>0</v>
      </c>
      <c r="J89">
        <f>INDEX([8]Interface_real!$A$1:$MT$212, MATCH($A89&amp;RIGHT(J$2, 2), [8]Interface_real!$A$1:$A$212, 0), MATCH($B89, [8]Interface_real!$A$1:$MT$1, 0))</f>
        <v>0</v>
      </c>
    </row>
    <row r="90" spans="1:10" x14ac:dyDescent="0.3">
      <c r="A90" t="s">
        <v>4</v>
      </c>
      <c r="B90" t="s">
        <v>127</v>
      </c>
      <c r="C90" t="s">
        <v>150</v>
      </c>
      <c r="D90" t="s">
        <v>1</v>
      </c>
      <c r="E90" t="s">
        <v>369</v>
      </c>
      <c r="F90">
        <f>INDEX([8]Interface_real!$A$1:$MT$212, MATCH($A90&amp;RIGHT(F$2, 2), [8]Interface_real!$A$1:$A$212, 0), MATCH($B90, [8]Interface_real!$A$1:$MT$1, 0))</f>
        <v>0</v>
      </c>
      <c r="G90">
        <f>INDEX([8]Interface_real!$A$1:$MT$212, MATCH($A90&amp;RIGHT(G$2, 2), [8]Interface_real!$A$1:$A$212, 0), MATCH($B90, [8]Interface_real!$A$1:$MT$1, 0))</f>
        <v>0</v>
      </c>
      <c r="H90">
        <f>INDEX([8]Interface_real!$A$1:$MT$212, MATCH($A90&amp;RIGHT(H$2, 2), [8]Interface_real!$A$1:$A$212, 0), MATCH($B90, [8]Interface_real!$A$1:$MT$1, 0))</f>
        <v>0</v>
      </c>
      <c r="I90">
        <f>INDEX([8]Interface_real!$A$1:$MT$212, MATCH($A90&amp;RIGHT(I$2, 2), [8]Interface_real!$A$1:$A$212, 0), MATCH($B90, [8]Interface_real!$A$1:$MT$1, 0))</f>
        <v>0</v>
      </c>
      <c r="J90">
        <f>INDEX([8]Interface_real!$A$1:$MT$212, MATCH($A90&amp;RIGHT(J$2, 2), [8]Interface_real!$A$1:$A$212, 0), MATCH($B90, [8]Interface_real!$A$1:$MT$1, 0))</f>
        <v>0</v>
      </c>
    </row>
    <row r="91" spans="1:10" x14ac:dyDescent="0.3">
      <c r="A91" t="s">
        <v>4</v>
      </c>
      <c r="B91" t="s">
        <v>128</v>
      </c>
      <c r="C91" t="s">
        <v>151</v>
      </c>
      <c r="D91" t="s">
        <v>1</v>
      </c>
      <c r="E91" t="s">
        <v>370</v>
      </c>
      <c r="F91">
        <f>INDEX([8]Interface_real!$A$1:$MT$212, MATCH($A91&amp;RIGHT(F$2, 2), [8]Interface_real!$A$1:$A$212, 0), MATCH($B91, [8]Interface_real!$A$1:$MT$1, 0))</f>
        <v>3.7999999999999999E-2</v>
      </c>
      <c r="G91">
        <f>INDEX([8]Interface_real!$A$1:$MT$212, MATCH($A91&amp;RIGHT(G$2, 2), [8]Interface_real!$A$1:$A$212, 0), MATCH($B91, [8]Interface_real!$A$1:$MT$1, 0))</f>
        <v>4.5999999999999999E-2</v>
      </c>
      <c r="H91">
        <f>INDEX([8]Interface_real!$A$1:$MT$212, MATCH($A91&amp;RIGHT(H$2, 2), [8]Interface_real!$A$1:$A$212, 0), MATCH($B91, [8]Interface_real!$A$1:$MT$1, 0))</f>
        <v>4.5999999999999999E-2</v>
      </c>
      <c r="I91">
        <f>INDEX([8]Interface_real!$A$1:$MT$212, MATCH($A91&amp;RIGHT(I$2, 2), [8]Interface_real!$A$1:$A$212, 0), MATCH($B91, [8]Interface_real!$A$1:$MT$1, 0))</f>
        <v>4.7E-2</v>
      </c>
      <c r="J91">
        <f>INDEX([8]Interface_real!$A$1:$MT$212, MATCH($A91&amp;RIGHT(J$2, 2), [8]Interface_real!$A$1:$A$212, 0), MATCH($B91, [8]Interface_real!$A$1:$MT$1, 0))</f>
        <v>4.7E-2</v>
      </c>
    </row>
    <row r="92" spans="1:10" x14ac:dyDescent="0.3">
      <c r="A92" t="s">
        <v>4</v>
      </c>
      <c r="B92" t="s">
        <v>129</v>
      </c>
      <c r="C92" t="s">
        <v>152</v>
      </c>
      <c r="D92" t="s">
        <v>1</v>
      </c>
      <c r="E92" t="s">
        <v>371</v>
      </c>
      <c r="F92">
        <f>INDEX([8]Interface_real!$A$1:$MT$212, MATCH($A92&amp;RIGHT(F$2, 2), [8]Interface_real!$A$1:$A$212, 0), MATCH($B92, [8]Interface_real!$A$1:$MT$1, 0))</f>
        <v>0</v>
      </c>
      <c r="G92">
        <f>INDEX([8]Interface_real!$A$1:$MT$212, MATCH($A92&amp;RIGHT(G$2, 2), [8]Interface_real!$A$1:$A$212, 0), MATCH($B92, [8]Interface_real!$A$1:$MT$1, 0))</f>
        <v>0</v>
      </c>
      <c r="H92">
        <f>INDEX([8]Interface_real!$A$1:$MT$212, MATCH($A92&amp;RIGHT(H$2, 2), [8]Interface_real!$A$1:$A$212, 0), MATCH($B92, [8]Interface_real!$A$1:$MT$1, 0))</f>
        <v>0</v>
      </c>
      <c r="I92">
        <f>INDEX([8]Interface_real!$A$1:$MT$212, MATCH($A92&amp;RIGHT(I$2, 2), [8]Interface_real!$A$1:$A$212, 0), MATCH($B92, [8]Interface_real!$A$1:$MT$1, 0))</f>
        <v>0</v>
      </c>
      <c r="J92">
        <f>INDEX([8]Interface_real!$A$1:$MT$212, MATCH($A92&amp;RIGHT(J$2, 2), [8]Interface_real!$A$1:$A$212, 0), MATCH($B92, [8]Interface_real!$A$1:$MT$1, 0))</f>
        <v>0</v>
      </c>
    </row>
    <row r="93" spans="1:10" x14ac:dyDescent="0.3">
      <c r="A93" t="s">
        <v>4</v>
      </c>
      <c r="B93" t="s">
        <v>130</v>
      </c>
      <c r="C93" t="s">
        <v>152</v>
      </c>
      <c r="D93" t="s">
        <v>1</v>
      </c>
      <c r="E93" t="s">
        <v>372</v>
      </c>
      <c r="F93">
        <f>INDEX([8]Interface_real!$A$1:$MT$212, MATCH($A93&amp;RIGHT(F$2, 2), [8]Interface_real!$A$1:$A$212, 0), MATCH($B93, [8]Interface_real!$A$1:$MT$1, 0))</f>
        <v>0</v>
      </c>
      <c r="G93">
        <f>INDEX([8]Interface_real!$A$1:$MT$212, MATCH($A93&amp;RIGHT(G$2, 2), [8]Interface_real!$A$1:$A$212, 0), MATCH($B93, [8]Interface_real!$A$1:$MT$1, 0))</f>
        <v>0</v>
      </c>
      <c r="H93">
        <f>INDEX([8]Interface_real!$A$1:$MT$212, MATCH($A93&amp;RIGHT(H$2, 2), [8]Interface_real!$A$1:$A$212, 0), MATCH($B93, [8]Interface_real!$A$1:$MT$1, 0))</f>
        <v>0</v>
      </c>
      <c r="I93">
        <f>INDEX([8]Interface_real!$A$1:$MT$212, MATCH($A93&amp;RIGHT(I$2, 2), [8]Interface_real!$A$1:$A$212, 0), MATCH($B93, [8]Interface_real!$A$1:$MT$1, 0))</f>
        <v>0</v>
      </c>
      <c r="J93">
        <f>INDEX([8]Interface_real!$A$1:$MT$212, MATCH($A93&amp;RIGHT(J$2, 2), [8]Interface_real!$A$1:$A$212, 0), MATCH($B93, [8]Interface_real!$A$1:$MT$1, 0))</f>
        <v>0</v>
      </c>
    </row>
    <row r="94" spans="1:10" x14ac:dyDescent="0.3">
      <c r="A94" t="s">
        <v>4</v>
      </c>
      <c r="B94" t="s">
        <v>131</v>
      </c>
      <c r="C94" t="s">
        <v>153</v>
      </c>
      <c r="D94" t="s">
        <v>1</v>
      </c>
      <c r="E94" t="s">
        <v>373</v>
      </c>
      <c r="F94">
        <f>INDEX([8]Interface_real!$A$1:$MT$212, MATCH($A94&amp;RIGHT(F$2, 2), [8]Interface_real!$A$1:$A$212, 0), MATCH($B94, [8]Interface_real!$A$1:$MT$1, 0))</f>
        <v>0</v>
      </c>
      <c r="G94">
        <f>INDEX([8]Interface_real!$A$1:$MT$212, MATCH($A94&amp;RIGHT(G$2, 2), [8]Interface_real!$A$1:$A$212, 0), MATCH($B94, [8]Interface_real!$A$1:$MT$1, 0))</f>
        <v>0</v>
      </c>
      <c r="H94">
        <f>INDEX([8]Interface_real!$A$1:$MT$212, MATCH($A94&amp;RIGHT(H$2, 2), [8]Interface_real!$A$1:$A$212, 0), MATCH($B94, [8]Interface_real!$A$1:$MT$1, 0))</f>
        <v>0</v>
      </c>
      <c r="I94">
        <f>INDEX([8]Interface_real!$A$1:$MT$212, MATCH($A94&amp;RIGHT(I$2, 2), [8]Interface_real!$A$1:$A$212, 0), MATCH($B94, [8]Interface_real!$A$1:$MT$1, 0))</f>
        <v>0</v>
      </c>
      <c r="J94">
        <f>INDEX([8]Interface_real!$A$1:$MT$212, MATCH($A94&amp;RIGHT(J$2, 2), [8]Interface_real!$A$1:$A$212, 0), MATCH($B94, [8]Interface_real!$A$1:$MT$1, 0))</f>
        <v>0</v>
      </c>
    </row>
    <row r="95" spans="1:10" x14ac:dyDescent="0.3">
      <c r="A95" t="s">
        <v>4</v>
      </c>
      <c r="B95" t="s">
        <v>132</v>
      </c>
      <c r="C95" t="s">
        <v>154</v>
      </c>
      <c r="D95" t="s">
        <v>1</v>
      </c>
      <c r="E95" t="s">
        <v>374</v>
      </c>
      <c r="F95">
        <f>INDEX([8]Interface_real!$A$1:$MT$212, MATCH($A95&amp;RIGHT(F$2, 2), [8]Interface_real!$A$1:$A$212, 0), MATCH($B95, [8]Interface_real!$A$1:$MT$1, 0))</f>
        <v>0.29599999999999999</v>
      </c>
      <c r="G95">
        <f>INDEX([8]Interface_real!$A$1:$MT$212, MATCH($A95&amp;RIGHT(G$2, 2), [8]Interface_real!$A$1:$A$212, 0), MATCH($B95, [8]Interface_real!$A$1:$MT$1, 0))</f>
        <v>0.35899999999999999</v>
      </c>
      <c r="H95">
        <f>INDEX([8]Interface_real!$A$1:$MT$212, MATCH($A95&amp;RIGHT(H$2, 2), [8]Interface_real!$A$1:$A$212, 0), MATCH($B95, [8]Interface_real!$A$1:$MT$1, 0))</f>
        <v>0.36299999999999999</v>
      </c>
      <c r="I95">
        <f>INDEX([8]Interface_real!$A$1:$MT$212, MATCH($A95&amp;RIGHT(I$2, 2), [8]Interface_real!$A$1:$A$212, 0), MATCH($B95, [8]Interface_real!$A$1:$MT$1, 0))</f>
        <v>0.36599999999999999</v>
      </c>
      <c r="J95">
        <f>INDEX([8]Interface_real!$A$1:$MT$212, MATCH($A95&amp;RIGHT(J$2, 2), [8]Interface_real!$A$1:$A$212, 0), MATCH($B95, [8]Interface_real!$A$1:$MT$1, 0))</f>
        <v>0.37</v>
      </c>
    </row>
    <row r="96" spans="1:10" x14ac:dyDescent="0.3">
      <c r="A96" t="s">
        <v>4</v>
      </c>
      <c r="B96" t="s">
        <v>133</v>
      </c>
      <c r="C96" t="s">
        <v>155</v>
      </c>
      <c r="D96" t="s">
        <v>1</v>
      </c>
      <c r="E96" t="s">
        <v>375</v>
      </c>
      <c r="F96">
        <f>INDEX([8]Interface_real!$A$1:$MT$212, MATCH($A96&amp;RIGHT(F$2, 2), [8]Interface_real!$A$1:$A$212, 0), MATCH($B96, [8]Interface_real!$A$1:$MT$1, 0))</f>
        <v>0</v>
      </c>
      <c r="G96">
        <f>INDEX([8]Interface_real!$A$1:$MT$212, MATCH($A96&amp;RIGHT(G$2, 2), [8]Interface_real!$A$1:$A$212, 0), MATCH($B96, [8]Interface_real!$A$1:$MT$1, 0))</f>
        <v>0</v>
      </c>
      <c r="H96">
        <f>INDEX([8]Interface_real!$A$1:$MT$212, MATCH($A96&amp;RIGHT(H$2, 2), [8]Interface_real!$A$1:$A$212, 0), MATCH($B96, [8]Interface_real!$A$1:$MT$1, 0))</f>
        <v>0</v>
      </c>
      <c r="I96">
        <f>INDEX([8]Interface_real!$A$1:$MT$212, MATCH($A96&amp;RIGHT(I$2, 2), [8]Interface_real!$A$1:$A$212, 0), MATCH($B96, [8]Interface_real!$A$1:$MT$1, 0))</f>
        <v>0</v>
      </c>
      <c r="J96">
        <f>INDEX([8]Interface_real!$A$1:$MT$212, MATCH($A96&amp;RIGHT(J$2, 2), [8]Interface_real!$A$1:$A$212, 0), MATCH($B96, [8]Interface_real!$A$1:$MT$1, 0))</f>
        <v>0</v>
      </c>
    </row>
    <row r="97" spans="1:10" x14ac:dyDescent="0.3">
      <c r="A97" t="s">
        <v>4</v>
      </c>
      <c r="B97" t="s">
        <v>134</v>
      </c>
      <c r="C97" t="s">
        <v>155</v>
      </c>
      <c r="D97" t="s">
        <v>1</v>
      </c>
      <c r="E97" t="s">
        <v>376</v>
      </c>
      <c r="F97">
        <f>INDEX([8]Interface_real!$A$1:$MT$212, MATCH($A97&amp;RIGHT(F$2, 2), [8]Interface_real!$A$1:$A$212, 0), MATCH($B97, [8]Interface_real!$A$1:$MT$1, 0))</f>
        <v>0</v>
      </c>
      <c r="G97">
        <f>INDEX([8]Interface_real!$A$1:$MT$212, MATCH($A97&amp;RIGHT(G$2, 2), [8]Interface_real!$A$1:$A$212, 0), MATCH($B97, [8]Interface_real!$A$1:$MT$1, 0))</f>
        <v>0</v>
      </c>
      <c r="H97">
        <f>INDEX([8]Interface_real!$A$1:$MT$212, MATCH($A97&amp;RIGHT(H$2, 2), [8]Interface_real!$A$1:$A$212, 0), MATCH($B97, [8]Interface_real!$A$1:$MT$1, 0))</f>
        <v>0</v>
      </c>
      <c r="I97">
        <f>INDEX([8]Interface_real!$A$1:$MT$212, MATCH($A97&amp;RIGHT(I$2, 2), [8]Interface_real!$A$1:$A$212, 0), MATCH($B97, [8]Interface_real!$A$1:$MT$1, 0))</f>
        <v>0</v>
      </c>
      <c r="J97">
        <f>INDEX([8]Interface_real!$A$1:$MT$212, MATCH($A97&amp;RIGHT(J$2, 2), [8]Interface_real!$A$1:$A$212, 0), MATCH($B97, [8]Interface_real!$A$1:$MT$1, 0))</f>
        <v>0</v>
      </c>
    </row>
    <row r="98" spans="1:10" x14ac:dyDescent="0.3">
      <c r="A98" t="s">
        <v>4</v>
      </c>
      <c r="B98" t="s">
        <v>135</v>
      </c>
      <c r="C98" t="s">
        <v>156</v>
      </c>
      <c r="D98" t="s">
        <v>1</v>
      </c>
      <c r="E98" t="s">
        <v>377</v>
      </c>
      <c r="F98">
        <f>INDEX([8]Interface_real!$A$1:$MT$212, MATCH($A98&amp;RIGHT(F$2, 2), [8]Interface_real!$A$1:$A$212, 0), MATCH($B98, [8]Interface_real!$A$1:$MT$1, 0))</f>
        <v>0</v>
      </c>
      <c r="G98">
        <f>INDEX([8]Interface_real!$A$1:$MT$212, MATCH($A98&amp;RIGHT(G$2, 2), [8]Interface_real!$A$1:$A$212, 0), MATCH($B98, [8]Interface_real!$A$1:$MT$1, 0))</f>
        <v>0</v>
      </c>
      <c r="H98">
        <f>INDEX([8]Interface_real!$A$1:$MT$212, MATCH($A98&amp;RIGHT(H$2, 2), [8]Interface_real!$A$1:$A$212, 0), MATCH($B98, [8]Interface_real!$A$1:$MT$1, 0))</f>
        <v>0</v>
      </c>
      <c r="I98">
        <f>INDEX([8]Interface_real!$A$1:$MT$212, MATCH($A98&amp;RIGHT(I$2, 2), [8]Interface_real!$A$1:$A$212, 0), MATCH($B98, [8]Interface_real!$A$1:$MT$1, 0))</f>
        <v>0</v>
      </c>
      <c r="J98">
        <f>INDEX([8]Interface_real!$A$1:$MT$212, MATCH($A98&amp;RIGHT(J$2, 2), [8]Interface_real!$A$1:$A$212, 0), MATCH($B98, [8]Interface_real!$A$1:$MT$1, 0))</f>
        <v>0</v>
      </c>
    </row>
    <row r="99" spans="1:10" x14ac:dyDescent="0.3">
      <c r="A99" t="s">
        <v>4</v>
      </c>
      <c r="B99" t="s">
        <v>136</v>
      </c>
      <c r="C99" t="s">
        <v>157</v>
      </c>
      <c r="D99" t="s">
        <v>1</v>
      </c>
      <c r="E99" t="s">
        <v>378</v>
      </c>
      <c r="F99">
        <f>INDEX([8]Interface_real!$A$1:$MT$212, MATCH($A99&amp;RIGHT(F$2, 2), [8]Interface_real!$A$1:$A$212, 0), MATCH($B99, [8]Interface_real!$A$1:$MT$1, 0))</f>
        <v>0</v>
      </c>
      <c r="G99">
        <f>INDEX([8]Interface_real!$A$1:$MT$212, MATCH($A99&amp;RIGHT(G$2, 2), [8]Interface_real!$A$1:$A$212, 0), MATCH($B99, [8]Interface_real!$A$1:$MT$1, 0))</f>
        <v>0</v>
      </c>
      <c r="H99">
        <f>INDEX([8]Interface_real!$A$1:$MT$212, MATCH($A99&amp;RIGHT(H$2, 2), [8]Interface_real!$A$1:$A$212, 0), MATCH($B99, [8]Interface_real!$A$1:$MT$1, 0))</f>
        <v>0</v>
      </c>
      <c r="I99">
        <f>INDEX([8]Interface_real!$A$1:$MT$212, MATCH($A99&amp;RIGHT(I$2, 2), [8]Interface_real!$A$1:$A$212, 0), MATCH($B99, [8]Interface_real!$A$1:$MT$1, 0))</f>
        <v>0</v>
      </c>
      <c r="J99">
        <f>INDEX([8]Interface_real!$A$1:$MT$212, MATCH($A99&amp;RIGHT(J$2, 2), [8]Interface_real!$A$1:$A$212, 0), MATCH($B99, [8]Interface_real!$A$1:$MT$1, 0))</f>
        <v>0</v>
      </c>
    </row>
    <row r="100" spans="1:10" x14ac:dyDescent="0.3">
      <c r="A100" t="s">
        <v>4</v>
      </c>
      <c r="B100" t="s">
        <v>158</v>
      </c>
      <c r="C100" t="s">
        <v>159</v>
      </c>
      <c r="D100" t="s">
        <v>1</v>
      </c>
      <c r="E100" t="s">
        <v>379</v>
      </c>
      <c r="F100">
        <f>INDEX([8]Interface_real!$A$1:$MT$212, MATCH($A100&amp;RIGHT(F$2, 2), [8]Interface_real!$A$1:$A$212, 0), MATCH($B100, [8]Interface_real!$A$1:$MT$1, 0))</f>
        <v>15.35</v>
      </c>
      <c r="G100">
        <f>INDEX([8]Interface_real!$A$1:$MT$212, MATCH($A100&amp;RIGHT(G$2, 2), [8]Interface_real!$A$1:$A$212, 0), MATCH($B100, [8]Interface_real!$A$1:$MT$1, 0))</f>
        <v>15.315999999999999</v>
      </c>
      <c r="H100">
        <f>INDEX([8]Interface_real!$A$1:$MT$212, MATCH($A100&amp;RIGHT(H$2, 2), [8]Interface_real!$A$1:$A$212, 0), MATCH($B100, [8]Interface_real!$A$1:$MT$1, 0))</f>
        <v>15.231999999999999</v>
      </c>
      <c r="I100">
        <f>INDEX([8]Interface_real!$A$1:$MT$212, MATCH($A100&amp;RIGHT(I$2, 2), [8]Interface_real!$A$1:$A$212, 0), MATCH($B100, [8]Interface_real!$A$1:$MT$1, 0))</f>
        <v>15.151</v>
      </c>
      <c r="J100">
        <f>INDEX([8]Interface_real!$A$1:$MT$212, MATCH($A100&amp;RIGHT(J$2, 2), [8]Interface_real!$A$1:$A$212, 0), MATCH($B100, [8]Interface_real!$A$1:$MT$1, 0))</f>
        <v>15.071999999999999</v>
      </c>
    </row>
    <row r="101" spans="1:10" x14ac:dyDescent="0.3">
      <c r="A101" t="s">
        <v>4</v>
      </c>
      <c r="B101" t="s">
        <v>137</v>
      </c>
      <c r="C101" t="s">
        <v>160</v>
      </c>
      <c r="D101" t="s">
        <v>1</v>
      </c>
      <c r="E101" t="s">
        <v>380</v>
      </c>
      <c r="F101">
        <f>INDEX([8]Interface_real!$A$1:$MT$212, MATCH($A101&amp;RIGHT(F$2, 2), [8]Interface_real!$A$1:$A$212, 0), MATCH($B101, [8]Interface_real!$A$1:$MT$1, 0))</f>
        <v>86.174000000000007</v>
      </c>
      <c r="G101">
        <f>INDEX([8]Interface_real!$A$1:$MT$212, MATCH($A101&amp;RIGHT(G$2, 2), [8]Interface_real!$A$1:$A$212, 0), MATCH($B101, [8]Interface_real!$A$1:$MT$1, 0))</f>
        <v>103.7</v>
      </c>
      <c r="H101">
        <f>INDEX([8]Interface_real!$A$1:$MT$212, MATCH($A101&amp;RIGHT(H$2, 2), [8]Interface_real!$A$1:$A$212, 0), MATCH($B101, [8]Interface_real!$A$1:$MT$1, 0))</f>
        <v>128.26400000000001</v>
      </c>
      <c r="I101">
        <f>INDEX([8]Interface_real!$A$1:$MT$212, MATCH($A101&amp;RIGHT(I$2, 2), [8]Interface_real!$A$1:$A$212, 0), MATCH($B101, [8]Interface_real!$A$1:$MT$1, 0))</f>
        <v>191.44900000000001</v>
      </c>
      <c r="J101">
        <f>INDEX([8]Interface_real!$A$1:$MT$212, MATCH($A101&amp;RIGHT(J$2, 2), [8]Interface_real!$A$1:$A$212, 0), MATCH($B101, [8]Interface_real!$A$1:$MT$1, 0))</f>
        <v>159.041</v>
      </c>
    </row>
    <row r="102" spans="1:10" x14ac:dyDescent="0.3">
      <c r="A102" t="s">
        <v>4</v>
      </c>
      <c r="B102" t="s">
        <v>138</v>
      </c>
      <c r="C102" t="s">
        <v>161</v>
      </c>
      <c r="D102" t="s">
        <v>1</v>
      </c>
      <c r="E102" t="s">
        <v>381</v>
      </c>
      <c r="F102">
        <f>INDEX([8]Interface_real!$A$1:$MT$212, MATCH($A102&amp;RIGHT(F$2, 2), [8]Interface_real!$A$1:$A$212, 0), MATCH($B102, [8]Interface_real!$A$1:$MT$1, 0))</f>
        <v>90.575000000000003</v>
      </c>
      <c r="G102">
        <f>INDEX([8]Interface_real!$A$1:$MT$212, MATCH($A102&amp;RIGHT(G$2, 2), [8]Interface_real!$A$1:$A$212, 0), MATCH($B102, [8]Interface_real!$A$1:$MT$1, 0))</f>
        <v>99.503</v>
      </c>
      <c r="H102">
        <f>INDEX([8]Interface_real!$A$1:$MT$212, MATCH($A102&amp;RIGHT(H$2, 2), [8]Interface_real!$A$1:$A$212, 0), MATCH($B102, [8]Interface_real!$A$1:$MT$1, 0))</f>
        <v>100.038</v>
      </c>
      <c r="I102">
        <f>INDEX([8]Interface_real!$A$1:$MT$212, MATCH($A102&amp;RIGHT(I$2, 2), [8]Interface_real!$A$1:$A$212, 0), MATCH($B102, [8]Interface_real!$A$1:$MT$1, 0))</f>
        <v>100.911</v>
      </c>
      <c r="J102">
        <f>INDEX([8]Interface_real!$A$1:$MT$212, MATCH($A102&amp;RIGHT(J$2, 2), [8]Interface_real!$A$1:$A$212, 0), MATCH($B102, [8]Interface_real!$A$1:$MT$1, 0))</f>
        <v>78.108999999999995</v>
      </c>
    </row>
    <row r="103" spans="1:10" x14ac:dyDescent="0.3">
      <c r="A103" t="s">
        <v>4</v>
      </c>
      <c r="B103" t="s">
        <v>162</v>
      </c>
      <c r="C103" t="s">
        <v>172</v>
      </c>
      <c r="D103" t="s">
        <v>1</v>
      </c>
      <c r="E103" t="s">
        <v>382</v>
      </c>
      <c r="F103">
        <f>INDEX([8]Interface_real!$A$1:$MT$212, MATCH($A103&amp;RIGHT(F$2, 2), [8]Interface_real!$A$1:$A$212, 0), MATCH($B103, [8]Interface_real!$A$1:$MT$1, 0))</f>
        <v>80.873999999999995</v>
      </c>
      <c r="G103">
        <f>INDEX([8]Interface_real!$A$1:$MT$212, MATCH($A103&amp;RIGHT(G$2, 2), [8]Interface_real!$A$1:$A$212, 0), MATCH($B103, [8]Interface_real!$A$1:$MT$1, 0))</f>
        <v>79.863</v>
      </c>
      <c r="H103">
        <f>INDEX([8]Interface_real!$A$1:$MT$212, MATCH($A103&amp;RIGHT(H$2, 2), [8]Interface_real!$A$1:$A$212, 0), MATCH($B103, [8]Interface_real!$A$1:$MT$1, 0))</f>
        <v>78.921999999999997</v>
      </c>
      <c r="I103">
        <f>INDEX([8]Interface_real!$A$1:$MT$212, MATCH($A103&amp;RIGHT(I$2, 2), [8]Interface_real!$A$1:$A$212, 0), MATCH($B103, [8]Interface_real!$A$1:$MT$1, 0))</f>
        <v>78.076999999999998</v>
      </c>
      <c r="J103">
        <f>INDEX([8]Interface_real!$A$1:$MT$212, MATCH($A103&amp;RIGHT(J$2, 2), [8]Interface_real!$A$1:$A$212, 0), MATCH($B103, [8]Interface_real!$A$1:$MT$1, 0))</f>
        <v>77.39</v>
      </c>
    </row>
    <row r="104" spans="1:10" x14ac:dyDescent="0.3">
      <c r="A104" t="s">
        <v>4</v>
      </c>
      <c r="B104" t="s">
        <v>163</v>
      </c>
      <c r="C104" t="s">
        <v>173</v>
      </c>
      <c r="D104" t="s">
        <v>1</v>
      </c>
      <c r="E104" t="s">
        <v>383</v>
      </c>
      <c r="F104">
        <f>INDEX([8]Interface_real!$A$1:$MT$212, MATCH($A104&amp;RIGHT(F$2, 2), [8]Interface_real!$A$1:$A$212, 0), MATCH($B104, [8]Interface_real!$A$1:$MT$1, 0))</f>
        <v>14.503</v>
      </c>
      <c r="G104">
        <f>INDEX([8]Interface_real!$A$1:$MT$212, MATCH($A104&amp;RIGHT(G$2, 2), [8]Interface_real!$A$1:$A$212, 0), MATCH($B104, [8]Interface_real!$A$1:$MT$1, 0))</f>
        <v>14.465999999999999</v>
      </c>
      <c r="H104">
        <f>INDEX([8]Interface_real!$A$1:$MT$212, MATCH($A104&amp;RIGHT(H$2, 2), [8]Interface_real!$A$1:$A$212, 0), MATCH($B104, [8]Interface_real!$A$1:$MT$1, 0))</f>
        <v>14.427</v>
      </c>
      <c r="I104">
        <f>INDEX([8]Interface_real!$A$1:$MT$212, MATCH($A104&amp;RIGHT(I$2, 2), [8]Interface_real!$A$1:$A$212, 0), MATCH($B104, [8]Interface_real!$A$1:$MT$1, 0))</f>
        <v>14.388999999999999</v>
      </c>
      <c r="J104">
        <f>INDEX([8]Interface_real!$A$1:$MT$212, MATCH($A104&amp;RIGHT(J$2, 2), [8]Interface_real!$A$1:$A$212, 0), MATCH($B104, [8]Interface_real!$A$1:$MT$1, 0))</f>
        <v>14.349</v>
      </c>
    </row>
    <row r="105" spans="1:10" x14ac:dyDescent="0.3">
      <c r="A105" t="s">
        <v>4</v>
      </c>
      <c r="B105" t="s">
        <v>164</v>
      </c>
      <c r="C105" t="s">
        <v>174</v>
      </c>
      <c r="D105" t="s">
        <v>1</v>
      </c>
      <c r="E105" t="s">
        <v>384</v>
      </c>
      <c r="F105">
        <f>INDEX([8]Interface_real!$A$1:$MT$212, MATCH($A105&amp;RIGHT(F$2, 2), [8]Interface_real!$A$1:$A$212, 0), MATCH($B105, [8]Interface_real!$A$1:$MT$1, 0))</f>
        <v>38.801000000000002</v>
      </c>
      <c r="G105">
        <f>INDEX([8]Interface_real!$A$1:$MT$212, MATCH($A105&amp;RIGHT(G$2, 2), [8]Interface_real!$A$1:$A$212, 0), MATCH($B105, [8]Interface_real!$A$1:$MT$1, 0))</f>
        <v>38.683999999999997</v>
      </c>
      <c r="H105">
        <f>INDEX([8]Interface_real!$A$1:$MT$212, MATCH($A105&amp;RIGHT(H$2, 2), [8]Interface_real!$A$1:$A$212, 0), MATCH($B105, [8]Interface_real!$A$1:$MT$1, 0))</f>
        <v>38.561</v>
      </c>
      <c r="I105">
        <f>INDEX([8]Interface_real!$A$1:$MT$212, MATCH($A105&amp;RIGHT(I$2, 2), [8]Interface_real!$A$1:$A$212, 0), MATCH($B105, [8]Interface_real!$A$1:$MT$1, 0))</f>
        <v>38.441000000000003</v>
      </c>
      <c r="J105">
        <f>INDEX([8]Interface_real!$A$1:$MT$212, MATCH($A105&amp;RIGHT(J$2, 2), [8]Interface_real!$A$1:$A$212, 0), MATCH($B105, [8]Interface_real!$A$1:$MT$1, 0))</f>
        <v>38.317999999999998</v>
      </c>
    </row>
    <row r="106" spans="1:10" x14ac:dyDescent="0.3">
      <c r="A106" t="s">
        <v>4</v>
      </c>
      <c r="B106" t="s">
        <v>165</v>
      </c>
      <c r="C106" t="s">
        <v>175</v>
      </c>
      <c r="D106" t="s">
        <v>1</v>
      </c>
      <c r="E106" t="s">
        <v>385</v>
      </c>
      <c r="F106">
        <f>INDEX([8]Interface_real!$A$1:$MT$212, MATCH($A106&amp;RIGHT(F$2, 2), [8]Interface_real!$A$1:$A$212, 0), MATCH($B106, [8]Interface_real!$A$1:$MT$1, 0))</f>
        <v>6.1809999999999992</v>
      </c>
      <c r="G106">
        <f>INDEX([8]Interface_real!$A$1:$MT$212, MATCH($A106&amp;RIGHT(G$2, 2), [8]Interface_real!$A$1:$A$212, 0), MATCH($B106, [8]Interface_real!$A$1:$MT$1, 0))</f>
        <v>6.1030000000000006</v>
      </c>
      <c r="H106">
        <f>INDEX([8]Interface_real!$A$1:$MT$212, MATCH($A106&amp;RIGHT(H$2, 2), [8]Interface_real!$A$1:$A$212, 0), MATCH($B106, [8]Interface_real!$A$1:$MT$1, 0))</f>
        <v>6.043000000000001</v>
      </c>
      <c r="I106">
        <f>INDEX([8]Interface_real!$A$1:$MT$212, MATCH($A106&amp;RIGHT(I$2, 2), [8]Interface_real!$A$1:$A$212, 0), MATCH($B106, [8]Interface_real!$A$1:$MT$1, 0))</f>
        <v>5.9850000000000003</v>
      </c>
      <c r="J106">
        <f>INDEX([8]Interface_real!$A$1:$MT$212, MATCH($A106&amp;RIGHT(J$2, 2), [8]Interface_real!$A$1:$A$212, 0), MATCH($B106, [8]Interface_real!$A$1:$MT$1, 0))</f>
        <v>5.93</v>
      </c>
    </row>
    <row r="107" spans="1:10" x14ac:dyDescent="0.3">
      <c r="A107" t="s">
        <v>4</v>
      </c>
      <c r="B107" t="s">
        <v>166</v>
      </c>
      <c r="C107" t="s">
        <v>176</v>
      </c>
      <c r="D107" t="s">
        <v>1</v>
      </c>
      <c r="E107" t="s">
        <v>386</v>
      </c>
      <c r="F107">
        <f>INDEX([8]Interface_real!$A$1:$MT$212, MATCH($A107&amp;RIGHT(F$2, 2), [8]Interface_real!$A$1:$A$212, 0), MATCH($B107, [8]Interface_real!$A$1:$MT$1, 0))</f>
        <v>0</v>
      </c>
      <c r="G107">
        <f>INDEX([8]Interface_real!$A$1:$MT$212, MATCH($A107&amp;RIGHT(G$2, 2), [8]Interface_real!$A$1:$A$212, 0), MATCH($B107, [8]Interface_real!$A$1:$MT$1, 0))</f>
        <v>0</v>
      </c>
      <c r="H107">
        <f>INDEX([8]Interface_real!$A$1:$MT$212, MATCH($A107&amp;RIGHT(H$2, 2), [8]Interface_real!$A$1:$A$212, 0), MATCH($B107, [8]Interface_real!$A$1:$MT$1, 0))</f>
        <v>0</v>
      </c>
      <c r="I107">
        <f>INDEX([8]Interface_real!$A$1:$MT$212, MATCH($A107&amp;RIGHT(I$2, 2), [8]Interface_real!$A$1:$A$212, 0), MATCH($B107, [8]Interface_real!$A$1:$MT$1, 0))</f>
        <v>0</v>
      </c>
      <c r="J107">
        <f>INDEX([8]Interface_real!$A$1:$MT$212, MATCH($A107&amp;RIGHT(J$2, 2), [8]Interface_real!$A$1:$A$212, 0), MATCH($B107, [8]Interface_real!$A$1:$MT$1, 0))</f>
        <v>0</v>
      </c>
    </row>
    <row r="108" spans="1:10" x14ac:dyDescent="0.3">
      <c r="A108" t="s">
        <v>4</v>
      </c>
      <c r="B108" t="s">
        <v>167</v>
      </c>
      <c r="C108" t="s">
        <v>177</v>
      </c>
      <c r="D108" t="s">
        <v>1</v>
      </c>
      <c r="E108" t="s">
        <v>387</v>
      </c>
      <c r="F108">
        <f>INDEX([8]Interface_real!$A$1:$MT$212, MATCH($A108&amp;RIGHT(F$2, 2), [8]Interface_real!$A$1:$A$212, 0), MATCH($B108, [8]Interface_real!$A$1:$MT$1, 0))</f>
        <v>8.8350000000000009</v>
      </c>
      <c r="G108">
        <f>INDEX([8]Interface_real!$A$1:$MT$212, MATCH($A108&amp;RIGHT(G$2, 2), [8]Interface_real!$A$1:$A$212, 0), MATCH($B108, [8]Interface_real!$A$1:$MT$1, 0))</f>
        <v>8.8079999999999998</v>
      </c>
      <c r="H108">
        <f>INDEX([8]Interface_real!$A$1:$MT$212, MATCH($A108&amp;RIGHT(H$2, 2), [8]Interface_real!$A$1:$A$212, 0), MATCH($B108, [8]Interface_real!$A$1:$MT$1, 0))</f>
        <v>8.7799999999999994</v>
      </c>
      <c r="I108">
        <f>INDEX([8]Interface_real!$A$1:$MT$212, MATCH($A108&amp;RIGHT(I$2, 2), [8]Interface_real!$A$1:$A$212, 0), MATCH($B108, [8]Interface_real!$A$1:$MT$1, 0))</f>
        <v>8.7530000000000001</v>
      </c>
      <c r="J108">
        <f>INDEX([8]Interface_real!$A$1:$MT$212, MATCH($A108&amp;RIGHT(J$2, 2), [8]Interface_real!$A$1:$A$212, 0), MATCH($B108, [8]Interface_real!$A$1:$MT$1, 0))</f>
        <v>8.7249999999999996</v>
      </c>
    </row>
    <row r="109" spans="1:10" x14ac:dyDescent="0.3">
      <c r="A109" t="s">
        <v>81</v>
      </c>
      <c r="B109" t="s">
        <v>140</v>
      </c>
      <c r="C109" t="s">
        <v>141</v>
      </c>
      <c r="D109" t="s">
        <v>1</v>
      </c>
      <c r="E109" t="s">
        <v>388</v>
      </c>
      <c r="F109">
        <f>INDEX([8]Interface_real!$A$1:$MT$212, MATCH($A109&amp;RIGHT(F$2, 2), [8]Interface_real!$A$1:$A$212, 0), MATCH($B109, [8]Interface_real!$A$1:$MT$1, 0))</f>
        <v>56.360221052086665</v>
      </c>
      <c r="G109">
        <f>INDEX([8]Interface_real!$A$1:$MT$212, MATCH($A109&amp;RIGHT(G$2, 2), [8]Interface_real!$A$1:$A$212, 0), MATCH($B109, [8]Interface_real!$A$1:$MT$1, 0))</f>
        <v>54.677533988691863</v>
      </c>
      <c r="H109">
        <f>INDEX([8]Interface_real!$A$1:$MT$212, MATCH($A109&amp;RIGHT(H$2, 2), [8]Interface_real!$A$1:$A$212, 0), MATCH($B109, [8]Interface_real!$A$1:$MT$1, 0))</f>
        <v>52.81548094686881</v>
      </c>
      <c r="I109">
        <f>INDEX([8]Interface_real!$A$1:$MT$212, MATCH($A109&amp;RIGHT(I$2, 2), [8]Interface_real!$A$1:$A$212, 0), MATCH($B109, [8]Interface_real!$A$1:$MT$1, 0))</f>
        <v>50.360899483140287</v>
      </c>
      <c r="J109">
        <f>INDEX([8]Interface_real!$A$1:$MT$212, MATCH($A109&amp;RIGHT(J$2, 2), [8]Interface_real!$A$1:$A$212, 0), MATCH($B109, [8]Interface_real!$A$1:$MT$1, 0))</f>
        <v>45.23453536842284</v>
      </c>
    </row>
    <row r="110" spans="1:10" x14ac:dyDescent="0.3">
      <c r="A110" t="s">
        <v>81</v>
      </c>
      <c r="B110" t="s">
        <v>112</v>
      </c>
      <c r="C110" t="s">
        <v>142</v>
      </c>
      <c r="D110" t="s">
        <v>1</v>
      </c>
      <c r="E110" t="s">
        <v>389</v>
      </c>
      <c r="F110">
        <f>INDEX([8]Interface_real!$A$1:$MT$212, MATCH($A110&amp;RIGHT(F$2, 2), [8]Interface_real!$A$1:$A$212, 0), MATCH($B110, [8]Interface_real!$A$1:$MT$1, 0))</f>
        <v>210.10636674752152</v>
      </c>
      <c r="G110">
        <f>INDEX([8]Interface_real!$A$1:$MT$212, MATCH($A110&amp;RIGHT(G$2, 2), [8]Interface_real!$A$1:$A$212, 0), MATCH($B110, [8]Interface_real!$A$1:$MT$1, 0))</f>
        <v>221.27094844565087</v>
      </c>
      <c r="H110">
        <f>INDEX([8]Interface_real!$A$1:$MT$212, MATCH($A110&amp;RIGHT(H$2, 2), [8]Interface_real!$A$1:$A$212, 0), MATCH($B110, [8]Interface_real!$A$1:$MT$1, 0))</f>
        <v>223.6464105652457</v>
      </c>
      <c r="I110">
        <f>INDEX([8]Interface_real!$A$1:$MT$212, MATCH($A110&amp;RIGHT(I$2, 2), [8]Interface_real!$A$1:$A$212, 0), MATCH($B110, [8]Interface_real!$A$1:$MT$1, 0))</f>
        <v>219.04384543015809</v>
      </c>
      <c r="J110">
        <f>INDEX([8]Interface_real!$A$1:$MT$212, MATCH($A110&amp;RIGHT(J$2, 2), [8]Interface_real!$A$1:$A$212, 0), MATCH($B110, [8]Interface_real!$A$1:$MT$1, 0))</f>
        <v>202.69966367276953</v>
      </c>
    </row>
    <row r="111" spans="1:10" x14ac:dyDescent="0.3">
      <c r="A111" t="s">
        <v>81</v>
      </c>
      <c r="B111" t="s">
        <v>113</v>
      </c>
      <c r="C111" t="s">
        <v>143</v>
      </c>
      <c r="D111" t="s">
        <v>1</v>
      </c>
      <c r="E111" t="s">
        <v>390</v>
      </c>
      <c r="F111">
        <f>INDEX([8]Interface_real!$A$1:$MT$212, MATCH($A111&amp;RIGHT(F$2, 2), [8]Interface_real!$A$1:$A$212, 0), MATCH($B111, [8]Interface_real!$A$1:$MT$1, 0))</f>
        <v>198.57519605170623</v>
      </c>
      <c r="G111">
        <f>INDEX([8]Interface_real!$A$1:$MT$212, MATCH($A111&amp;RIGHT(G$2, 2), [8]Interface_real!$A$1:$A$212, 0), MATCH($B111, [8]Interface_real!$A$1:$MT$1, 0))</f>
        <v>202.63886209102856</v>
      </c>
      <c r="H111">
        <f>INDEX([8]Interface_real!$A$1:$MT$212, MATCH($A111&amp;RIGHT(H$2, 2), [8]Interface_real!$A$1:$A$212, 0), MATCH($B111, [8]Interface_real!$A$1:$MT$1, 0))</f>
        <v>187.12712240546037</v>
      </c>
      <c r="I111">
        <f>INDEX([8]Interface_real!$A$1:$MT$212, MATCH($A111&amp;RIGHT(I$2, 2), [8]Interface_real!$A$1:$A$212, 0), MATCH($B111, [8]Interface_real!$A$1:$MT$1, 0))</f>
        <v>183.21219012248744</v>
      </c>
      <c r="J111">
        <f>INDEX([8]Interface_real!$A$1:$MT$212, MATCH($A111&amp;RIGHT(J$2, 2), [8]Interface_real!$A$1:$A$212, 0), MATCH($B111, [8]Interface_real!$A$1:$MT$1, 0))</f>
        <v>174.70578489466473</v>
      </c>
    </row>
    <row r="112" spans="1:10" x14ac:dyDescent="0.3">
      <c r="A112" t="s">
        <v>81</v>
      </c>
      <c r="B112" t="s">
        <v>114</v>
      </c>
      <c r="C112" t="s">
        <v>144</v>
      </c>
      <c r="D112" t="s">
        <v>1</v>
      </c>
      <c r="E112" t="s">
        <v>391</v>
      </c>
      <c r="F112">
        <f>INDEX([8]Interface_real!$A$1:$MT$212, MATCH($A112&amp;RIGHT(F$2, 2), [8]Interface_real!$A$1:$A$212, 0), MATCH($B112, [8]Interface_real!$A$1:$MT$1, 0))</f>
        <v>266.46658779960819</v>
      </c>
      <c r="G112">
        <f>INDEX([8]Interface_real!$A$1:$MT$212, MATCH($A112&amp;RIGHT(G$2, 2), [8]Interface_real!$A$1:$A$212, 0), MATCH($B112, [8]Interface_real!$A$1:$MT$1, 0))</f>
        <v>275.94848243434274</v>
      </c>
      <c r="H112">
        <f>INDEX([8]Interface_real!$A$1:$MT$212, MATCH($A112&amp;RIGHT(H$2, 2), [8]Interface_real!$A$1:$A$212, 0), MATCH($B112, [8]Interface_real!$A$1:$MT$1, 0))</f>
        <v>276.46189151211451</v>
      </c>
      <c r="I112">
        <f>INDEX([8]Interface_real!$A$1:$MT$212, MATCH($A112&amp;RIGHT(I$2, 2), [8]Interface_real!$A$1:$A$212, 0), MATCH($B112, [8]Interface_real!$A$1:$MT$1, 0))</f>
        <v>269.40474491329837</v>
      </c>
      <c r="J112">
        <f>INDEX([8]Interface_real!$A$1:$MT$212, MATCH($A112&amp;RIGHT(J$2, 2), [8]Interface_real!$A$1:$A$212, 0), MATCH($B112, [8]Interface_real!$A$1:$MT$1, 0))</f>
        <v>247.93419904119236</v>
      </c>
    </row>
    <row r="113" spans="1:10" x14ac:dyDescent="0.3">
      <c r="A113" t="s">
        <v>81</v>
      </c>
      <c r="B113" t="s">
        <v>115</v>
      </c>
      <c r="C113" t="s">
        <v>168</v>
      </c>
      <c r="D113" t="s">
        <v>1</v>
      </c>
      <c r="E113" t="s">
        <v>392</v>
      </c>
      <c r="F113">
        <f>INDEX([8]Interface_real!$A$1:$MT$212, MATCH($A113&amp;RIGHT(F$2, 2), [8]Interface_real!$A$1:$A$212, 0), MATCH($B113, [8]Interface_real!$A$1:$MT$1, 0))</f>
        <v>408.68156279922778</v>
      </c>
      <c r="G113">
        <f>INDEX([8]Interface_real!$A$1:$MT$212, MATCH($A113&amp;RIGHT(G$2, 2), [8]Interface_real!$A$1:$A$212, 0), MATCH($B113, [8]Interface_real!$A$1:$MT$1, 0))</f>
        <v>423.9098105366794</v>
      </c>
      <c r="H113">
        <f>INDEX([8]Interface_real!$A$1:$MT$212, MATCH($A113&amp;RIGHT(H$2, 2), [8]Interface_real!$A$1:$A$212, 0), MATCH($B113, [8]Interface_real!$A$1:$MT$1, 0))</f>
        <v>410.77353297070607</v>
      </c>
      <c r="I113">
        <f>INDEX([8]Interface_real!$A$1:$MT$212, MATCH($A113&amp;RIGHT(I$2, 2), [8]Interface_real!$A$1:$A$212, 0), MATCH($B113, [8]Interface_real!$A$1:$MT$1, 0))</f>
        <v>402.25603555264553</v>
      </c>
      <c r="J113">
        <f>INDEX([8]Interface_real!$A$1:$MT$212, MATCH($A113&amp;RIGHT(J$2, 2), [8]Interface_real!$A$1:$A$212, 0), MATCH($B113, [8]Interface_real!$A$1:$MT$1, 0))</f>
        <v>377.40544856743429</v>
      </c>
    </row>
    <row r="114" spans="1:10" x14ac:dyDescent="0.3">
      <c r="A114" t="s">
        <v>81</v>
      </c>
      <c r="B114" t="s">
        <v>116</v>
      </c>
      <c r="C114" t="s">
        <v>169</v>
      </c>
      <c r="D114" t="s">
        <v>1</v>
      </c>
      <c r="E114" t="s">
        <v>393</v>
      </c>
      <c r="F114">
        <f>INDEX([8]Interface_real!$A$1:$MT$212, MATCH($A114&amp;RIGHT(F$2, 2), [8]Interface_real!$A$1:$A$212, 0), MATCH($B114, [8]Interface_real!$A$1:$MT$1, 0))</f>
        <v>465.04178385131445</v>
      </c>
      <c r="G114">
        <f>INDEX([8]Interface_real!$A$1:$MT$212, MATCH($A114&amp;RIGHT(G$2, 2), [8]Interface_real!$A$1:$A$212, 0), MATCH($B114, [8]Interface_real!$A$1:$MT$1, 0))</f>
        <v>478.58734452537124</v>
      </c>
      <c r="H114">
        <f>INDEX([8]Interface_real!$A$1:$MT$212, MATCH($A114&amp;RIGHT(H$2, 2), [8]Interface_real!$A$1:$A$212, 0), MATCH($B114, [8]Interface_real!$A$1:$MT$1, 0))</f>
        <v>463.5890139175749</v>
      </c>
      <c r="I114">
        <f>INDEX([8]Interface_real!$A$1:$MT$212, MATCH($A114&amp;RIGHT(I$2, 2), [8]Interface_real!$A$1:$A$212, 0), MATCH($B114, [8]Interface_real!$A$1:$MT$1, 0))</f>
        <v>452.61693503578579</v>
      </c>
      <c r="J114">
        <f>INDEX([8]Interface_real!$A$1:$MT$212, MATCH($A114&amp;RIGHT(J$2, 2), [8]Interface_real!$A$1:$A$212, 0), MATCH($B114, [8]Interface_real!$A$1:$MT$1, 0))</f>
        <v>422.63998393585712</v>
      </c>
    </row>
    <row r="115" spans="1:10" x14ac:dyDescent="0.3">
      <c r="A115" t="s">
        <v>81</v>
      </c>
      <c r="B115" t="s">
        <v>117</v>
      </c>
      <c r="C115" t="s">
        <v>145</v>
      </c>
      <c r="D115" t="s">
        <v>1</v>
      </c>
      <c r="E115" t="s">
        <v>394</v>
      </c>
      <c r="F115">
        <f>INDEX([8]Interface_real!$A$1:$MT$212, MATCH($A115&amp;RIGHT(F$2, 2), [8]Interface_real!$A$1:$A$212, 0), MATCH($B115, [8]Interface_real!$A$1:$MT$1, 0))</f>
        <v>0.69901504068353104</v>
      </c>
      <c r="G115">
        <f>INDEX([8]Interface_real!$A$1:$MT$212, MATCH($A115&amp;RIGHT(G$2, 2), [8]Interface_real!$A$1:$A$212, 0), MATCH($B115, [8]Interface_real!$A$1:$MT$1, 0))</f>
        <v>0.703175095192618</v>
      </c>
      <c r="H115">
        <f>INDEX([8]Interface_real!$A$1:$MT$212, MATCH($A115&amp;RIGHT(H$2, 2), [8]Interface_real!$A$1:$A$212, 0), MATCH($B115, [8]Interface_real!$A$1:$MT$1, 0))</f>
        <v>0.70716511736719501</v>
      </c>
      <c r="I115">
        <f>INDEX([8]Interface_real!$A$1:$MT$212, MATCH($A115&amp;RIGHT(I$2, 2), [8]Interface_real!$A$1:$A$212, 0), MATCH($B115, [8]Interface_real!$A$1:$MT$1, 0))</f>
        <v>0.71094911210287903</v>
      </c>
      <c r="J115">
        <f>INDEX([8]Interface_real!$A$1:$MT$212, MATCH($A115&amp;RIGHT(J$2, 2), [8]Interface_real!$A$1:$A$212, 0), MATCH($B115, [8]Interface_real!$A$1:$MT$1, 0))</f>
        <v>0.71462172127678503</v>
      </c>
    </row>
    <row r="116" spans="1:10" x14ac:dyDescent="0.3">
      <c r="A116" t="s">
        <v>81</v>
      </c>
      <c r="B116" t="s">
        <v>118</v>
      </c>
      <c r="C116" t="s">
        <v>145</v>
      </c>
      <c r="D116" t="s">
        <v>1</v>
      </c>
      <c r="E116" t="s">
        <v>395</v>
      </c>
      <c r="F116">
        <f>INDEX([8]Interface_real!$A$1:$MT$212, MATCH($A116&amp;RIGHT(F$2, 2), [8]Interface_real!$A$1:$A$212, 0), MATCH($B116, [8]Interface_real!$A$1:$MT$1, 0))</f>
        <v>0</v>
      </c>
      <c r="G116">
        <f>INDEX([8]Interface_real!$A$1:$MT$212, MATCH($A116&amp;RIGHT(G$2, 2), [8]Interface_real!$A$1:$A$212, 0), MATCH($B116, [8]Interface_real!$A$1:$MT$1, 0))</f>
        <v>0</v>
      </c>
      <c r="H116">
        <f>INDEX([8]Interface_real!$A$1:$MT$212, MATCH($A116&amp;RIGHT(H$2, 2), [8]Interface_real!$A$1:$A$212, 0), MATCH($B116, [8]Interface_real!$A$1:$MT$1, 0))</f>
        <v>0</v>
      </c>
      <c r="I116">
        <f>INDEX([8]Interface_real!$A$1:$MT$212, MATCH($A116&amp;RIGHT(I$2, 2), [8]Interface_real!$A$1:$A$212, 0), MATCH($B116, [8]Interface_real!$A$1:$MT$1, 0))</f>
        <v>0</v>
      </c>
      <c r="J116">
        <f>INDEX([8]Interface_real!$A$1:$MT$212, MATCH($A116&amp;RIGHT(J$2, 2), [8]Interface_real!$A$1:$A$212, 0), MATCH($B116, [8]Interface_real!$A$1:$MT$1, 0))</f>
        <v>0</v>
      </c>
    </row>
    <row r="117" spans="1:10" x14ac:dyDescent="0.3">
      <c r="A117" t="s">
        <v>81</v>
      </c>
      <c r="B117" t="s">
        <v>119</v>
      </c>
      <c r="C117" t="s">
        <v>146</v>
      </c>
      <c r="D117" t="s">
        <v>1</v>
      </c>
      <c r="E117" t="s">
        <v>396</v>
      </c>
      <c r="F117">
        <f>INDEX([8]Interface_real!$A$1:$MT$212, MATCH($A117&amp;RIGHT(F$2, 2), [8]Interface_real!$A$1:$A$212, 0), MATCH($B117, [8]Interface_real!$A$1:$MT$1, 0))</f>
        <v>29.052759005122098</v>
      </c>
      <c r="G117">
        <f>INDEX([8]Interface_real!$A$1:$MT$212, MATCH($A117&amp;RIGHT(G$2, 2), [8]Interface_real!$A$1:$A$212, 0), MATCH($B117, [8]Interface_real!$A$1:$MT$1, 0))</f>
        <v>17.098062465635699</v>
      </c>
      <c r="H117">
        <f>INDEX([8]Interface_real!$A$1:$MT$212, MATCH($A117&amp;RIGHT(H$2, 2), [8]Interface_real!$A$1:$A$212, 0), MATCH($B117, [8]Interface_real!$A$1:$MT$1, 0))</f>
        <v>17.310697345586199</v>
      </c>
      <c r="I117">
        <f>INDEX([8]Interface_real!$A$1:$MT$212, MATCH($A117&amp;RIGHT(I$2, 2), [8]Interface_real!$A$1:$A$212, 0), MATCH($B117, [8]Interface_real!$A$1:$MT$1, 0))</f>
        <v>17.227096808119001</v>
      </c>
      <c r="J117">
        <f>INDEX([8]Interface_real!$A$1:$MT$212, MATCH($A117&amp;RIGHT(J$2, 2), [8]Interface_real!$A$1:$A$212, 0), MATCH($B117, [8]Interface_real!$A$1:$MT$1, 0))</f>
        <v>18.6074557790885</v>
      </c>
    </row>
    <row r="118" spans="1:10" x14ac:dyDescent="0.3">
      <c r="A118" t="s">
        <v>81</v>
      </c>
      <c r="B118" t="s">
        <v>120</v>
      </c>
      <c r="C118" t="s">
        <v>147</v>
      </c>
      <c r="D118" t="s">
        <v>1</v>
      </c>
      <c r="E118" t="s">
        <v>397</v>
      </c>
      <c r="F118">
        <f>INDEX([8]Interface_real!$A$1:$MT$212, MATCH($A118&amp;RIGHT(F$2, 2), [8]Interface_real!$A$1:$A$212, 0), MATCH($B118, [8]Interface_real!$A$1:$MT$1, 0))</f>
        <v>4.6895079616559698</v>
      </c>
      <c r="G118">
        <f>INDEX([8]Interface_real!$A$1:$MT$212, MATCH($A118&amp;RIGHT(G$2, 2), [8]Interface_real!$A$1:$A$212, 0), MATCH($B118, [8]Interface_real!$A$1:$MT$1, 0))</f>
        <v>4.6465769013862701</v>
      </c>
      <c r="H118">
        <f>INDEX([8]Interface_real!$A$1:$MT$212, MATCH($A118&amp;RIGHT(H$2, 2), [8]Interface_real!$A$1:$A$212, 0), MATCH($B118, [8]Interface_real!$A$1:$MT$1, 0))</f>
        <v>4.6025192434213897</v>
      </c>
      <c r="I118">
        <f>INDEX([8]Interface_real!$A$1:$MT$212, MATCH($A118&amp;RIGHT(I$2, 2), [8]Interface_real!$A$1:$A$212, 0), MATCH($B118, [8]Interface_real!$A$1:$MT$1, 0))</f>
        <v>4.5593896206515296</v>
      </c>
      <c r="J118">
        <f>INDEX([8]Interface_real!$A$1:$MT$212, MATCH($A118&amp;RIGHT(J$2, 2), [8]Interface_real!$A$1:$A$212, 0), MATCH($B118, [8]Interface_real!$A$1:$MT$1, 0))</f>
        <v>4.5184256090377604</v>
      </c>
    </row>
    <row r="119" spans="1:10" x14ac:dyDescent="0.3">
      <c r="A119" t="s">
        <v>81</v>
      </c>
      <c r="B119" t="s">
        <v>121</v>
      </c>
      <c r="C119" t="s">
        <v>148</v>
      </c>
      <c r="D119" t="s">
        <v>1</v>
      </c>
      <c r="E119" t="s">
        <v>398</v>
      </c>
      <c r="F119">
        <f>INDEX([8]Interface_real!$A$1:$MT$212, MATCH($A119&amp;RIGHT(F$2, 2), [8]Interface_real!$A$1:$A$212, 0), MATCH($B119, [8]Interface_real!$A$1:$MT$1, 0))</f>
        <v>0</v>
      </c>
      <c r="G119">
        <f>INDEX([8]Interface_real!$A$1:$MT$212, MATCH($A119&amp;RIGHT(G$2, 2), [8]Interface_real!$A$1:$A$212, 0), MATCH($B119, [8]Interface_real!$A$1:$MT$1, 0))</f>
        <v>0</v>
      </c>
      <c r="H119">
        <f>INDEX([8]Interface_real!$A$1:$MT$212, MATCH($A119&amp;RIGHT(H$2, 2), [8]Interface_real!$A$1:$A$212, 0), MATCH($B119, [8]Interface_real!$A$1:$MT$1, 0))</f>
        <v>0</v>
      </c>
      <c r="I119">
        <f>INDEX([8]Interface_real!$A$1:$MT$212, MATCH($A119&amp;RIGHT(I$2, 2), [8]Interface_real!$A$1:$A$212, 0), MATCH($B119, [8]Interface_real!$A$1:$MT$1, 0))</f>
        <v>0</v>
      </c>
      <c r="J119">
        <f>INDEX([8]Interface_real!$A$1:$MT$212, MATCH($A119&amp;RIGHT(J$2, 2), [8]Interface_real!$A$1:$A$212, 0), MATCH($B119, [8]Interface_real!$A$1:$MT$1, 0))</f>
        <v>0</v>
      </c>
    </row>
    <row r="120" spans="1:10" x14ac:dyDescent="0.3">
      <c r="A120" t="s">
        <v>81</v>
      </c>
      <c r="B120" t="s">
        <v>122</v>
      </c>
      <c r="C120" t="s">
        <v>148</v>
      </c>
      <c r="D120" t="s">
        <v>1</v>
      </c>
      <c r="E120" t="s">
        <v>399</v>
      </c>
      <c r="F120">
        <f>INDEX([8]Interface_real!$A$1:$MT$212, MATCH($A120&amp;RIGHT(F$2, 2), [8]Interface_real!$A$1:$A$212, 0), MATCH($B120, [8]Interface_real!$A$1:$MT$1, 0))</f>
        <v>0</v>
      </c>
      <c r="G120">
        <f>INDEX([8]Interface_real!$A$1:$MT$212, MATCH($A120&amp;RIGHT(G$2, 2), [8]Interface_real!$A$1:$A$212, 0), MATCH($B120, [8]Interface_real!$A$1:$MT$1, 0))</f>
        <v>0</v>
      </c>
      <c r="H120">
        <f>INDEX([8]Interface_real!$A$1:$MT$212, MATCH($A120&amp;RIGHT(H$2, 2), [8]Interface_real!$A$1:$A$212, 0), MATCH($B120, [8]Interface_real!$A$1:$MT$1, 0))</f>
        <v>0</v>
      </c>
      <c r="I120">
        <f>INDEX([8]Interface_real!$A$1:$MT$212, MATCH($A120&amp;RIGHT(I$2, 2), [8]Interface_real!$A$1:$A$212, 0), MATCH($B120, [8]Interface_real!$A$1:$MT$1, 0))</f>
        <v>0</v>
      </c>
      <c r="J120">
        <f>INDEX([8]Interface_real!$A$1:$MT$212, MATCH($A120&amp;RIGHT(J$2, 2), [8]Interface_real!$A$1:$A$212, 0), MATCH($B120, [8]Interface_real!$A$1:$MT$1, 0))</f>
        <v>0</v>
      </c>
    </row>
    <row r="121" spans="1:10" x14ac:dyDescent="0.3">
      <c r="A121" t="s">
        <v>81</v>
      </c>
      <c r="B121" t="s">
        <v>123</v>
      </c>
      <c r="C121" t="s">
        <v>170</v>
      </c>
      <c r="D121" t="s">
        <v>1</v>
      </c>
      <c r="E121" t="s">
        <v>400</v>
      </c>
      <c r="F121">
        <f>INDEX([8]Interface_real!$A$1:$MT$212, MATCH($A121&amp;RIGHT(F$2, 2), [8]Interface_real!$A$1:$A$212, 0), MATCH($B121, [8]Interface_real!$A$1:$MT$1, 0))</f>
        <v>0</v>
      </c>
      <c r="G121">
        <f>INDEX([8]Interface_real!$A$1:$MT$212, MATCH($A121&amp;RIGHT(G$2, 2), [8]Interface_real!$A$1:$A$212, 0), MATCH($B121, [8]Interface_real!$A$1:$MT$1, 0))</f>
        <v>0</v>
      </c>
      <c r="H121">
        <f>INDEX([8]Interface_real!$A$1:$MT$212, MATCH($A121&amp;RIGHT(H$2, 2), [8]Interface_real!$A$1:$A$212, 0), MATCH($B121, [8]Interface_real!$A$1:$MT$1, 0))</f>
        <v>0</v>
      </c>
      <c r="I121">
        <f>INDEX([8]Interface_real!$A$1:$MT$212, MATCH($A121&amp;RIGHT(I$2, 2), [8]Interface_real!$A$1:$A$212, 0), MATCH($B121, [8]Interface_real!$A$1:$MT$1, 0))</f>
        <v>0</v>
      </c>
      <c r="J121">
        <f>INDEX([8]Interface_real!$A$1:$MT$212, MATCH($A121&amp;RIGHT(J$2, 2), [8]Interface_real!$A$1:$A$212, 0), MATCH($B121, [8]Interface_real!$A$1:$MT$1, 0))</f>
        <v>0</v>
      </c>
    </row>
    <row r="122" spans="1:10" x14ac:dyDescent="0.3">
      <c r="A122" t="s">
        <v>81</v>
      </c>
      <c r="B122" t="s">
        <v>124</v>
      </c>
      <c r="C122" t="s">
        <v>171</v>
      </c>
      <c r="D122" t="s">
        <v>1</v>
      </c>
      <c r="E122" t="s">
        <v>401</v>
      </c>
      <c r="F122">
        <f>INDEX([8]Interface_real!$A$1:$MT$212, MATCH($A122&amp;RIGHT(F$2, 2), [8]Interface_real!$A$1:$A$212, 0), MATCH($B122, [8]Interface_real!$A$1:$MT$1, 0))</f>
        <v>9.2167492118359604</v>
      </c>
      <c r="G122">
        <f>INDEX([8]Interface_real!$A$1:$MT$212, MATCH($A122&amp;RIGHT(G$2, 2), [8]Interface_real!$A$1:$A$212, 0), MATCH($B122, [8]Interface_real!$A$1:$MT$1, 0))</f>
        <v>9.1323725951121109</v>
      </c>
      <c r="H122">
        <f>INDEX([8]Interface_real!$A$1:$MT$212, MATCH($A122&amp;RIGHT(H$2, 2), [8]Interface_real!$A$1:$A$212, 0), MATCH($B122, [8]Interface_real!$A$1:$MT$1, 0))</f>
        <v>9.0457817656171304</v>
      </c>
      <c r="I122">
        <f>INDEX([8]Interface_real!$A$1:$MT$212, MATCH($A122&amp;RIGHT(I$2, 2), [8]Interface_real!$A$1:$A$212, 0), MATCH($B122, [8]Interface_real!$A$1:$MT$1, 0))</f>
        <v>8.9610148945677093</v>
      </c>
      <c r="J122">
        <f>INDEX([8]Interface_real!$A$1:$MT$212, MATCH($A122&amp;RIGHT(J$2, 2), [8]Interface_real!$A$1:$A$212, 0), MATCH($B122, [8]Interface_real!$A$1:$MT$1, 0))</f>
        <v>8.8805043111884103</v>
      </c>
    </row>
    <row r="123" spans="1:10" x14ac:dyDescent="0.3">
      <c r="A123" t="s">
        <v>81</v>
      </c>
      <c r="B123" t="s">
        <v>125</v>
      </c>
      <c r="C123" t="s">
        <v>149</v>
      </c>
      <c r="D123" t="s">
        <v>1</v>
      </c>
      <c r="E123" t="s">
        <v>402</v>
      </c>
      <c r="F123">
        <f>INDEX([8]Interface_real!$A$1:$MT$212, MATCH($A123&amp;RIGHT(F$2, 2), [8]Interface_real!$A$1:$A$212, 0), MATCH($B123, [8]Interface_real!$A$1:$MT$1, 0))</f>
        <v>0</v>
      </c>
      <c r="G123">
        <f>INDEX([8]Interface_real!$A$1:$MT$212, MATCH($A123&amp;RIGHT(G$2, 2), [8]Interface_real!$A$1:$A$212, 0), MATCH($B123, [8]Interface_real!$A$1:$MT$1, 0))</f>
        <v>0</v>
      </c>
      <c r="H123">
        <f>INDEX([8]Interface_real!$A$1:$MT$212, MATCH($A123&amp;RIGHT(H$2, 2), [8]Interface_real!$A$1:$A$212, 0), MATCH($B123, [8]Interface_real!$A$1:$MT$1, 0))</f>
        <v>0</v>
      </c>
      <c r="I123">
        <f>INDEX([8]Interface_real!$A$1:$MT$212, MATCH($A123&amp;RIGHT(I$2, 2), [8]Interface_real!$A$1:$A$212, 0), MATCH($B123, [8]Interface_real!$A$1:$MT$1, 0))</f>
        <v>0</v>
      </c>
      <c r="J123">
        <f>INDEX([8]Interface_real!$A$1:$MT$212, MATCH($A123&amp;RIGHT(J$2, 2), [8]Interface_real!$A$1:$A$212, 0), MATCH($B123, [8]Interface_real!$A$1:$MT$1, 0))</f>
        <v>0</v>
      </c>
    </row>
    <row r="124" spans="1:10" x14ac:dyDescent="0.3">
      <c r="A124" t="s">
        <v>81</v>
      </c>
      <c r="B124" t="s">
        <v>126</v>
      </c>
      <c r="C124" t="s">
        <v>149</v>
      </c>
      <c r="D124" t="s">
        <v>1</v>
      </c>
      <c r="E124" t="s">
        <v>403</v>
      </c>
      <c r="F124">
        <f>INDEX([8]Interface_real!$A$1:$MT$212, MATCH($A124&amp;RIGHT(F$2, 2), [8]Interface_real!$A$1:$A$212, 0), MATCH($B124, [8]Interface_real!$A$1:$MT$1, 0))</f>
        <v>0</v>
      </c>
      <c r="G124">
        <f>INDEX([8]Interface_real!$A$1:$MT$212, MATCH($A124&amp;RIGHT(G$2, 2), [8]Interface_real!$A$1:$A$212, 0), MATCH($B124, [8]Interface_real!$A$1:$MT$1, 0))</f>
        <v>0</v>
      </c>
      <c r="H124">
        <f>INDEX([8]Interface_real!$A$1:$MT$212, MATCH($A124&amp;RIGHT(H$2, 2), [8]Interface_real!$A$1:$A$212, 0), MATCH($B124, [8]Interface_real!$A$1:$MT$1, 0))</f>
        <v>0</v>
      </c>
      <c r="I124">
        <f>INDEX([8]Interface_real!$A$1:$MT$212, MATCH($A124&amp;RIGHT(I$2, 2), [8]Interface_real!$A$1:$A$212, 0), MATCH($B124, [8]Interface_real!$A$1:$MT$1, 0))</f>
        <v>0</v>
      </c>
      <c r="J124">
        <f>INDEX([8]Interface_real!$A$1:$MT$212, MATCH($A124&amp;RIGHT(J$2, 2), [8]Interface_real!$A$1:$A$212, 0), MATCH($B124, [8]Interface_real!$A$1:$MT$1, 0))</f>
        <v>0</v>
      </c>
    </row>
    <row r="125" spans="1:10" x14ac:dyDescent="0.3">
      <c r="A125" t="s">
        <v>81</v>
      </c>
      <c r="B125" t="s">
        <v>127</v>
      </c>
      <c r="C125" t="s">
        <v>150</v>
      </c>
      <c r="D125" t="s">
        <v>1</v>
      </c>
      <c r="E125" t="s">
        <v>404</v>
      </c>
      <c r="F125">
        <f>INDEX([8]Interface_real!$A$1:$MT$212, MATCH($A125&amp;RIGHT(F$2, 2), [8]Interface_real!$A$1:$A$212, 0), MATCH($B125, [8]Interface_real!$A$1:$MT$1, 0))</f>
        <v>0</v>
      </c>
      <c r="G125">
        <f>INDEX([8]Interface_real!$A$1:$MT$212, MATCH($A125&amp;RIGHT(G$2, 2), [8]Interface_real!$A$1:$A$212, 0), MATCH($B125, [8]Interface_real!$A$1:$MT$1, 0))</f>
        <v>0</v>
      </c>
      <c r="H125">
        <f>INDEX([8]Interface_real!$A$1:$MT$212, MATCH($A125&amp;RIGHT(H$2, 2), [8]Interface_real!$A$1:$A$212, 0), MATCH($B125, [8]Interface_real!$A$1:$MT$1, 0))</f>
        <v>0</v>
      </c>
      <c r="I125">
        <f>INDEX([8]Interface_real!$A$1:$MT$212, MATCH($A125&amp;RIGHT(I$2, 2), [8]Interface_real!$A$1:$A$212, 0), MATCH($B125, [8]Interface_real!$A$1:$MT$1, 0))</f>
        <v>0</v>
      </c>
      <c r="J125">
        <f>INDEX([8]Interface_real!$A$1:$MT$212, MATCH($A125&amp;RIGHT(J$2, 2), [8]Interface_real!$A$1:$A$212, 0), MATCH($B125, [8]Interface_real!$A$1:$MT$1, 0))</f>
        <v>0</v>
      </c>
    </row>
    <row r="126" spans="1:10" x14ac:dyDescent="0.3">
      <c r="A126" t="s">
        <v>81</v>
      </c>
      <c r="B126" t="s">
        <v>128</v>
      </c>
      <c r="C126" t="s">
        <v>151</v>
      </c>
      <c r="D126" t="s">
        <v>1</v>
      </c>
      <c r="E126" t="s">
        <v>405</v>
      </c>
      <c r="F126">
        <f>INDEX([8]Interface_real!$A$1:$MT$212, MATCH($A126&amp;RIGHT(F$2, 2), [8]Interface_real!$A$1:$A$212, 0), MATCH($B126, [8]Interface_real!$A$1:$MT$1, 0))</f>
        <v>2.7044451912664198E-2</v>
      </c>
      <c r="G126">
        <f>INDEX([8]Interface_real!$A$1:$MT$212, MATCH($A126&amp;RIGHT(G$2, 2), [8]Interface_real!$A$1:$A$212, 0), MATCH($B126, [8]Interface_real!$A$1:$MT$1, 0))</f>
        <v>2.67968679434041E-2</v>
      </c>
      <c r="H126">
        <f>INDEX([8]Interface_real!$A$1:$MT$212, MATCH($A126&amp;RIGHT(H$2, 2), [8]Interface_real!$A$1:$A$212, 0), MATCH($B126, [8]Interface_real!$A$1:$MT$1, 0))</f>
        <v>2.65427868709423E-2</v>
      </c>
      <c r="I126">
        <f>INDEX([8]Interface_real!$A$1:$MT$212, MATCH($A126&amp;RIGHT(I$2, 2), [8]Interface_real!$A$1:$A$212, 0), MATCH($B126, [8]Interface_real!$A$1:$MT$1, 0))</f>
        <v>2.6294057789224501E-2</v>
      </c>
      <c r="J126">
        <f>INDEX([8]Interface_real!$A$1:$MT$212, MATCH($A126&amp;RIGHT(J$2, 2), [8]Interface_real!$A$1:$A$212, 0), MATCH($B126, [8]Interface_real!$A$1:$MT$1, 0))</f>
        <v>2.6057817814520001E-2</v>
      </c>
    </row>
    <row r="127" spans="1:10" x14ac:dyDescent="0.3">
      <c r="A127" t="s">
        <v>81</v>
      </c>
      <c r="B127" t="s">
        <v>129</v>
      </c>
      <c r="C127" t="s">
        <v>152</v>
      </c>
      <c r="D127" t="s">
        <v>1</v>
      </c>
      <c r="E127" t="s">
        <v>406</v>
      </c>
      <c r="F127">
        <f>INDEX([8]Interface_real!$A$1:$MT$212, MATCH($A127&amp;RIGHT(F$2, 2), [8]Interface_real!$A$1:$A$212, 0), MATCH($B127, [8]Interface_real!$A$1:$MT$1, 0))</f>
        <v>0</v>
      </c>
      <c r="G127">
        <f>INDEX([8]Interface_real!$A$1:$MT$212, MATCH($A127&amp;RIGHT(G$2, 2), [8]Interface_real!$A$1:$A$212, 0), MATCH($B127, [8]Interface_real!$A$1:$MT$1, 0))</f>
        <v>0</v>
      </c>
      <c r="H127">
        <f>INDEX([8]Interface_real!$A$1:$MT$212, MATCH($A127&amp;RIGHT(H$2, 2), [8]Interface_real!$A$1:$A$212, 0), MATCH($B127, [8]Interface_real!$A$1:$MT$1, 0))</f>
        <v>0</v>
      </c>
      <c r="I127">
        <f>INDEX([8]Interface_real!$A$1:$MT$212, MATCH($A127&amp;RIGHT(I$2, 2), [8]Interface_real!$A$1:$A$212, 0), MATCH($B127, [8]Interface_real!$A$1:$MT$1, 0))</f>
        <v>0</v>
      </c>
      <c r="J127">
        <f>INDEX([8]Interface_real!$A$1:$MT$212, MATCH($A127&amp;RIGHT(J$2, 2), [8]Interface_real!$A$1:$A$212, 0), MATCH($B127, [8]Interface_real!$A$1:$MT$1, 0))</f>
        <v>0</v>
      </c>
    </row>
    <row r="128" spans="1:10" x14ac:dyDescent="0.3">
      <c r="A128" t="s">
        <v>81</v>
      </c>
      <c r="B128" t="s">
        <v>130</v>
      </c>
      <c r="C128" t="s">
        <v>152</v>
      </c>
      <c r="D128" t="s">
        <v>1</v>
      </c>
      <c r="E128" t="s">
        <v>407</v>
      </c>
      <c r="F128">
        <f>INDEX([8]Interface_real!$A$1:$MT$212, MATCH($A128&amp;RIGHT(F$2, 2), [8]Interface_real!$A$1:$A$212, 0), MATCH($B128, [8]Interface_real!$A$1:$MT$1, 0))</f>
        <v>0</v>
      </c>
      <c r="G128">
        <f>INDEX([8]Interface_real!$A$1:$MT$212, MATCH($A128&amp;RIGHT(G$2, 2), [8]Interface_real!$A$1:$A$212, 0), MATCH($B128, [8]Interface_real!$A$1:$MT$1, 0))</f>
        <v>0</v>
      </c>
      <c r="H128">
        <f>INDEX([8]Interface_real!$A$1:$MT$212, MATCH($A128&amp;RIGHT(H$2, 2), [8]Interface_real!$A$1:$A$212, 0), MATCH($B128, [8]Interface_real!$A$1:$MT$1, 0))</f>
        <v>0</v>
      </c>
      <c r="I128">
        <f>INDEX([8]Interface_real!$A$1:$MT$212, MATCH($A128&amp;RIGHT(I$2, 2), [8]Interface_real!$A$1:$A$212, 0), MATCH($B128, [8]Interface_real!$A$1:$MT$1, 0))</f>
        <v>0</v>
      </c>
      <c r="J128">
        <f>INDEX([8]Interface_real!$A$1:$MT$212, MATCH($A128&amp;RIGHT(J$2, 2), [8]Interface_real!$A$1:$A$212, 0), MATCH($B128, [8]Interface_real!$A$1:$MT$1, 0))</f>
        <v>0</v>
      </c>
    </row>
    <row r="129" spans="1:10" x14ac:dyDescent="0.3">
      <c r="A129" t="s">
        <v>81</v>
      </c>
      <c r="B129" t="s">
        <v>131</v>
      </c>
      <c r="C129" t="s">
        <v>153</v>
      </c>
      <c r="D129" t="s">
        <v>1</v>
      </c>
      <c r="E129" t="s">
        <v>408</v>
      </c>
      <c r="F129">
        <f>INDEX([8]Interface_real!$A$1:$MT$212, MATCH($A129&amp;RIGHT(F$2, 2), [8]Interface_real!$A$1:$A$212, 0), MATCH($B129, [8]Interface_real!$A$1:$MT$1, 0))</f>
        <v>0</v>
      </c>
      <c r="G129">
        <f>INDEX([8]Interface_real!$A$1:$MT$212, MATCH($A129&amp;RIGHT(G$2, 2), [8]Interface_real!$A$1:$A$212, 0), MATCH($B129, [8]Interface_real!$A$1:$MT$1, 0))</f>
        <v>0</v>
      </c>
      <c r="H129">
        <f>INDEX([8]Interface_real!$A$1:$MT$212, MATCH($A129&amp;RIGHT(H$2, 2), [8]Interface_real!$A$1:$A$212, 0), MATCH($B129, [8]Interface_real!$A$1:$MT$1, 0))</f>
        <v>0</v>
      </c>
      <c r="I129">
        <f>INDEX([8]Interface_real!$A$1:$MT$212, MATCH($A129&amp;RIGHT(I$2, 2), [8]Interface_real!$A$1:$A$212, 0), MATCH($B129, [8]Interface_real!$A$1:$MT$1, 0))</f>
        <v>0</v>
      </c>
      <c r="J129">
        <f>INDEX([8]Interface_real!$A$1:$MT$212, MATCH($A129&amp;RIGHT(J$2, 2), [8]Interface_real!$A$1:$A$212, 0), MATCH($B129, [8]Interface_real!$A$1:$MT$1, 0))</f>
        <v>0</v>
      </c>
    </row>
    <row r="130" spans="1:10" x14ac:dyDescent="0.3">
      <c r="A130" t="s">
        <v>81</v>
      </c>
      <c r="B130" t="s">
        <v>132</v>
      </c>
      <c r="C130" t="s">
        <v>154</v>
      </c>
      <c r="D130" t="s">
        <v>1</v>
      </c>
      <c r="E130" t="s">
        <v>409</v>
      </c>
      <c r="F130">
        <f>INDEX([8]Interface_real!$A$1:$MT$212, MATCH($A130&amp;RIGHT(F$2, 2), [8]Interface_real!$A$1:$A$212, 0), MATCH($B130, [8]Interface_real!$A$1:$MT$1, 0))</f>
        <v>2.3690939875493902</v>
      </c>
      <c r="G130">
        <f>INDEX([8]Interface_real!$A$1:$MT$212, MATCH($A130&amp;RIGHT(G$2, 2), [8]Interface_real!$A$1:$A$212, 0), MATCH($B130, [8]Interface_real!$A$1:$MT$1, 0))</f>
        <v>2.3474056318422001</v>
      </c>
      <c r="H130">
        <f>INDEX([8]Interface_real!$A$1:$MT$212, MATCH($A130&amp;RIGHT(H$2, 2), [8]Interface_real!$A$1:$A$212, 0), MATCH($B130, [8]Interface_real!$A$1:$MT$1, 0))</f>
        <v>2.32514812989454</v>
      </c>
      <c r="I130">
        <f>INDEX([8]Interface_real!$A$1:$MT$212, MATCH($A130&amp;RIGHT(I$2, 2), [8]Interface_real!$A$1:$A$212, 0), MATCH($B130, [8]Interface_real!$A$1:$MT$1, 0))</f>
        <v>2.3033594623360698</v>
      </c>
      <c r="J130">
        <f>INDEX([8]Interface_real!$A$1:$MT$212, MATCH($A130&amp;RIGHT(J$2, 2), [8]Interface_real!$A$1:$A$212, 0), MATCH($B130, [8]Interface_real!$A$1:$MT$1, 0))</f>
        <v>2.2826648405519498</v>
      </c>
    </row>
    <row r="131" spans="1:10" x14ac:dyDescent="0.3">
      <c r="A131" t="s">
        <v>81</v>
      </c>
      <c r="B131" t="s">
        <v>133</v>
      </c>
      <c r="C131" t="s">
        <v>155</v>
      </c>
      <c r="D131" t="s">
        <v>1</v>
      </c>
      <c r="E131" t="s">
        <v>410</v>
      </c>
      <c r="F131">
        <f>INDEX([8]Interface_real!$A$1:$MT$212, MATCH($A131&amp;RIGHT(F$2, 2), [8]Interface_real!$A$1:$A$212, 0), MATCH($B131, [8]Interface_real!$A$1:$MT$1, 0))</f>
        <v>0</v>
      </c>
      <c r="G131">
        <f>INDEX([8]Interface_real!$A$1:$MT$212, MATCH($A131&amp;RIGHT(G$2, 2), [8]Interface_real!$A$1:$A$212, 0), MATCH($B131, [8]Interface_real!$A$1:$MT$1, 0))</f>
        <v>0</v>
      </c>
      <c r="H131">
        <f>INDEX([8]Interface_real!$A$1:$MT$212, MATCH($A131&amp;RIGHT(H$2, 2), [8]Interface_real!$A$1:$A$212, 0), MATCH($B131, [8]Interface_real!$A$1:$MT$1, 0))</f>
        <v>0</v>
      </c>
      <c r="I131">
        <f>INDEX([8]Interface_real!$A$1:$MT$212, MATCH($A131&amp;RIGHT(I$2, 2), [8]Interface_real!$A$1:$A$212, 0), MATCH($B131, [8]Interface_real!$A$1:$MT$1, 0))</f>
        <v>0</v>
      </c>
      <c r="J131">
        <f>INDEX([8]Interface_real!$A$1:$MT$212, MATCH($A131&amp;RIGHT(J$2, 2), [8]Interface_real!$A$1:$A$212, 0), MATCH($B131, [8]Interface_real!$A$1:$MT$1, 0))</f>
        <v>0</v>
      </c>
    </row>
    <row r="132" spans="1:10" x14ac:dyDescent="0.3">
      <c r="A132" t="s">
        <v>81</v>
      </c>
      <c r="B132" t="s">
        <v>134</v>
      </c>
      <c r="C132" t="s">
        <v>155</v>
      </c>
      <c r="D132" t="s">
        <v>1</v>
      </c>
      <c r="E132" t="s">
        <v>411</v>
      </c>
      <c r="F132">
        <f>INDEX([8]Interface_real!$A$1:$MT$212, MATCH($A132&amp;RIGHT(F$2, 2), [8]Interface_real!$A$1:$A$212, 0), MATCH($B132, [8]Interface_real!$A$1:$MT$1, 0))</f>
        <v>0</v>
      </c>
      <c r="G132">
        <f>INDEX([8]Interface_real!$A$1:$MT$212, MATCH($A132&amp;RIGHT(G$2, 2), [8]Interface_real!$A$1:$A$212, 0), MATCH($B132, [8]Interface_real!$A$1:$MT$1, 0))</f>
        <v>0</v>
      </c>
      <c r="H132">
        <f>INDEX([8]Interface_real!$A$1:$MT$212, MATCH($A132&amp;RIGHT(H$2, 2), [8]Interface_real!$A$1:$A$212, 0), MATCH($B132, [8]Interface_real!$A$1:$MT$1, 0))</f>
        <v>0</v>
      </c>
      <c r="I132">
        <f>INDEX([8]Interface_real!$A$1:$MT$212, MATCH($A132&amp;RIGHT(I$2, 2), [8]Interface_real!$A$1:$A$212, 0), MATCH($B132, [8]Interface_real!$A$1:$MT$1, 0))</f>
        <v>0</v>
      </c>
      <c r="J132">
        <f>INDEX([8]Interface_real!$A$1:$MT$212, MATCH($A132&amp;RIGHT(J$2, 2), [8]Interface_real!$A$1:$A$212, 0), MATCH($B132, [8]Interface_real!$A$1:$MT$1, 0))</f>
        <v>0</v>
      </c>
    </row>
    <row r="133" spans="1:10" x14ac:dyDescent="0.3">
      <c r="A133" t="s">
        <v>81</v>
      </c>
      <c r="B133" t="s">
        <v>135</v>
      </c>
      <c r="C133" t="s">
        <v>156</v>
      </c>
      <c r="D133" t="s">
        <v>1</v>
      </c>
      <c r="E133" t="s">
        <v>412</v>
      </c>
      <c r="F133">
        <f>INDEX([8]Interface_real!$A$1:$MT$212, MATCH($A133&amp;RIGHT(F$2, 2), [8]Interface_real!$A$1:$A$212, 0), MATCH($B133, [8]Interface_real!$A$1:$MT$1, 0))</f>
        <v>0</v>
      </c>
      <c r="G133">
        <f>INDEX([8]Interface_real!$A$1:$MT$212, MATCH($A133&amp;RIGHT(G$2, 2), [8]Interface_real!$A$1:$A$212, 0), MATCH($B133, [8]Interface_real!$A$1:$MT$1, 0))</f>
        <v>0</v>
      </c>
      <c r="H133">
        <f>INDEX([8]Interface_real!$A$1:$MT$212, MATCH($A133&amp;RIGHT(H$2, 2), [8]Interface_real!$A$1:$A$212, 0), MATCH($B133, [8]Interface_real!$A$1:$MT$1, 0))</f>
        <v>0</v>
      </c>
      <c r="I133">
        <f>INDEX([8]Interface_real!$A$1:$MT$212, MATCH($A133&amp;RIGHT(I$2, 2), [8]Interface_real!$A$1:$A$212, 0), MATCH($B133, [8]Interface_real!$A$1:$MT$1, 0))</f>
        <v>0</v>
      </c>
      <c r="J133">
        <f>INDEX([8]Interface_real!$A$1:$MT$212, MATCH($A133&amp;RIGHT(J$2, 2), [8]Interface_real!$A$1:$A$212, 0), MATCH($B133, [8]Interface_real!$A$1:$MT$1, 0))</f>
        <v>0</v>
      </c>
    </row>
    <row r="134" spans="1:10" x14ac:dyDescent="0.3">
      <c r="A134" t="s">
        <v>81</v>
      </c>
      <c r="B134" t="s">
        <v>136</v>
      </c>
      <c r="C134" t="s">
        <v>157</v>
      </c>
      <c r="D134" t="s">
        <v>1</v>
      </c>
      <c r="E134" t="s">
        <v>413</v>
      </c>
      <c r="F134">
        <f>INDEX([8]Interface_real!$A$1:$MT$212, MATCH($A134&amp;RIGHT(F$2, 2), [8]Interface_real!$A$1:$A$212, 0), MATCH($B134, [8]Interface_real!$A$1:$MT$1, 0))</f>
        <v>1.69839158011531</v>
      </c>
      <c r="G134">
        <f>INDEX([8]Interface_real!$A$1:$MT$212, MATCH($A134&amp;RIGHT(G$2, 2), [8]Interface_real!$A$1:$A$212, 0), MATCH($B134, [8]Interface_real!$A$1:$MT$1, 0))</f>
        <v>1.68284330684578</v>
      </c>
      <c r="H134">
        <f>INDEX([8]Interface_real!$A$1:$MT$212, MATCH($A134&amp;RIGHT(H$2, 2), [8]Interface_real!$A$1:$A$212, 0), MATCH($B134, [8]Interface_real!$A$1:$MT$1, 0))</f>
        <v>1.66688701549518</v>
      </c>
      <c r="I134">
        <f>INDEX([8]Interface_real!$A$1:$MT$212, MATCH($A134&amp;RIGHT(I$2, 2), [8]Interface_real!$A$1:$A$212, 0), MATCH($B134, [8]Interface_real!$A$1:$MT$1, 0))</f>
        <v>1.6512668291632999</v>
      </c>
      <c r="J134">
        <f>INDEX([8]Interface_real!$A$1:$MT$212, MATCH($A134&amp;RIGHT(J$2, 2), [8]Interface_real!$A$1:$A$212, 0), MATCH($B134, [8]Interface_real!$A$1:$MT$1, 0))</f>
        <v>1.63643095875185</v>
      </c>
    </row>
    <row r="135" spans="1:10" x14ac:dyDescent="0.3">
      <c r="A135" t="s">
        <v>81</v>
      </c>
      <c r="B135" t="s">
        <v>158</v>
      </c>
      <c r="C135" t="s">
        <v>159</v>
      </c>
      <c r="D135" t="s">
        <v>1</v>
      </c>
      <c r="E135" t="s">
        <v>414</v>
      </c>
      <c r="F135">
        <f>INDEX([8]Interface_real!$A$1:$MT$212, MATCH($A135&amp;RIGHT(F$2, 2), [8]Interface_real!$A$1:$A$212, 0), MATCH($B135, [8]Interface_real!$A$1:$MT$1, 0))</f>
        <v>68.9707896390412</v>
      </c>
      <c r="G135">
        <f>INDEX([8]Interface_real!$A$1:$MT$212, MATCH($A135&amp;RIGHT(G$2, 2), [8]Interface_real!$A$1:$A$212, 0), MATCH($B135, [8]Interface_real!$A$1:$MT$1, 0))</f>
        <v>69.189525821896098</v>
      </c>
      <c r="H135">
        <f>INDEX([8]Interface_real!$A$1:$MT$212, MATCH($A135&amp;RIGHT(H$2, 2), [8]Interface_real!$A$1:$A$212, 0), MATCH($B135, [8]Interface_real!$A$1:$MT$1, 0))</f>
        <v>68.372865747044202</v>
      </c>
      <c r="I135">
        <f>INDEX([8]Interface_real!$A$1:$MT$212, MATCH($A135&amp;RIGHT(I$2, 2), [8]Interface_real!$A$1:$A$212, 0), MATCH($B135, [8]Interface_real!$A$1:$MT$1, 0))</f>
        <v>65.982018852722106</v>
      </c>
      <c r="J135">
        <f>INDEX([8]Interface_real!$A$1:$MT$212, MATCH($A135&amp;RIGHT(J$2, 2), [8]Interface_real!$A$1:$A$212, 0), MATCH($B135, [8]Interface_real!$A$1:$MT$1, 0))</f>
        <v>59.315663269437096</v>
      </c>
    </row>
    <row r="136" spans="1:10" x14ac:dyDescent="0.3">
      <c r="A136" t="s">
        <v>81</v>
      </c>
      <c r="B136" t="s">
        <v>137</v>
      </c>
      <c r="C136" t="s">
        <v>160</v>
      </c>
      <c r="D136" t="s">
        <v>1</v>
      </c>
      <c r="E136" t="s">
        <v>415</v>
      </c>
      <c r="F136">
        <f>INDEX([8]Interface_real!$A$1:$MT$212, MATCH($A136&amp;RIGHT(F$2, 2), [8]Interface_real!$A$1:$A$212, 0), MATCH($B136, [8]Interface_real!$A$1:$MT$1, 0))</f>
        <v>292.35984602988998</v>
      </c>
      <c r="G136">
        <f>INDEX([8]Interface_real!$A$1:$MT$212, MATCH($A136&amp;RIGHT(G$2, 2), [8]Interface_real!$A$1:$A$212, 0), MATCH($B136, [8]Interface_real!$A$1:$MT$1, 0))</f>
        <v>343.062489851007</v>
      </c>
      <c r="H136">
        <f>INDEX([8]Interface_real!$A$1:$MT$212, MATCH($A136&amp;RIGHT(H$2, 2), [8]Interface_real!$A$1:$A$212, 0), MATCH($B136, [8]Interface_real!$A$1:$MT$1, 0))</f>
        <v>360.61732462944599</v>
      </c>
      <c r="I136">
        <f>INDEX([8]Interface_real!$A$1:$MT$212, MATCH($A136&amp;RIGHT(I$2, 2), [8]Interface_real!$A$1:$A$212, 0), MATCH($B136, [8]Interface_real!$A$1:$MT$1, 0))</f>
        <v>355.75497405804799</v>
      </c>
      <c r="J136">
        <f>INDEX([8]Interface_real!$A$1:$MT$212, MATCH($A136&amp;RIGHT(J$2, 2), [8]Interface_real!$A$1:$A$212, 0), MATCH($B136, [8]Interface_real!$A$1:$MT$1, 0))</f>
        <v>309.58427157890901</v>
      </c>
    </row>
    <row r="137" spans="1:10" x14ac:dyDescent="0.3">
      <c r="A137" t="s">
        <v>81</v>
      </c>
      <c r="B137" t="s">
        <v>138</v>
      </c>
      <c r="C137" t="s">
        <v>161</v>
      </c>
      <c r="D137" t="s">
        <v>1</v>
      </c>
      <c r="E137" t="s">
        <v>416</v>
      </c>
      <c r="F137">
        <f>INDEX([8]Interface_real!$A$1:$MT$212, MATCH($A137&amp;RIGHT(F$2, 2), [8]Interface_real!$A$1:$A$212, 0), MATCH($B137, [8]Interface_real!$A$1:$MT$1, 0))</f>
        <v>199.605217021247</v>
      </c>
      <c r="G137">
        <f>INDEX([8]Interface_real!$A$1:$MT$212, MATCH($A137&amp;RIGHT(G$2, 2), [8]Interface_real!$A$1:$A$212, 0), MATCH($B137, [8]Interface_real!$A$1:$MT$1, 0))</f>
        <v>202.22670983542</v>
      </c>
      <c r="H137">
        <f>INDEX([8]Interface_real!$A$1:$MT$212, MATCH($A137&amp;RIGHT(H$2, 2), [8]Interface_real!$A$1:$A$212, 0), MATCH($B137, [8]Interface_real!$A$1:$MT$1, 0))</f>
        <v>192.23280092003799</v>
      </c>
      <c r="I137">
        <f>INDEX([8]Interface_real!$A$1:$MT$212, MATCH($A137&amp;RIGHT(I$2, 2), [8]Interface_real!$A$1:$A$212, 0), MATCH($B137, [8]Interface_real!$A$1:$MT$1, 0))</f>
        <v>188.85958736052899</v>
      </c>
      <c r="J137">
        <f>INDEX([8]Interface_real!$A$1:$MT$212, MATCH($A137&amp;RIGHT(J$2, 2), [8]Interface_real!$A$1:$A$212, 0), MATCH($B137, [8]Interface_real!$A$1:$MT$1, 0))</f>
        <v>176.53695058827</v>
      </c>
    </row>
    <row r="138" spans="1:10" x14ac:dyDescent="0.3">
      <c r="A138" t="s">
        <v>81</v>
      </c>
      <c r="B138" t="s">
        <v>162</v>
      </c>
      <c r="C138" t="s">
        <v>172</v>
      </c>
      <c r="D138" t="s">
        <v>1</v>
      </c>
      <c r="E138" t="s">
        <v>417</v>
      </c>
      <c r="F138">
        <f>INDEX([8]Interface_real!$A$1:$MT$212, MATCH($A138&amp;RIGHT(F$2, 2), [8]Interface_real!$A$1:$A$212, 0), MATCH($B138, [8]Interface_real!$A$1:$MT$1, 0))</f>
        <v>269.83185297147202</v>
      </c>
      <c r="G138">
        <f>INDEX([8]Interface_real!$A$1:$MT$212, MATCH($A138&amp;RIGHT(G$2, 2), [8]Interface_real!$A$1:$A$212, 0), MATCH($B138, [8]Interface_real!$A$1:$MT$1, 0))</f>
        <v>263.67375746313797</v>
      </c>
      <c r="H138">
        <f>INDEX([8]Interface_real!$A$1:$MT$212, MATCH($A138&amp;RIGHT(H$2, 2), [8]Interface_real!$A$1:$A$212, 0), MATCH($B138, [8]Interface_real!$A$1:$MT$1, 0))</f>
        <v>258.97148341125103</v>
      </c>
      <c r="I138">
        <f>INDEX([8]Interface_real!$A$1:$MT$212, MATCH($A138&amp;RIGHT(I$2, 2), [8]Interface_real!$A$1:$A$212, 0), MATCH($B138, [8]Interface_real!$A$1:$MT$1, 0))</f>
        <v>257.521047081532</v>
      </c>
      <c r="J138">
        <f>INDEX([8]Interface_real!$A$1:$MT$212, MATCH($A138&amp;RIGHT(J$2, 2), [8]Interface_real!$A$1:$A$212, 0), MATCH($B138, [8]Interface_real!$A$1:$MT$1, 0))</f>
        <v>259.840096713501</v>
      </c>
    </row>
    <row r="139" spans="1:10" x14ac:dyDescent="0.3">
      <c r="A139" t="s">
        <v>81</v>
      </c>
      <c r="B139" t="s">
        <v>163</v>
      </c>
      <c r="C139" t="s">
        <v>173</v>
      </c>
      <c r="D139" t="s">
        <v>1</v>
      </c>
      <c r="E139" t="s">
        <v>418</v>
      </c>
      <c r="F139">
        <f>INDEX([8]Interface_real!$A$1:$MT$212, MATCH($A139&amp;RIGHT(F$2, 2), [8]Interface_real!$A$1:$A$212, 0), MATCH($B139, [8]Interface_real!$A$1:$MT$1, 0))</f>
        <v>0</v>
      </c>
      <c r="G139">
        <f>INDEX([8]Interface_real!$A$1:$MT$212, MATCH($A139&amp;RIGHT(G$2, 2), [8]Interface_real!$A$1:$A$212, 0), MATCH($B139, [8]Interface_real!$A$1:$MT$1, 0))</f>
        <v>0</v>
      </c>
      <c r="H139">
        <f>INDEX([8]Interface_real!$A$1:$MT$212, MATCH($A139&amp;RIGHT(H$2, 2), [8]Interface_real!$A$1:$A$212, 0), MATCH($B139, [8]Interface_real!$A$1:$MT$1, 0))</f>
        <v>0</v>
      </c>
      <c r="I139">
        <f>INDEX([8]Interface_real!$A$1:$MT$212, MATCH($A139&amp;RIGHT(I$2, 2), [8]Interface_real!$A$1:$A$212, 0), MATCH($B139, [8]Interface_real!$A$1:$MT$1, 0))</f>
        <v>0</v>
      </c>
      <c r="J139">
        <f>INDEX([8]Interface_real!$A$1:$MT$212, MATCH($A139&amp;RIGHT(J$2, 2), [8]Interface_real!$A$1:$A$212, 0), MATCH($B139, [8]Interface_real!$A$1:$MT$1, 0))</f>
        <v>0</v>
      </c>
    </row>
    <row r="140" spans="1:10" x14ac:dyDescent="0.3">
      <c r="A140" t="s">
        <v>81</v>
      </c>
      <c r="B140" t="s">
        <v>164</v>
      </c>
      <c r="C140" t="s">
        <v>174</v>
      </c>
      <c r="D140" t="s">
        <v>1</v>
      </c>
      <c r="E140" t="s">
        <v>419</v>
      </c>
      <c r="F140">
        <f>INDEX([8]Interface_real!$A$1:$MT$212, MATCH($A140&amp;RIGHT(F$2, 2), [8]Interface_real!$A$1:$A$212, 0), MATCH($B140, [8]Interface_real!$A$1:$MT$1, 0))</f>
        <v>119.84071191129499</v>
      </c>
      <c r="G140">
        <f>INDEX([8]Interface_real!$A$1:$MT$212, MATCH($A140&amp;RIGHT(G$2, 2), [8]Interface_real!$A$1:$A$212, 0), MATCH($B140, [8]Interface_real!$A$1:$MT$1, 0))</f>
        <v>120.9105551924265</v>
      </c>
      <c r="H140">
        <f>INDEX([8]Interface_real!$A$1:$MT$212, MATCH($A140&amp;RIGHT(H$2, 2), [8]Interface_real!$A$1:$A$212, 0), MATCH($B140, [8]Interface_real!$A$1:$MT$1, 0))</f>
        <v>123.69503847478009</v>
      </c>
      <c r="I140">
        <f>INDEX([8]Interface_real!$A$1:$MT$212, MATCH($A140&amp;RIGHT(I$2, 2), [8]Interface_real!$A$1:$A$212, 0), MATCH($B140, [8]Interface_real!$A$1:$MT$1, 0))</f>
        <v>118.64420662994451</v>
      </c>
      <c r="J140">
        <f>INDEX([8]Interface_real!$A$1:$MT$212, MATCH($A140&amp;RIGHT(J$2, 2), [8]Interface_real!$A$1:$A$212, 0), MATCH($B140, [8]Interface_real!$A$1:$MT$1, 0))</f>
        <v>110.3966513125399</v>
      </c>
    </row>
    <row r="141" spans="1:10" x14ac:dyDescent="0.3">
      <c r="A141" t="s">
        <v>81</v>
      </c>
      <c r="B141" t="s">
        <v>165</v>
      </c>
      <c r="C141" t="s">
        <v>175</v>
      </c>
      <c r="D141" t="s">
        <v>1</v>
      </c>
      <c r="E141" t="s">
        <v>420</v>
      </c>
      <c r="F141">
        <f>INDEX([8]Interface_real!$A$1:$MT$212, MATCH($A141&amp;RIGHT(F$2, 2), [8]Interface_real!$A$1:$A$212, 0), MATCH($B141, [8]Interface_real!$A$1:$MT$1, 0))</f>
        <v>20.514072638123505</v>
      </c>
      <c r="G141">
        <f>INDEX([8]Interface_real!$A$1:$MT$212, MATCH($A141&amp;RIGHT(G$2, 2), [8]Interface_real!$A$1:$A$212, 0), MATCH($B141, [8]Interface_real!$A$1:$MT$1, 0))</f>
        <v>20.879903195494681</v>
      </c>
      <c r="H141">
        <f>INDEX([8]Interface_real!$A$1:$MT$212, MATCH($A141&amp;RIGHT(H$2, 2), [8]Interface_real!$A$1:$A$212, 0), MATCH($B141, [8]Interface_real!$A$1:$MT$1, 0))</f>
        <v>19.56865067120745</v>
      </c>
      <c r="I141">
        <f>INDEX([8]Interface_real!$A$1:$MT$212, MATCH($A141&amp;RIGHT(I$2, 2), [8]Interface_real!$A$1:$A$212, 0), MATCH($B141, [8]Interface_real!$A$1:$MT$1, 0))</f>
        <v>19.73587442951353</v>
      </c>
      <c r="J141">
        <f>INDEX([8]Interface_real!$A$1:$MT$212, MATCH($A141&amp;RIGHT(J$2, 2), [8]Interface_real!$A$1:$A$212, 0), MATCH($B141, [8]Interface_real!$A$1:$MT$1, 0))</f>
        <v>19.587269245837248</v>
      </c>
    </row>
    <row r="142" spans="1:10" x14ac:dyDescent="0.3">
      <c r="A142" t="s">
        <v>81</v>
      </c>
      <c r="B142" t="s">
        <v>166</v>
      </c>
      <c r="C142" t="s">
        <v>176</v>
      </c>
      <c r="D142" t="s">
        <v>1</v>
      </c>
      <c r="E142" t="s">
        <v>421</v>
      </c>
      <c r="F142">
        <f>INDEX([8]Interface_real!$A$1:$MT$212, MATCH($A142&amp;RIGHT(F$2, 2), [8]Interface_real!$A$1:$A$212, 0), MATCH($B142, [8]Interface_real!$A$1:$MT$1, 0))</f>
        <v>0</v>
      </c>
      <c r="G142">
        <f>INDEX([8]Interface_real!$A$1:$MT$212, MATCH($A142&amp;RIGHT(G$2, 2), [8]Interface_real!$A$1:$A$212, 0), MATCH($B142, [8]Interface_real!$A$1:$MT$1, 0))</f>
        <v>0</v>
      </c>
      <c r="H142">
        <f>INDEX([8]Interface_real!$A$1:$MT$212, MATCH($A142&amp;RIGHT(H$2, 2), [8]Interface_real!$A$1:$A$212, 0), MATCH($B142, [8]Interface_real!$A$1:$MT$1, 0))</f>
        <v>0</v>
      </c>
      <c r="I142">
        <f>INDEX([8]Interface_real!$A$1:$MT$212, MATCH($A142&amp;RIGHT(I$2, 2), [8]Interface_real!$A$1:$A$212, 0), MATCH($B142, [8]Interface_real!$A$1:$MT$1, 0))</f>
        <v>0</v>
      </c>
      <c r="J142">
        <f>INDEX([8]Interface_real!$A$1:$MT$212, MATCH($A142&amp;RIGHT(J$2, 2), [8]Interface_real!$A$1:$A$212, 0), MATCH($B142, [8]Interface_real!$A$1:$MT$1, 0))</f>
        <v>0</v>
      </c>
    </row>
    <row r="143" spans="1:10" x14ac:dyDescent="0.3">
      <c r="A143" t="s">
        <v>81</v>
      </c>
      <c r="B143" t="s">
        <v>167</v>
      </c>
      <c r="C143" t="s">
        <v>177</v>
      </c>
      <c r="D143" t="s">
        <v>1</v>
      </c>
      <c r="E143" t="s">
        <v>422</v>
      </c>
      <c r="F143">
        <f>INDEX([8]Interface_real!$A$1:$MT$212, MATCH($A143&amp;RIGHT(F$2, 2), [8]Interface_real!$A$1:$A$212, 0), MATCH($B143, [8]Interface_real!$A$1:$MT$1, 0))</f>
        <v>40.805186981340292</v>
      </c>
      <c r="G143">
        <f>INDEX([8]Interface_real!$A$1:$MT$212, MATCH($A143&amp;RIGHT(G$2, 2), [8]Interface_real!$A$1:$A$212, 0), MATCH($B143, [8]Interface_real!$A$1:$MT$1, 0))</f>
        <v>39.670576819770076</v>
      </c>
      <c r="H143">
        <f>INDEX([8]Interface_real!$A$1:$MT$212, MATCH($A143&amp;RIGHT(H$2, 2), [8]Interface_real!$A$1:$A$212, 0), MATCH($B143, [8]Interface_real!$A$1:$MT$1, 0))</f>
        <v>39.113637143576184</v>
      </c>
      <c r="I143">
        <f>INDEX([8]Interface_real!$A$1:$MT$212, MATCH($A143&amp;RIGHT(I$2, 2), [8]Interface_real!$A$1:$A$212, 0), MATCH($B143, [8]Interface_real!$A$1:$MT$1, 0))</f>
        <v>36.484224073920011</v>
      </c>
      <c r="J143">
        <f>INDEX([8]Interface_real!$A$1:$MT$212, MATCH($A143&amp;RIGHT(J$2, 2), [8]Interface_real!$A$1:$A$212, 0), MATCH($B143, [8]Interface_real!$A$1:$MT$1, 0))</f>
        <v>31.50324040648157</v>
      </c>
    </row>
    <row r="144" spans="1:10" x14ac:dyDescent="0.3">
      <c r="A144" t="s">
        <v>7</v>
      </c>
      <c r="B144" t="s">
        <v>140</v>
      </c>
      <c r="C144" t="s">
        <v>141</v>
      </c>
      <c r="D144" t="s">
        <v>1</v>
      </c>
      <c r="E144" t="s">
        <v>423</v>
      </c>
      <c r="F144">
        <f>INDEX([8]Interface_real!$A$1:$MT$212, MATCH($A144&amp;RIGHT(F$2, 2), [8]Interface_real!$A$1:$A$212, 0), MATCH($B144, [8]Interface_real!$A$1:$MT$1, 0))</f>
        <v>0</v>
      </c>
      <c r="G144">
        <f>INDEX([8]Interface_real!$A$1:$MT$212, MATCH($A144&amp;RIGHT(G$2, 2), [8]Interface_real!$A$1:$A$212, 0), MATCH($B144, [8]Interface_real!$A$1:$MT$1, 0))</f>
        <v>0</v>
      </c>
      <c r="H144">
        <f>INDEX([8]Interface_real!$A$1:$MT$212, MATCH($A144&amp;RIGHT(H$2, 2), [8]Interface_real!$A$1:$A$212, 0), MATCH($B144, [8]Interface_real!$A$1:$MT$1, 0))</f>
        <v>0</v>
      </c>
      <c r="I144">
        <f>INDEX([8]Interface_real!$A$1:$MT$212, MATCH($A144&amp;RIGHT(I$2, 2), [8]Interface_real!$A$1:$A$212, 0), MATCH($B144, [8]Interface_real!$A$1:$MT$1, 0))</f>
        <v>0</v>
      </c>
      <c r="J144">
        <f>INDEX([8]Interface_real!$A$1:$MT$212, MATCH($A144&amp;RIGHT(J$2, 2), [8]Interface_real!$A$1:$A$212, 0), MATCH($B144, [8]Interface_real!$A$1:$MT$1, 0))</f>
        <v>0</v>
      </c>
    </row>
    <row r="145" spans="1:10" x14ac:dyDescent="0.3">
      <c r="A145" t="s">
        <v>7</v>
      </c>
      <c r="B145" t="s">
        <v>112</v>
      </c>
      <c r="C145" t="s">
        <v>142</v>
      </c>
      <c r="D145" t="s">
        <v>1</v>
      </c>
      <c r="E145" t="s">
        <v>424</v>
      </c>
      <c r="F145">
        <f>INDEX([8]Interface_real!$A$1:$MT$212, MATCH($A145&amp;RIGHT(F$2, 2), [8]Interface_real!$A$1:$A$212, 0), MATCH($B145, [8]Interface_real!$A$1:$MT$1, 0))</f>
        <v>0</v>
      </c>
      <c r="G145">
        <f>INDEX([8]Interface_real!$A$1:$MT$212, MATCH($A145&amp;RIGHT(G$2, 2), [8]Interface_real!$A$1:$A$212, 0), MATCH($B145, [8]Interface_real!$A$1:$MT$1, 0))</f>
        <v>0</v>
      </c>
      <c r="H145">
        <f>INDEX([8]Interface_real!$A$1:$MT$212, MATCH($A145&amp;RIGHT(H$2, 2), [8]Interface_real!$A$1:$A$212, 0), MATCH($B145, [8]Interface_real!$A$1:$MT$1, 0))</f>
        <v>0</v>
      </c>
      <c r="I145">
        <f>INDEX([8]Interface_real!$A$1:$MT$212, MATCH($A145&amp;RIGHT(I$2, 2), [8]Interface_real!$A$1:$A$212, 0), MATCH($B145, [8]Interface_real!$A$1:$MT$1, 0))</f>
        <v>0</v>
      </c>
      <c r="J145">
        <f>INDEX([8]Interface_real!$A$1:$MT$212, MATCH($A145&amp;RIGHT(J$2, 2), [8]Interface_real!$A$1:$A$212, 0), MATCH($B145, [8]Interface_real!$A$1:$MT$1, 0))</f>
        <v>0</v>
      </c>
    </row>
    <row r="146" spans="1:10" x14ac:dyDescent="0.3">
      <c r="A146" t="s">
        <v>7</v>
      </c>
      <c r="B146" t="s">
        <v>113</v>
      </c>
      <c r="C146" t="s">
        <v>143</v>
      </c>
      <c r="D146" t="s">
        <v>1</v>
      </c>
      <c r="E146" t="s">
        <v>425</v>
      </c>
      <c r="F146">
        <f>INDEX([8]Interface_real!$A$1:$MT$212, MATCH($A146&amp;RIGHT(F$2, 2), [8]Interface_real!$A$1:$A$212, 0), MATCH($B146, [8]Interface_real!$A$1:$MT$1, 0))</f>
        <v>0</v>
      </c>
      <c r="G146">
        <f>INDEX([8]Interface_real!$A$1:$MT$212, MATCH($A146&amp;RIGHT(G$2, 2), [8]Interface_real!$A$1:$A$212, 0), MATCH($B146, [8]Interface_real!$A$1:$MT$1, 0))</f>
        <v>0</v>
      </c>
      <c r="H146">
        <f>INDEX([8]Interface_real!$A$1:$MT$212, MATCH($A146&amp;RIGHT(H$2, 2), [8]Interface_real!$A$1:$A$212, 0), MATCH($B146, [8]Interface_real!$A$1:$MT$1, 0))</f>
        <v>0</v>
      </c>
      <c r="I146">
        <f>INDEX([8]Interface_real!$A$1:$MT$212, MATCH($A146&amp;RIGHT(I$2, 2), [8]Interface_real!$A$1:$A$212, 0), MATCH($B146, [8]Interface_real!$A$1:$MT$1, 0))</f>
        <v>0</v>
      </c>
      <c r="J146">
        <f>INDEX([8]Interface_real!$A$1:$MT$212, MATCH($A146&amp;RIGHT(J$2, 2), [8]Interface_real!$A$1:$A$212, 0), MATCH($B146, [8]Interface_real!$A$1:$MT$1, 0))</f>
        <v>0</v>
      </c>
    </row>
    <row r="147" spans="1:10" x14ac:dyDescent="0.3">
      <c r="A147" t="s">
        <v>7</v>
      </c>
      <c r="B147" t="s">
        <v>114</v>
      </c>
      <c r="C147" t="s">
        <v>144</v>
      </c>
      <c r="D147" t="s">
        <v>1</v>
      </c>
      <c r="E147" t="s">
        <v>426</v>
      </c>
      <c r="F147">
        <f>INDEX([8]Interface_real!$A$1:$MT$212, MATCH($A147&amp;RIGHT(F$2, 2), [8]Interface_real!$A$1:$A$212, 0), MATCH($B147, [8]Interface_real!$A$1:$MT$1, 0))</f>
        <v>0</v>
      </c>
      <c r="G147">
        <f>INDEX([8]Interface_real!$A$1:$MT$212, MATCH($A147&amp;RIGHT(G$2, 2), [8]Interface_real!$A$1:$A$212, 0), MATCH($B147, [8]Interface_real!$A$1:$MT$1, 0))</f>
        <v>0</v>
      </c>
      <c r="H147">
        <f>INDEX([8]Interface_real!$A$1:$MT$212, MATCH($A147&amp;RIGHT(H$2, 2), [8]Interface_real!$A$1:$A$212, 0), MATCH($B147, [8]Interface_real!$A$1:$MT$1, 0))</f>
        <v>0</v>
      </c>
      <c r="I147">
        <f>INDEX([8]Interface_real!$A$1:$MT$212, MATCH($A147&amp;RIGHT(I$2, 2), [8]Interface_real!$A$1:$A$212, 0), MATCH($B147, [8]Interface_real!$A$1:$MT$1, 0))</f>
        <v>0</v>
      </c>
      <c r="J147">
        <f>INDEX([8]Interface_real!$A$1:$MT$212, MATCH($A147&amp;RIGHT(J$2, 2), [8]Interface_real!$A$1:$A$212, 0), MATCH($B147, [8]Interface_real!$A$1:$MT$1, 0))</f>
        <v>0</v>
      </c>
    </row>
    <row r="148" spans="1:10" x14ac:dyDescent="0.3">
      <c r="A148" t="s">
        <v>7</v>
      </c>
      <c r="B148" t="s">
        <v>115</v>
      </c>
      <c r="C148" t="s">
        <v>168</v>
      </c>
      <c r="D148" t="s">
        <v>1</v>
      </c>
      <c r="E148" t="s">
        <v>427</v>
      </c>
      <c r="F148">
        <f>INDEX([8]Interface_real!$A$1:$MT$212, MATCH($A148&amp;RIGHT(F$2, 2), [8]Interface_real!$A$1:$A$212, 0), MATCH($B148, [8]Interface_real!$A$1:$MT$1, 0))</f>
        <v>0</v>
      </c>
      <c r="G148">
        <f>INDEX([8]Interface_real!$A$1:$MT$212, MATCH($A148&amp;RIGHT(G$2, 2), [8]Interface_real!$A$1:$A$212, 0), MATCH($B148, [8]Interface_real!$A$1:$MT$1, 0))</f>
        <v>0</v>
      </c>
      <c r="H148">
        <f>INDEX([8]Interface_real!$A$1:$MT$212, MATCH($A148&amp;RIGHT(H$2, 2), [8]Interface_real!$A$1:$A$212, 0), MATCH($B148, [8]Interface_real!$A$1:$MT$1, 0))</f>
        <v>0</v>
      </c>
      <c r="I148">
        <f>INDEX([8]Interface_real!$A$1:$MT$212, MATCH($A148&amp;RIGHT(I$2, 2), [8]Interface_real!$A$1:$A$212, 0), MATCH($B148, [8]Interface_real!$A$1:$MT$1, 0))</f>
        <v>0</v>
      </c>
      <c r="J148">
        <f>INDEX([8]Interface_real!$A$1:$MT$212, MATCH($A148&amp;RIGHT(J$2, 2), [8]Interface_real!$A$1:$A$212, 0), MATCH($B148, [8]Interface_real!$A$1:$MT$1, 0))</f>
        <v>0</v>
      </c>
    </row>
    <row r="149" spans="1:10" x14ac:dyDescent="0.3">
      <c r="A149" t="s">
        <v>7</v>
      </c>
      <c r="B149" t="s">
        <v>116</v>
      </c>
      <c r="C149" t="s">
        <v>169</v>
      </c>
      <c r="D149" t="s">
        <v>1</v>
      </c>
      <c r="E149" t="s">
        <v>428</v>
      </c>
      <c r="F149">
        <f>INDEX([8]Interface_real!$A$1:$MT$212, MATCH($A149&amp;RIGHT(F$2, 2), [8]Interface_real!$A$1:$A$212, 0), MATCH($B149, [8]Interface_real!$A$1:$MT$1, 0))</f>
        <v>0</v>
      </c>
      <c r="G149">
        <f>INDEX([8]Interface_real!$A$1:$MT$212, MATCH($A149&amp;RIGHT(G$2, 2), [8]Interface_real!$A$1:$A$212, 0), MATCH($B149, [8]Interface_real!$A$1:$MT$1, 0))</f>
        <v>0</v>
      </c>
      <c r="H149">
        <f>INDEX([8]Interface_real!$A$1:$MT$212, MATCH($A149&amp;RIGHT(H$2, 2), [8]Interface_real!$A$1:$A$212, 0), MATCH($B149, [8]Interface_real!$A$1:$MT$1, 0))</f>
        <v>0</v>
      </c>
      <c r="I149">
        <f>INDEX([8]Interface_real!$A$1:$MT$212, MATCH($A149&amp;RIGHT(I$2, 2), [8]Interface_real!$A$1:$A$212, 0), MATCH($B149, [8]Interface_real!$A$1:$MT$1, 0))</f>
        <v>0</v>
      </c>
      <c r="J149">
        <f>INDEX([8]Interface_real!$A$1:$MT$212, MATCH($A149&amp;RIGHT(J$2, 2), [8]Interface_real!$A$1:$A$212, 0), MATCH($B149, [8]Interface_real!$A$1:$MT$1, 0))</f>
        <v>0</v>
      </c>
    </row>
    <row r="150" spans="1:10" x14ac:dyDescent="0.3">
      <c r="A150" t="s">
        <v>7</v>
      </c>
      <c r="B150" t="s">
        <v>117</v>
      </c>
      <c r="C150" t="s">
        <v>145</v>
      </c>
      <c r="D150" t="s">
        <v>1</v>
      </c>
      <c r="E150" t="s">
        <v>429</v>
      </c>
      <c r="F150">
        <f>INDEX([8]Interface_real!$A$1:$MT$212, MATCH($A150&amp;RIGHT(F$2, 2), [8]Interface_real!$A$1:$A$212, 0), MATCH($B150, [8]Interface_real!$A$1:$MT$1, 0))</f>
        <v>0</v>
      </c>
      <c r="G150">
        <f>INDEX([8]Interface_real!$A$1:$MT$212, MATCH($A150&amp;RIGHT(G$2, 2), [8]Interface_real!$A$1:$A$212, 0), MATCH($B150, [8]Interface_real!$A$1:$MT$1, 0))</f>
        <v>0</v>
      </c>
      <c r="H150">
        <f>INDEX([8]Interface_real!$A$1:$MT$212, MATCH($A150&amp;RIGHT(H$2, 2), [8]Interface_real!$A$1:$A$212, 0), MATCH($B150, [8]Interface_real!$A$1:$MT$1, 0))</f>
        <v>0</v>
      </c>
      <c r="I150">
        <f>INDEX([8]Interface_real!$A$1:$MT$212, MATCH($A150&amp;RIGHT(I$2, 2), [8]Interface_real!$A$1:$A$212, 0), MATCH($B150, [8]Interface_real!$A$1:$MT$1, 0))</f>
        <v>0</v>
      </c>
      <c r="J150">
        <f>INDEX([8]Interface_real!$A$1:$MT$212, MATCH($A150&amp;RIGHT(J$2, 2), [8]Interface_real!$A$1:$A$212, 0), MATCH($B150, [8]Interface_real!$A$1:$MT$1, 0))</f>
        <v>0</v>
      </c>
    </row>
    <row r="151" spans="1:10" x14ac:dyDescent="0.3">
      <c r="A151" t="s">
        <v>7</v>
      </c>
      <c r="B151" t="s">
        <v>118</v>
      </c>
      <c r="C151" t="s">
        <v>145</v>
      </c>
      <c r="D151" t="s">
        <v>1</v>
      </c>
      <c r="E151" t="s">
        <v>430</v>
      </c>
      <c r="F151">
        <f>INDEX([8]Interface_real!$A$1:$MT$212, MATCH($A151&amp;RIGHT(F$2, 2), [8]Interface_real!$A$1:$A$212, 0), MATCH($B151, [8]Interface_real!$A$1:$MT$1, 0))</f>
        <v>0</v>
      </c>
      <c r="G151">
        <f>INDEX([8]Interface_real!$A$1:$MT$212, MATCH($A151&amp;RIGHT(G$2, 2), [8]Interface_real!$A$1:$A$212, 0), MATCH($B151, [8]Interface_real!$A$1:$MT$1, 0))</f>
        <v>0</v>
      </c>
      <c r="H151">
        <f>INDEX([8]Interface_real!$A$1:$MT$212, MATCH($A151&amp;RIGHT(H$2, 2), [8]Interface_real!$A$1:$A$212, 0), MATCH($B151, [8]Interface_real!$A$1:$MT$1, 0))</f>
        <v>0</v>
      </c>
      <c r="I151">
        <f>INDEX([8]Interface_real!$A$1:$MT$212, MATCH($A151&amp;RIGHT(I$2, 2), [8]Interface_real!$A$1:$A$212, 0), MATCH($B151, [8]Interface_real!$A$1:$MT$1, 0))</f>
        <v>0</v>
      </c>
      <c r="J151">
        <f>INDEX([8]Interface_real!$A$1:$MT$212, MATCH($A151&amp;RIGHT(J$2, 2), [8]Interface_real!$A$1:$A$212, 0), MATCH($B151, [8]Interface_real!$A$1:$MT$1, 0))</f>
        <v>0</v>
      </c>
    </row>
    <row r="152" spans="1:10" x14ac:dyDescent="0.3">
      <c r="A152" t="s">
        <v>7</v>
      </c>
      <c r="B152" t="s">
        <v>119</v>
      </c>
      <c r="C152" t="s">
        <v>146</v>
      </c>
      <c r="D152" t="s">
        <v>1</v>
      </c>
      <c r="E152" t="s">
        <v>431</v>
      </c>
      <c r="F152">
        <f>INDEX([8]Interface_real!$A$1:$MT$212, MATCH($A152&amp;RIGHT(F$2, 2), [8]Interface_real!$A$1:$A$212, 0), MATCH($B152, [8]Interface_real!$A$1:$MT$1, 0))</f>
        <v>0</v>
      </c>
      <c r="G152">
        <f>INDEX([8]Interface_real!$A$1:$MT$212, MATCH($A152&amp;RIGHT(G$2, 2), [8]Interface_real!$A$1:$A$212, 0), MATCH($B152, [8]Interface_real!$A$1:$MT$1, 0))</f>
        <v>0</v>
      </c>
      <c r="H152">
        <f>INDEX([8]Interface_real!$A$1:$MT$212, MATCH($A152&amp;RIGHT(H$2, 2), [8]Interface_real!$A$1:$A$212, 0), MATCH($B152, [8]Interface_real!$A$1:$MT$1, 0))</f>
        <v>0</v>
      </c>
      <c r="I152">
        <f>INDEX([8]Interface_real!$A$1:$MT$212, MATCH($A152&amp;RIGHT(I$2, 2), [8]Interface_real!$A$1:$A$212, 0), MATCH($B152, [8]Interface_real!$A$1:$MT$1, 0))</f>
        <v>0</v>
      </c>
      <c r="J152">
        <f>INDEX([8]Interface_real!$A$1:$MT$212, MATCH($A152&amp;RIGHT(J$2, 2), [8]Interface_real!$A$1:$A$212, 0), MATCH($B152, [8]Interface_real!$A$1:$MT$1, 0))</f>
        <v>0</v>
      </c>
    </row>
    <row r="153" spans="1:10" x14ac:dyDescent="0.3">
      <c r="A153" t="s">
        <v>7</v>
      </c>
      <c r="B153" t="s">
        <v>120</v>
      </c>
      <c r="C153" t="s">
        <v>147</v>
      </c>
      <c r="D153" t="s">
        <v>1</v>
      </c>
      <c r="E153" t="s">
        <v>432</v>
      </c>
      <c r="F153">
        <f>INDEX([8]Interface_real!$A$1:$MT$212, MATCH($A153&amp;RIGHT(F$2, 2), [8]Interface_real!$A$1:$A$212, 0), MATCH($B153, [8]Interface_real!$A$1:$MT$1, 0))</f>
        <v>0</v>
      </c>
      <c r="G153">
        <f>INDEX([8]Interface_real!$A$1:$MT$212, MATCH($A153&amp;RIGHT(G$2, 2), [8]Interface_real!$A$1:$A$212, 0), MATCH($B153, [8]Interface_real!$A$1:$MT$1, 0))</f>
        <v>0</v>
      </c>
      <c r="H153">
        <f>INDEX([8]Interface_real!$A$1:$MT$212, MATCH($A153&amp;RIGHT(H$2, 2), [8]Interface_real!$A$1:$A$212, 0), MATCH($B153, [8]Interface_real!$A$1:$MT$1, 0))</f>
        <v>0</v>
      </c>
      <c r="I153">
        <f>INDEX([8]Interface_real!$A$1:$MT$212, MATCH($A153&amp;RIGHT(I$2, 2), [8]Interface_real!$A$1:$A$212, 0), MATCH($B153, [8]Interface_real!$A$1:$MT$1, 0))</f>
        <v>0</v>
      </c>
      <c r="J153">
        <f>INDEX([8]Interface_real!$A$1:$MT$212, MATCH($A153&amp;RIGHT(J$2, 2), [8]Interface_real!$A$1:$A$212, 0), MATCH($B153, [8]Interface_real!$A$1:$MT$1, 0))</f>
        <v>0</v>
      </c>
    </row>
    <row r="154" spans="1:10" x14ac:dyDescent="0.3">
      <c r="A154" t="s">
        <v>7</v>
      </c>
      <c r="B154" t="s">
        <v>121</v>
      </c>
      <c r="C154" t="s">
        <v>148</v>
      </c>
      <c r="D154" t="s">
        <v>1</v>
      </c>
      <c r="E154" t="s">
        <v>433</v>
      </c>
      <c r="F154">
        <f>INDEX([8]Interface_real!$A$1:$MT$212, MATCH($A154&amp;RIGHT(F$2, 2), [8]Interface_real!$A$1:$A$212, 0), MATCH($B154, [8]Interface_real!$A$1:$MT$1, 0))</f>
        <v>0</v>
      </c>
      <c r="G154">
        <f>INDEX([8]Interface_real!$A$1:$MT$212, MATCH($A154&amp;RIGHT(G$2, 2), [8]Interface_real!$A$1:$A$212, 0), MATCH($B154, [8]Interface_real!$A$1:$MT$1, 0))</f>
        <v>0</v>
      </c>
      <c r="H154">
        <f>INDEX([8]Interface_real!$A$1:$MT$212, MATCH($A154&amp;RIGHT(H$2, 2), [8]Interface_real!$A$1:$A$212, 0), MATCH($B154, [8]Interface_real!$A$1:$MT$1, 0))</f>
        <v>0</v>
      </c>
      <c r="I154">
        <f>INDEX([8]Interface_real!$A$1:$MT$212, MATCH($A154&amp;RIGHT(I$2, 2), [8]Interface_real!$A$1:$A$212, 0), MATCH($B154, [8]Interface_real!$A$1:$MT$1, 0))</f>
        <v>0</v>
      </c>
      <c r="J154">
        <f>INDEX([8]Interface_real!$A$1:$MT$212, MATCH($A154&amp;RIGHT(J$2, 2), [8]Interface_real!$A$1:$A$212, 0), MATCH($B154, [8]Interface_real!$A$1:$MT$1, 0))</f>
        <v>0</v>
      </c>
    </row>
    <row r="155" spans="1:10" x14ac:dyDescent="0.3">
      <c r="A155" t="s">
        <v>7</v>
      </c>
      <c r="B155" t="s">
        <v>122</v>
      </c>
      <c r="C155" t="s">
        <v>148</v>
      </c>
      <c r="D155" t="s">
        <v>1</v>
      </c>
      <c r="E155" t="s">
        <v>434</v>
      </c>
      <c r="F155">
        <f>INDEX([8]Interface_real!$A$1:$MT$212, MATCH($A155&amp;RIGHT(F$2, 2), [8]Interface_real!$A$1:$A$212, 0), MATCH($B155, [8]Interface_real!$A$1:$MT$1, 0))</f>
        <v>0</v>
      </c>
      <c r="G155">
        <f>INDEX([8]Interface_real!$A$1:$MT$212, MATCH($A155&amp;RIGHT(G$2, 2), [8]Interface_real!$A$1:$A$212, 0), MATCH($B155, [8]Interface_real!$A$1:$MT$1, 0))</f>
        <v>0</v>
      </c>
      <c r="H155">
        <f>INDEX([8]Interface_real!$A$1:$MT$212, MATCH($A155&amp;RIGHT(H$2, 2), [8]Interface_real!$A$1:$A$212, 0), MATCH($B155, [8]Interface_real!$A$1:$MT$1, 0))</f>
        <v>0</v>
      </c>
      <c r="I155">
        <f>INDEX([8]Interface_real!$A$1:$MT$212, MATCH($A155&amp;RIGHT(I$2, 2), [8]Interface_real!$A$1:$A$212, 0), MATCH($B155, [8]Interface_real!$A$1:$MT$1, 0))</f>
        <v>0</v>
      </c>
      <c r="J155">
        <f>INDEX([8]Interface_real!$A$1:$MT$212, MATCH($A155&amp;RIGHT(J$2, 2), [8]Interface_real!$A$1:$A$212, 0), MATCH($B155, [8]Interface_real!$A$1:$MT$1, 0))</f>
        <v>0</v>
      </c>
    </row>
    <row r="156" spans="1:10" x14ac:dyDescent="0.3">
      <c r="A156" t="s">
        <v>7</v>
      </c>
      <c r="B156" t="s">
        <v>123</v>
      </c>
      <c r="C156" t="s">
        <v>170</v>
      </c>
      <c r="D156" t="s">
        <v>1</v>
      </c>
      <c r="E156" t="s">
        <v>435</v>
      </c>
      <c r="F156">
        <f>INDEX([8]Interface_real!$A$1:$MT$212, MATCH($A156&amp;RIGHT(F$2, 2), [8]Interface_real!$A$1:$A$212, 0), MATCH($B156, [8]Interface_real!$A$1:$MT$1, 0))</f>
        <v>0</v>
      </c>
      <c r="G156">
        <f>INDEX([8]Interface_real!$A$1:$MT$212, MATCH($A156&amp;RIGHT(G$2, 2), [8]Interface_real!$A$1:$A$212, 0), MATCH($B156, [8]Interface_real!$A$1:$MT$1, 0))</f>
        <v>0</v>
      </c>
      <c r="H156">
        <f>INDEX([8]Interface_real!$A$1:$MT$212, MATCH($A156&amp;RIGHT(H$2, 2), [8]Interface_real!$A$1:$A$212, 0), MATCH($B156, [8]Interface_real!$A$1:$MT$1, 0))</f>
        <v>0</v>
      </c>
      <c r="I156">
        <f>INDEX([8]Interface_real!$A$1:$MT$212, MATCH($A156&amp;RIGHT(I$2, 2), [8]Interface_real!$A$1:$A$212, 0), MATCH($B156, [8]Interface_real!$A$1:$MT$1, 0))</f>
        <v>0</v>
      </c>
      <c r="J156">
        <f>INDEX([8]Interface_real!$A$1:$MT$212, MATCH($A156&amp;RIGHT(J$2, 2), [8]Interface_real!$A$1:$A$212, 0), MATCH($B156, [8]Interface_real!$A$1:$MT$1, 0))</f>
        <v>0</v>
      </c>
    </row>
    <row r="157" spans="1:10" x14ac:dyDescent="0.3">
      <c r="A157" t="s">
        <v>7</v>
      </c>
      <c r="B157" t="s">
        <v>124</v>
      </c>
      <c r="C157" t="s">
        <v>171</v>
      </c>
      <c r="D157" t="s">
        <v>1</v>
      </c>
      <c r="E157" t="s">
        <v>436</v>
      </c>
      <c r="F157">
        <f>INDEX([8]Interface_real!$A$1:$MT$212, MATCH($A157&amp;RIGHT(F$2, 2), [8]Interface_real!$A$1:$A$212, 0), MATCH($B157, [8]Interface_real!$A$1:$MT$1, 0))</f>
        <v>0</v>
      </c>
      <c r="G157">
        <f>INDEX([8]Interface_real!$A$1:$MT$212, MATCH($A157&amp;RIGHT(G$2, 2), [8]Interface_real!$A$1:$A$212, 0), MATCH($B157, [8]Interface_real!$A$1:$MT$1, 0))</f>
        <v>0</v>
      </c>
      <c r="H157">
        <f>INDEX([8]Interface_real!$A$1:$MT$212, MATCH($A157&amp;RIGHT(H$2, 2), [8]Interface_real!$A$1:$A$212, 0), MATCH($B157, [8]Interface_real!$A$1:$MT$1, 0))</f>
        <v>0</v>
      </c>
      <c r="I157">
        <f>INDEX([8]Interface_real!$A$1:$MT$212, MATCH($A157&amp;RIGHT(I$2, 2), [8]Interface_real!$A$1:$A$212, 0), MATCH($B157, [8]Interface_real!$A$1:$MT$1, 0))</f>
        <v>0</v>
      </c>
      <c r="J157">
        <f>INDEX([8]Interface_real!$A$1:$MT$212, MATCH($A157&amp;RIGHT(J$2, 2), [8]Interface_real!$A$1:$A$212, 0), MATCH($B157, [8]Interface_real!$A$1:$MT$1, 0))</f>
        <v>0</v>
      </c>
    </row>
    <row r="158" spans="1:10" x14ac:dyDescent="0.3">
      <c r="A158" t="s">
        <v>7</v>
      </c>
      <c r="B158" t="s">
        <v>125</v>
      </c>
      <c r="C158" t="s">
        <v>149</v>
      </c>
      <c r="D158" t="s">
        <v>1</v>
      </c>
      <c r="E158" t="s">
        <v>437</v>
      </c>
      <c r="F158">
        <f>INDEX([8]Interface_real!$A$1:$MT$212, MATCH($A158&amp;RIGHT(F$2, 2), [8]Interface_real!$A$1:$A$212, 0), MATCH($B158, [8]Interface_real!$A$1:$MT$1, 0))</f>
        <v>0</v>
      </c>
      <c r="G158">
        <f>INDEX([8]Interface_real!$A$1:$MT$212, MATCH($A158&amp;RIGHT(G$2, 2), [8]Interface_real!$A$1:$A$212, 0), MATCH($B158, [8]Interface_real!$A$1:$MT$1, 0))</f>
        <v>0</v>
      </c>
      <c r="H158">
        <f>INDEX([8]Interface_real!$A$1:$MT$212, MATCH($A158&amp;RIGHT(H$2, 2), [8]Interface_real!$A$1:$A$212, 0), MATCH($B158, [8]Interface_real!$A$1:$MT$1, 0))</f>
        <v>0</v>
      </c>
      <c r="I158">
        <f>INDEX([8]Interface_real!$A$1:$MT$212, MATCH($A158&amp;RIGHT(I$2, 2), [8]Interface_real!$A$1:$A$212, 0), MATCH($B158, [8]Interface_real!$A$1:$MT$1, 0))</f>
        <v>0</v>
      </c>
      <c r="J158">
        <f>INDEX([8]Interface_real!$A$1:$MT$212, MATCH($A158&amp;RIGHT(J$2, 2), [8]Interface_real!$A$1:$A$212, 0), MATCH($B158, [8]Interface_real!$A$1:$MT$1, 0))</f>
        <v>0</v>
      </c>
    </row>
    <row r="159" spans="1:10" x14ac:dyDescent="0.3">
      <c r="A159" t="s">
        <v>7</v>
      </c>
      <c r="B159" t="s">
        <v>126</v>
      </c>
      <c r="C159" t="s">
        <v>149</v>
      </c>
      <c r="D159" t="s">
        <v>1</v>
      </c>
      <c r="E159" t="s">
        <v>438</v>
      </c>
      <c r="F159">
        <f>INDEX([8]Interface_real!$A$1:$MT$212, MATCH($A159&amp;RIGHT(F$2, 2), [8]Interface_real!$A$1:$A$212, 0), MATCH($B159, [8]Interface_real!$A$1:$MT$1, 0))</f>
        <v>0</v>
      </c>
      <c r="G159">
        <f>INDEX([8]Interface_real!$A$1:$MT$212, MATCH($A159&amp;RIGHT(G$2, 2), [8]Interface_real!$A$1:$A$212, 0), MATCH($B159, [8]Interface_real!$A$1:$MT$1, 0))</f>
        <v>0</v>
      </c>
      <c r="H159">
        <f>INDEX([8]Interface_real!$A$1:$MT$212, MATCH($A159&amp;RIGHT(H$2, 2), [8]Interface_real!$A$1:$A$212, 0), MATCH($B159, [8]Interface_real!$A$1:$MT$1, 0))</f>
        <v>0</v>
      </c>
      <c r="I159">
        <f>INDEX([8]Interface_real!$A$1:$MT$212, MATCH($A159&amp;RIGHT(I$2, 2), [8]Interface_real!$A$1:$A$212, 0), MATCH($B159, [8]Interface_real!$A$1:$MT$1, 0))</f>
        <v>0</v>
      </c>
      <c r="J159">
        <f>INDEX([8]Interface_real!$A$1:$MT$212, MATCH($A159&amp;RIGHT(J$2, 2), [8]Interface_real!$A$1:$A$212, 0), MATCH($B159, [8]Interface_real!$A$1:$MT$1, 0))</f>
        <v>0</v>
      </c>
    </row>
    <row r="160" spans="1:10" x14ac:dyDescent="0.3">
      <c r="A160" t="s">
        <v>7</v>
      </c>
      <c r="B160" t="s">
        <v>127</v>
      </c>
      <c r="C160" t="s">
        <v>150</v>
      </c>
      <c r="D160" t="s">
        <v>1</v>
      </c>
      <c r="E160" t="s">
        <v>439</v>
      </c>
      <c r="F160">
        <f>INDEX([8]Interface_real!$A$1:$MT$212, MATCH($A160&amp;RIGHT(F$2, 2), [8]Interface_real!$A$1:$A$212, 0), MATCH($B160, [8]Interface_real!$A$1:$MT$1, 0))</f>
        <v>0</v>
      </c>
      <c r="G160">
        <f>INDEX([8]Interface_real!$A$1:$MT$212, MATCH($A160&amp;RIGHT(G$2, 2), [8]Interface_real!$A$1:$A$212, 0), MATCH($B160, [8]Interface_real!$A$1:$MT$1, 0))</f>
        <v>0</v>
      </c>
      <c r="H160">
        <f>INDEX([8]Interface_real!$A$1:$MT$212, MATCH($A160&amp;RIGHT(H$2, 2), [8]Interface_real!$A$1:$A$212, 0), MATCH($B160, [8]Interface_real!$A$1:$MT$1, 0))</f>
        <v>0</v>
      </c>
      <c r="I160">
        <f>INDEX([8]Interface_real!$A$1:$MT$212, MATCH($A160&amp;RIGHT(I$2, 2), [8]Interface_real!$A$1:$A$212, 0), MATCH($B160, [8]Interface_real!$A$1:$MT$1, 0))</f>
        <v>0</v>
      </c>
      <c r="J160">
        <f>INDEX([8]Interface_real!$A$1:$MT$212, MATCH($A160&amp;RIGHT(J$2, 2), [8]Interface_real!$A$1:$A$212, 0), MATCH($B160, [8]Interface_real!$A$1:$MT$1, 0))</f>
        <v>0</v>
      </c>
    </row>
    <row r="161" spans="1:10" x14ac:dyDescent="0.3">
      <c r="A161" t="s">
        <v>7</v>
      </c>
      <c r="B161" t="s">
        <v>128</v>
      </c>
      <c r="C161" t="s">
        <v>151</v>
      </c>
      <c r="D161" t="s">
        <v>1</v>
      </c>
      <c r="E161" t="s">
        <v>440</v>
      </c>
      <c r="F161">
        <f>INDEX([8]Interface_real!$A$1:$MT$212, MATCH($A161&amp;RIGHT(F$2, 2), [8]Interface_real!$A$1:$A$212, 0), MATCH($B161, [8]Interface_real!$A$1:$MT$1, 0))</f>
        <v>0</v>
      </c>
      <c r="G161">
        <f>INDEX([8]Interface_real!$A$1:$MT$212, MATCH($A161&amp;RIGHT(G$2, 2), [8]Interface_real!$A$1:$A$212, 0), MATCH($B161, [8]Interface_real!$A$1:$MT$1, 0))</f>
        <v>0</v>
      </c>
      <c r="H161">
        <f>INDEX([8]Interface_real!$A$1:$MT$212, MATCH($A161&amp;RIGHT(H$2, 2), [8]Interface_real!$A$1:$A$212, 0), MATCH($B161, [8]Interface_real!$A$1:$MT$1, 0))</f>
        <v>0</v>
      </c>
      <c r="I161">
        <f>INDEX([8]Interface_real!$A$1:$MT$212, MATCH($A161&amp;RIGHT(I$2, 2), [8]Interface_real!$A$1:$A$212, 0), MATCH($B161, [8]Interface_real!$A$1:$MT$1, 0))</f>
        <v>0</v>
      </c>
      <c r="J161">
        <f>INDEX([8]Interface_real!$A$1:$MT$212, MATCH($A161&amp;RIGHT(J$2, 2), [8]Interface_real!$A$1:$A$212, 0), MATCH($B161, [8]Interface_real!$A$1:$MT$1, 0))</f>
        <v>0</v>
      </c>
    </row>
    <row r="162" spans="1:10" x14ac:dyDescent="0.3">
      <c r="A162" t="s">
        <v>7</v>
      </c>
      <c r="B162" t="s">
        <v>129</v>
      </c>
      <c r="C162" t="s">
        <v>152</v>
      </c>
      <c r="D162" t="s">
        <v>1</v>
      </c>
      <c r="E162" t="s">
        <v>441</v>
      </c>
      <c r="F162">
        <f>INDEX([8]Interface_real!$A$1:$MT$212, MATCH($A162&amp;RIGHT(F$2, 2), [8]Interface_real!$A$1:$A$212, 0), MATCH($B162, [8]Interface_real!$A$1:$MT$1, 0))</f>
        <v>0</v>
      </c>
      <c r="G162">
        <f>INDEX([8]Interface_real!$A$1:$MT$212, MATCH($A162&amp;RIGHT(G$2, 2), [8]Interface_real!$A$1:$A$212, 0), MATCH($B162, [8]Interface_real!$A$1:$MT$1, 0))</f>
        <v>0</v>
      </c>
      <c r="H162">
        <f>INDEX([8]Interface_real!$A$1:$MT$212, MATCH($A162&amp;RIGHT(H$2, 2), [8]Interface_real!$A$1:$A$212, 0), MATCH($B162, [8]Interface_real!$A$1:$MT$1, 0))</f>
        <v>0</v>
      </c>
      <c r="I162">
        <f>INDEX([8]Interface_real!$A$1:$MT$212, MATCH($A162&amp;RIGHT(I$2, 2), [8]Interface_real!$A$1:$A$212, 0), MATCH($B162, [8]Interface_real!$A$1:$MT$1, 0))</f>
        <v>0</v>
      </c>
      <c r="J162">
        <f>INDEX([8]Interface_real!$A$1:$MT$212, MATCH($A162&amp;RIGHT(J$2, 2), [8]Interface_real!$A$1:$A$212, 0), MATCH($B162, [8]Interface_real!$A$1:$MT$1, 0))</f>
        <v>0</v>
      </c>
    </row>
    <row r="163" spans="1:10" x14ac:dyDescent="0.3">
      <c r="A163" t="s">
        <v>7</v>
      </c>
      <c r="B163" t="s">
        <v>130</v>
      </c>
      <c r="C163" t="s">
        <v>152</v>
      </c>
      <c r="D163" t="s">
        <v>1</v>
      </c>
      <c r="E163" t="s">
        <v>442</v>
      </c>
      <c r="F163">
        <f>INDEX([8]Interface_real!$A$1:$MT$212, MATCH($A163&amp;RIGHT(F$2, 2), [8]Interface_real!$A$1:$A$212, 0), MATCH($B163, [8]Interface_real!$A$1:$MT$1, 0))</f>
        <v>0</v>
      </c>
      <c r="G163">
        <f>INDEX([8]Interface_real!$A$1:$MT$212, MATCH($A163&amp;RIGHT(G$2, 2), [8]Interface_real!$A$1:$A$212, 0), MATCH($B163, [8]Interface_real!$A$1:$MT$1, 0))</f>
        <v>0</v>
      </c>
      <c r="H163">
        <f>INDEX([8]Interface_real!$A$1:$MT$212, MATCH($A163&amp;RIGHT(H$2, 2), [8]Interface_real!$A$1:$A$212, 0), MATCH($B163, [8]Interface_real!$A$1:$MT$1, 0))</f>
        <v>0</v>
      </c>
      <c r="I163">
        <f>INDEX([8]Interface_real!$A$1:$MT$212, MATCH($A163&amp;RIGHT(I$2, 2), [8]Interface_real!$A$1:$A$212, 0), MATCH($B163, [8]Interface_real!$A$1:$MT$1, 0))</f>
        <v>0</v>
      </c>
      <c r="J163">
        <f>INDEX([8]Interface_real!$A$1:$MT$212, MATCH($A163&amp;RIGHT(J$2, 2), [8]Interface_real!$A$1:$A$212, 0), MATCH($B163, [8]Interface_real!$A$1:$MT$1, 0))</f>
        <v>0</v>
      </c>
    </row>
    <row r="164" spans="1:10" x14ac:dyDescent="0.3">
      <c r="A164" t="s">
        <v>7</v>
      </c>
      <c r="B164" t="s">
        <v>131</v>
      </c>
      <c r="C164" t="s">
        <v>153</v>
      </c>
      <c r="D164" t="s">
        <v>1</v>
      </c>
      <c r="E164" t="s">
        <v>443</v>
      </c>
      <c r="F164">
        <f>INDEX([8]Interface_real!$A$1:$MT$212, MATCH($A164&amp;RIGHT(F$2, 2), [8]Interface_real!$A$1:$A$212, 0), MATCH($B164, [8]Interface_real!$A$1:$MT$1, 0))</f>
        <v>0</v>
      </c>
      <c r="G164">
        <f>INDEX([8]Interface_real!$A$1:$MT$212, MATCH($A164&amp;RIGHT(G$2, 2), [8]Interface_real!$A$1:$A$212, 0), MATCH($B164, [8]Interface_real!$A$1:$MT$1, 0))</f>
        <v>0</v>
      </c>
      <c r="H164">
        <f>INDEX([8]Interface_real!$A$1:$MT$212, MATCH($A164&amp;RIGHT(H$2, 2), [8]Interface_real!$A$1:$A$212, 0), MATCH($B164, [8]Interface_real!$A$1:$MT$1, 0))</f>
        <v>0</v>
      </c>
      <c r="I164">
        <f>INDEX([8]Interface_real!$A$1:$MT$212, MATCH($A164&amp;RIGHT(I$2, 2), [8]Interface_real!$A$1:$A$212, 0), MATCH($B164, [8]Interface_real!$A$1:$MT$1, 0))</f>
        <v>0</v>
      </c>
      <c r="J164">
        <f>INDEX([8]Interface_real!$A$1:$MT$212, MATCH($A164&amp;RIGHT(J$2, 2), [8]Interface_real!$A$1:$A$212, 0), MATCH($B164, [8]Interface_real!$A$1:$MT$1, 0))</f>
        <v>0</v>
      </c>
    </row>
    <row r="165" spans="1:10" x14ac:dyDescent="0.3">
      <c r="A165" t="s">
        <v>7</v>
      </c>
      <c r="B165" t="s">
        <v>132</v>
      </c>
      <c r="C165" t="s">
        <v>154</v>
      </c>
      <c r="D165" t="s">
        <v>1</v>
      </c>
      <c r="E165" t="s">
        <v>444</v>
      </c>
      <c r="F165">
        <f>INDEX([8]Interface_real!$A$1:$MT$212, MATCH($A165&amp;RIGHT(F$2, 2), [8]Interface_real!$A$1:$A$212, 0), MATCH($B165, [8]Interface_real!$A$1:$MT$1, 0))</f>
        <v>0</v>
      </c>
      <c r="G165">
        <f>INDEX([8]Interface_real!$A$1:$MT$212, MATCH($A165&amp;RIGHT(G$2, 2), [8]Interface_real!$A$1:$A$212, 0), MATCH($B165, [8]Interface_real!$A$1:$MT$1, 0))</f>
        <v>0</v>
      </c>
      <c r="H165">
        <f>INDEX([8]Interface_real!$A$1:$MT$212, MATCH($A165&amp;RIGHT(H$2, 2), [8]Interface_real!$A$1:$A$212, 0), MATCH($B165, [8]Interface_real!$A$1:$MT$1, 0))</f>
        <v>0</v>
      </c>
      <c r="I165">
        <f>INDEX([8]Interface_real!$A$1:$MT$212, MATCH($A165&amp;RIGHT(I$2, 2), [8]Interface_real!$A$1:$A$212, 0), MATCH($B165, [8]Interface_real!$A$1:$MT$1, 0))</f>
        <v>0</v>
      </c>
      <c r="J165">
        <f>INDEX([8]Interface_real!$A$1:$MT$212, MATCH($A165&amp;RIGHT(J$2, 2), [8]Interface_real!$A$1:$A$212, 0), MATCH($B165, [8]Interface_real!$A$1:$MT$1, 0))</f>
        <v>0</v>
      </c>
    </row>
    <row r="166" spans="1:10" x14ac:dyDescent="0.3">
      <c r="A166" t="s">
        <v>7</v>
      </c>
      <c r="B166" t="s">
        <v>133</v>
      </c>
      <c r="C166" t="s">
        <v>155</v>
      </c>
      <c r="D166" t="s">
        <v>1</v>
      </c>
      <c r="E166" t="s">
        <v>445</v>
      </c>
      <c r="F166">
        <f>INDEX([8]Interface_real!$A$1:$MT$212, MATCH($A166&amp;RIGHT(F$2, 2), [8]Interface_real!$A$1:$A$212, 0), MATCH($B166, [8]Interface_real!$A$1:$MT$1, 0))</f>
        <v>0</v>
      </c>
      <c r="G166">
        <f>INDEX([8]Interface_real!$A$1:$MT$212, MATCH($A166&amp;RIGHT(G$2, 2), [8]Interface_real!$A$1:$A$212, 0), MATCH($B166, [8]Interface_real!$A$1:$MT$1, 0))</f>
        <v>0</v>
      </c>
      <c r="H166">
        <f>INDEX([8]Interface_real!$A$1:$MT$212, MATCH($A166&amp;RIGHT(H$2, 2), [8]Interface_real!$A$1:$A$212, 0), MATCH($B166, [8]Interface_real!$A$1:$MT$1, 0))</f>
        <v>0</v>
      </c>
      <c r="I166">
        <f>INDEX([8]Interface_real!$A$1:$MT$212, MATCH($A166&amp;RIGHT(I$2, 2), [8]Interface_real!$A$1:$A$212, 0), MATCH($B166, [8]Interface_real!$A$1:$MT$1, 0))</f>
        <v>0</v>
      </c>
      <c r="J166">
        <f>INDEX([8]Interface_real!$A$1:$MT$212, MATCH($A166&amp;RIGHT(J$2, 2), [8]Interface_real!$A$1:$A$212, 0), MATCH($B166, [8]Interface_real!$A$1:$MT$1, 0))</f>
        <v>0</v>
      </c>
    </row>
    <row r="167" spans="1:10" x14ac:dyDescent="0.3">
      <c r="A167" t="s">
        <v>7</v>
      </c>
      <c r="B167" t="s">
        <v>134</v>
      </c>
      <c r="C167" t="s">
        <v>155</v>
      </c>
      <c r="D167" t="s">
        <v>1</v>
      </c>
      <c r="E167" t="s">
        <v>446</v>
      </c>
      <c r="F167">
        <f>INDEX([8]Interface_real!$A$1:$MT$212, MATCH($A167&amp;RIGHT(F$2, 2), [8]Interface_real!$A$1:$A$212, 0), MATCH($B167, [8]Interface_real!$A$1:$MT$1, 0))</f>
        <v>0</v>
      </c>
      <c r="G167">
        <f>INDEX([8]Interface_real!$A$1:$MT$212, MATCH($A167&amp;RIGHT(G$2, 2), [8]Interface_real!$A$1:$A$212, 0), MATCH($B167, [8]Interface_real!$A$1:$MT$1, 0))</f>
        <v>0</v>
      </c>
      <c r="H167">
        <f>INDEX([8]Interface_real!$A$1:$MT$212, MATCH($A167&amp;RIGHT(H$2, 2), [8]Interface_real!$A$1:$A$212, 0), MATCH($B167, [8]Interface_real!$A$1:$MT$1, 0))</f>
        <v>0</v>
      </c>
      <c r="I167">
        <f>INDEX([8]Interface_real!$A$1:$MT$212, MATCH($A167&amp;RIGHT(I$2, 2), [8]Interface_real!$A$1:$A$212, 0), MATCH($B167, [8]Interface_real!$A$1:$MT$1, 0))</f>
        <v>0</v>
      </c>
      <c r="J167">
        <f>INDEX([8]Interface_real!$A$1:$MT$212, MATCH($A167&amp;RIGHT(J$2, 2), [8]Interface_real!$A$1:$A$212, 0), MATCH($B167, [8]Interface_real!$A$1:$MT$1, 0))</f>
        <v>0</v>
      </c>
    </row>
    <row r="168" spans="1:10" x14ac:dyDescent="0.3">
      <c r="A168" t="s">
        <v>7</v>
      </c>
      <c r="B168" t="s">
        <v>135</v>
      </c>
      <c r="C168" t="s">
        <v>156</v>
      </c>
      <c r="D168" t="s">
        <v>1</v>
      </c>
      <c r="E168" t="s">
        <v>447</v>
      </c>
      <c r="F168">
        <f>INDEX([8]Interface_real!$A$1:$MT$212, MATCH($A168&amp;RIGHT(F$2, 2), [8]Interface_real!$A$1:$A$212, 0), MATCH($B168, [8]Interface_real!$A$1:$MT$1, 0))</f>
        <v>0</v>
      </c>
      <c r="G168">
        <f>INDEX([8]Interface_real!$A$1:$MT$212, MATCH($A168&amp;RIGHT(G$2, 2), [8]Interface_real!$A$1:$A$212, 0), MATCH($B168, [8]Interface_real!$A$1:$MT$1, 0))</f>
        <v>0</v>
      </c>
      <c r="H168">
        <f>INDEX([8]Interface_real!$A$1:$MT$212, MATCH($A168&amp;RIGHT(H$2, 2), [8]Interface_real!$A$1:$A$212, 0), MATCH($B168, [8]Interface_real!$A$1:$MT$1, 0))</f>
        <v>0</v>
      </c>
      <c r="I168">
        <f>INDEX([8]Interface_real!$A$1:$MT$212, MATCH($A168&amp;RIGHT(I$2, 2), [8]Interface_real!$A$1:$A$212, 0), MATCH($B168, [8]Interface_real!$A$1:$MT$1, 0))</f>
        <v>0</v>
      </c>
      <c r="J168">
        <f>INDEX([8]Interface_real!$A$1:$MT$212, MATCH($A168&amp;RIGHT(J$2, 2), [8]Interface_real!$A$1:$A$212, 0), MATCH($B168, [8]Interface_real!$A$1:$MT$1, 0))</f>
        <v>0</v>
      </c>
    </row>
    <row r="169" spans="1:10" x14ac:dyDescent="0.3">
      <c r="A169" t="s">
        <v>7</v>
      </c>
      <c r="B169" t="s">
        <v>136</v>
      </c>
      <c r="C169" t="s">
        <v>157</v>
      </c>
      <c r="D169" t="s">
        <v>1</v>
      </c>
      <c r="E169" t="s">
        <v>448</v>
      </c>
      <c r="F169">
        <f>INDEX([8]Interface_real!$A$1:$MT$212, MATCH($A169&amp;RIGHT(F$2, 2), [8]Interface_real!$A$1:$A$212, 0), MATCH($B169, [8]Interface_real!$A$1:$MT$1, 0))</f>
        <v>0</v>
      </c>
      <c r="G169">
        <f>INDEX([8]Interface_real!$A$1:$MT$212, MATCH($A169&amp;RIGHT(G$2, 2), [8]Interface_real!$A$1:$A$212, 0), MATCH($B169, [8]Interface_real!$A$1:$MT$1, 0))</f>
        <v>0</v>
      </c>
      <c r="H169">
        <f>INDEX([8]Interface_real!$A$1:$MT$212, MATCH($A169&amp;RIGHT(H$2, 2), [8]Interface_real!$A$1:$A$212, 0), MATCH($B169, [8]Interface_real!$A$1:$MT$1, 0))</f>
        <v>0</v>
      </c>
      <c r="I169">
        <f>INDEX([8]Interface_real!$A$1:$MT$212, MATCH($A169&amp;RIGHT(I$2, 2), [8]Interface_real!$A$1:$A$212, 0), MATCH($B169, [8]Interface_real!$A$1:$MT$1, 0))</f>
        <v>0</v>
      </c>
      <c r="J169">
        <f>INDEX([8]Interface_real!$A$1:$MT$212, MATCH($A169&amp;RIGHT(J$2, 2), [8]Interface_real!$A$1:$A$212, 0), MATCH($B169, [8]Interface_real!$A$1:$MT$1, 0))</f>
        <v>0</v>
      </c>
    </row>
    <row r="170" spans="1:10" x14ac:dyDescent="0.3">
      <c r="A170" t="s">
        <v>7</v>
      </c>
      <c r="B170" t="s">
        <v>158</v>
      </c>
      <c r="C170" t="s">
        <v>159</v>
      </c>
      <c r="D170" t="s">
        <v>1</v>
      </c>
      <c r="E170" t="s">
        <v>449</v>
      </c>
      <c r="F170">
        <f>INDEX([8]Interface_real!$A$1:$MT$212, MATCH($A170&amp;RIGHT(F$2, 2), [8]Interface_real!$A$1:$A$212, 0), MATCH($B170, [8]Interface_real!$A$1:$MT$1, 0))</f>
        <v>0</v>
      </c>
      <c r="G170">
        <f>INDEX([8]Interface_real!$A$1:$MT$212, MATCH($A170&amp;RIGHT(G$2, 2), [8]Interface_real!$A$1:$A$212, 0), MATCH($B170, [8]Interface_real!$A$1:$MT$1, 0))</f>
        <v>0</v>
      </c>
      <c r="H170">
        <f>INDEX([8]Interface_real!$A$1:$MT$212, MATCH($A170&amp;RIGHT(H$2, 2), [8]Interface_real!$A$1:$A$212, 0), MATCH($B170, [8]Interface_real!$A$1:$MT$1, 0))</f>
        <v>0</v>
      </c>
      <c r="I170">
        <f>INDEX([8]Interface_real!$A$1:$MT$212, MATCH($A170&amp;RIGHT(I$2, 2), [8]Interface_real!$A$1:$A$212, 0), MATCH($B170, [8]Interface_real!$A$1:$MT$1, 0))</f>
        <v>0</v>
      </c>
      <c r="J170">
        <f>INDEX([8]Interface_real!$A$1:$MT$212, MATCH($A170&amp;RIGHT(J$2, 2), [8]Interface_real!$A$1:$A$212, 0), MATCH($B170, [8]Interface_real!$A$1:$MT$1, 0))</f>
        <v>0</v>
      </c>
    </row>
    <row r="171" spans="1:10" x14ac:dyDescent="0.3">
      <c r="A171" t="s">
        <v>7</v>
      </c>
      <c r="B171" t="s">
        <v>137</v>
      </c>
      <c r="C171" t="s">
        <v>160</v>
      </c>
      <c r="D171" t="s">
        <v>1</v>
      </c>
      <c r="E171" t="s">
        <v>450</v>
      </c>
      <c r="F171">
        <f>INDEX([8]Interface_real!$A$1:$MT$212, MATCH($A171&amp;RIGHT(F$2, 2), [8]Interface_real!$A$1:$A$212, 0), MATCH($B171, [8]Interface_real!$A$1:$MT$1, 0))</f>
        <v>0</v>
      </c>
      <c r="G171">
        <f>INDEX([8]Interface_real!$A$1:$MT$212, MATCH($A171&amp;RIGHT(G$2, 2), [8]Interface_real!$A$1:$A$212, 0), MATCH($B171, [8]Interface_real!$A$1:$MT$1, 0))</f>
        <v>0</v>
      </c>
      <c r="H171">
        <f>INDEX([8]Interface_real!$A$1:$MT$212, MATCH($A171&amp;RIGHT(H$2, 2), [8]Interface_real!$A$1:$A$212, 0), MATCH($B171, [8]Interface_real!$A$1:$MT$1, 0))</f>
        <v>0</v>
      </c>
      <c r="I171">
        <f>INDEX([8]Interface_real!$A$1:$MT$212, MATCH($A171&amp;RIGHT(I$2, 2), [8]Interface_real!$A$1:$A$212, 0), MATCH($B171, [8]Interface_real!$A$1:$MT$1, 0))</f>
        <v>0</v>
      </c>
      <c r="J171">
        <f>INDEX([8]Interface_real!$A$1:$MT$212, MATCH($A171&amp;RIGHT(J$2, 2), [8]Interface_real!$A$1:$A$212, 0), MATCH($B171, [8]Interface_real!$A$1:$MT$1, 0))</f>
        <v>0</v>
      </c>
    </row>
    <row r="172" spans="1:10" x14ac:dyDescent="0.3">
      <c r="A172" t="s">
        <v>7</v>
      </c>
      <c r="B172" t="s">
        <v>138</v>
      </c>
      <c r="C172" t="s">
        <v>161</v>
      </c>
      <c r="D172" t="s">
        <v>1</v>
      </c>
      <c r="E172" t="s">
        <v>451</v>
      </c>
      <c r="F172">
        <f>INDEX([8]Interface_real!$A$1:$MT$212, MATCH($A172&amp;RIGHT(F$2, 2), [8]Interface_real!$A$1:$A$212, 0), MATCH($B172, [8]Interface_real!$A$1:$MT$1, 0))</f>
        <v>0</v>
      </c>
      <c r="G172">
        <f>INDEX([8]Interface_real!$A$1:$MT$212, MATCH($A172&amp;RIGHT(G$2, 2), [8]Interface_real!$A$1:$A$212, 0), MATCH($B172, [8]Interface_real!$A$1:$MT$1, 0))</f>
        <v>0</v>
      </c>
      <c r="H172">
        <f>INDEX([8]Interface_real!$A$1:$MT$212, MATCH($A172&amp;RIGHT(H$2, 2), [8]Interface_real!$A$1:$A$212, 0), MATCH($B172, [8]Interface_real!$A$1:$MT$1, 0))</f>
        <v>0</v>
      </c>
      <c r="I172">
        <f>INDEX([8]Interface_real!$A$1:$MT$212, MATCH($A172&amp;RIGHT(I$2, 2), [8]Interface_real!$A$1:$A$212, 0), MATCH($B172, [8]Interface_real!$A$1:$MT$1, 0))</f>
        <v>0</v>
      </c>
      <c r="J172">
        <f>INDEX([8]Interface_real!$A$1:$MT$212, MATCH($A172&amp;RIGHT(J$2, 2), [8]Interface_real!$A$1:$A$212, 0), MATCH($B172, [8]Interface_real!$A$1:$MT$1, 0))</f>
        <v>0</v>
      </c>
    </row>
    <row r="173" spans="1:10" x14ac:dyDescent="0.3">
      <c r="A173" t="s">
        <v>7</v>
      </c>
      <c r="B173" t="s">
        <v>162</v>
      </c>
      <c r="C173" t="s">
        <v>172</v>
      </c>
      <c r="D173" t="s">
        <v>1</v>
      </c>
      <c r="E173" t="s">
        <v>452</v>
      </c>
      <c r="F173">
        <f>INDEX([8]Interface_real!$A$1:$MT$212, MATCH($A173&amp;RIGHT(F$2, 2), [8]Interface_real!$A$1:$A$212, 0), MATCH($B173, [8]Interface_real!$A$1:$MT$1, 0))</f>
        <v>0</v>
      </c>
      <c r="G173">
        <f>INDEX([8]Interface_real!$A$1:$MT$212, MATCH($A173&amp;RIGHT(G$2, 2), [8]Interface_real!$A$1:$A$212, 0), MATCH($B173, [8]Interface_real!$A$1:$MT$1, 0))</f>
        <v>0</v>
      </c>
      <c r="H173">
        <f>INDEX([8]Interface_real!$A$1:$MT$212, MATCH($A173&amp;RIGHT(H$2, 2), [8]Interface_real!$A$1:$A$212, 0), MATCH($B173, [8]Interface_real!$A$1:$MT$1, 0))</f>
        <v>0</v>
      </c>
      <c r="I173">
        <f>INDEX([8]Interface_real!$A$1:$MT$212, MATCH($A173&amp;RIGHT(I$2, 2), [8]Interface_real!$A$1:$A$212, 0), MATCH($B173, [8]Interface_real!$A$1:$MT$1, 0))</f>
        <v>0</v>
      </c>
      <c r="J173">
        <f>INDEX([8]Interface_real!$A$1:$MT$212, MATCH($A173&amp;RIGHT(J$2, 2), [8]Interface_real!$A$1:$A$212, 0), MATCH($B173, [8]Interface_real!$A$1:$MT$1, 0))</f>
        <v>0</v>
      </c>
    </row>
    <row r="174" spans="1:10" x14ac:dyDescent="0.3">
      <c r="A174" t="s">
        <v>7</v>
      </c>
      <c r="B174" t="s">
        <v>163</v>
      </c>
      <c r="C174" t="s">
        <v>173</v>
      </c>
      <c r="D174" t="s">
        <v>1</v>
      </c>
      <c r="E174" t="s">
        <v>453</v>
      </c>
      <c r="F174">
        <f>INDEX([8]Interface_real!$A$1:$MT$212, MATCH($A174&amp;RIGHT(F$2, 2), [8]Interface_real!$A$1:$A$212, 0), MATCH($B174, [8]Interface_real!$A$1:$MT$1, 0))</f>
        <v>0</v>
      </c>
      <c r="G174">
        <f>INDEX([8]Interface_real!$A$1:$MT$212, MATCH($A174&amp;RIGHT(G$2, 2), [8]Interface_real!$A$1:$A$212, 0), MATCH($B174, [8]Interface_real!$A$1:$MT$1, 0))</f>
        <v>0</v>
      </c>
      <c r="H174">
        <f>INDEX([8]Interface_real!$A$1:$MT$212, MATCH($A174&amp;RIGHT(H$2, 2), [8]Interface_real!$A$1:$A$212, 0), MATCH($B174, [8]Interface_real!$A$1:$MT$1, 0))</f>
        <v>0</v>
      </c>
      <c r="I174">
        <f>INDEX([8]Interface_real!$A$1:$MT$212, MATCH($A174&amp;RIGHT(I$2, 2), [8]Interface_real!$A$1:$A$212, 0), MATCH($B174, [8]Interface_real!$A$1:$MT$1, 0))</f>
        <v>0</v>
      </c>
      <c r="J174">
        <f>INDEX([8]Interface_real!$A$1:$MT$212, MATCH($A174&amp;RIGHT(J$2, 2), [8]Interface_real!$A$1:$A$212, 0), MATCH($B174, [8]Interface_real!$A$1:$MT$1, 0))</f>
        <v>0</v>
      </c>
    </row>
    <row r="175" spans="1:10" x14ac:dyDescent="0.3">
      <c r="A175" t="s">
        <v>7</v>
      </c>
      <c r="B175" t="s">
        <v>164</v>
      </c>
      <c r="C175" t="s">
        <v>174</v>
      </c>
      <c r="D175" t="s">
        <v>1</v>
      </c>
      <c r="E175" t="s">
        <v>454</v>
      </c>
      <c r="F175">
        <f>INDEX([8]Interface_real!$A$1:$MT$212, MATCH($A175&amp;RIGHT(F$2, 2), [8]Interface_real!$A$1:$A$212, 0), MATCH($B175, [8]Interface_real!$A$1:$MT$1, 0))</f>
        <v>0</v>
      </c>
      <c r="G175">
        <f>INDEX([8]Interface_real!$A$1:$MT$212, MATCH($A175&amp;RIGHT(G$2, 2), [8]Interface_real!$A$1:$A$212, 0), MATCH($B175, [8]Interface_real!$A$1:$MT$1, 0))</f>
        <v>0</v>
      </c>
      <c r="H175">
        <f>INDEX([8]Interface_real!$A$1:$MT$212, MATCH($A175&amp;RIGHT(H$2, 2), [8]Interface_real!$A$1:$A$212, 0), MATCH($B175, [8]Interface_real!$A$1:$MT$1, 0))</f>
        <v>0</v>
      </c>
      <c r="I175">
        <f>INDEX([8]Interface_real!$A$1:$MT$212, MATCH($A175&amp;RIGHT(I$2, 2), [8]Interface_real!$A$1:$A$212, 0), MATCH($B175, [8]Interface_real!$A$1:$MT$1, 0))</f>
        <v>0</v>
      </c>
      <c r="J175">
        <f>INDEX([8]Interface_real!$A$1:$MT$212, MATCH($A175&amp;RIGHT(J$2, 2), [8]Interface_real!$A$1:$A$212, 0), MATCH($B175, [8]Interface_real!$A$1:$MT$1, 0))</f>
        <v>0</v>
      </c>
    </row>
    <row r="176" spans="1:10" x14ac:dyDescent="0.3">
      <c r="A176" t="s">
        <v>7</v>
      </c>
      <c r="B176" t="s">
        <v>165</v>
      </c>
      <c r="C176" t="s">
        <v>175</v>
      </c>
      <c r="D176" t="s">
        <v>1</v>
      </c>
      <c r="E176" t="s">
        <v>455</v>
      </c>
      <c r="F176">
        <f>INDEX([8]Interface_real!$A$1:$MT$212, MATCH($A176&amp;RIGHT(F$2, 2), [8]Interface_real!$A$1:$A$212, 0), MATCH($B176, [8]Interface_real!$A$1:$MT$1, 0))</f>
        <v>0</v>
      </c>
      <c r="G176">
        <f>INDEX([8]Interface_real!$A$1:$MT$212, MATCH($A176&amp;RIGHT(G$2, 2), [8]Interface_real!$A$1:$A$212, 0), MATCH($B176, [8]Interface_real!$A$1:$MT$1, 0))</f>
        <v>0</v>
      </c>
      <c r="H176">
        <f>INDEX([8]Interface_real!$A$1:$MT$212, MATCH($A176&amp;RIGHT(H$2, 2), [8]Interface_real!$A$1:$A$212, 0), MATCH($B176, [8]Interface_real!$A$1:$MT$1, 0))</f>
        <v>0</v>
      </c>
      <c r="I176">
        <f>INDEX([8]Interface_real!$A$1:$MT$212, MATCH($A176&amp;RIGHT(I$2, 2), [8]Interface_real!$A$1:$A$212, 0), MATCH($B176, [8]Interface_real!$A$1:$MT$1, 0))</f>
        <v>0</v>
      </c>
      <c r="J176">
        <f>INDEX([8]Interface_real!$A$1:$MT$212, MATCH($A176&amp;RIGHT(J$2, 2), [8]Interface_real!$A$1:$A$212, 0), MATCH($B176, [8]Interface_real!$A$1:$MT$1, 0))</f>
        <v>0</v>
      </c>
    </row>
    <row r="177" spans="1:10" x14ac:dyDescent="0.3">
      <c r="A177" t="s">
        <v>7</v>
      </c>
      <c r="B177" t="s">
        <v>166</v>
      </c>
      <c r="C177" t="s">
        <v>176</v>
      </c>
      <c r="D177" t="s">
        <v>1</v>
      </c>
      <c r="E177" t="s">
        <v>456</v>
      </c>
      <c r="F177">
        <f>INDEX([8]Interface_real!$A$1:$MT$212, MATCH($A177&amp;RIGHT(F$2, 2), [8]Interface_real!$A$1:$A$212, 0), MATCH($B177, [8]Interface_real!$A$1:$MT$1, 0))</f>
        <v>0</v>
      </c>
      <c r="G177">
        <f>INDEX([8]Interface_real!$A$1:$MT$212, MATCH($A177&amp;RIGHT(G$2, 2), [8]Interface_real!$A$1:$A$212, 0), MATCH($B177, [8]Interface_real!$A$1:$MT$1, 0))</f>
        <v>0</v>
      </c>
      <c r="H177">
        <f>INDEX([8]Interface_real!$A$1:$MT$212, MATCH($A177&amp;RIGHT(H$2, 2), [8]Interface_real!$A$1:$A$212, 0), MATCH($B177, [8]Interface_real!$A$1:$MT$1, 0))</f>
        <v>0</v>
      </c>
      <c r="I177">
        <f>INDEX([8]Interface_real!$A$1:$MT$212, MATCH($A177&amp;RIGHT(I$2, 2), [8]Interface_real!$A$1:$A$212, 0), MATCH($B177, [8]Interface_real!$A$1:$MT$1, 0))</f>
        <v>0</v>
      </c>
      <c r="J177">
        <f>INDEX([8]Interface_real!$A$1:$MT$212, MATCH($A177&amp;RIGHT(J$2, 2), [8]Interface_real!$A$1:$A$212, 0), MATCH($B177, [8]Interface_real!$A$1:$MT$1, 0))</f>
        <v>0</v>
      </c>
    </row>
    <row r="178" spans="1:10" x14ac:dyDescent="0.3">
      <c r="A178" t="s">
        <v>7</v>
      </c>
      <c r="B178" t="s">
        <v>167</v>
      </c>
      <c r="C178" t="s">
        <v>177</v>
      </c>
      <c r="D178" t="s">
        <v>1</v>
      </c>
      <c r="E178" t="s">
        <v>457</v>
      </c>
      <c r="F178">
        <f>INDEX([8]Interface_real!$A$1:$MT$212, MATCH($A178&amp;RIGHT(F$2, 2), [8]Interface_real!$A$1:$A$212, 0), MATCH($B178, [8]Interface_real!$A$1:$MT$1, 0))</f>
        <v>0</v>
      </c>
      <c r="G178">
        <f>INDEX([8]Interface_real!$A$1:$MT$212, MATCH($A178&amp;RIGHT(G$2, 2), [8]Interface_real!$A$1:$A$212, 0), MATCH($B178, [8]Interface_real!$A$1:$MT$1, 0))</f>
        <v>0</v>
      </c>
      <c r="H178">
        <f>INDEX([8]Interface_real!$A$1:$MT$212, MATCH($A178&amp;RIGHT(H$2, 2), [8]Interface_real!$A$1:$A$212, 0), MATCH($B178, [8]Interface_real!$A$1:$MT$1, 0))</f>
        <v>0</v>
      </c>
      <c r="I178">
        <f>INDEX([8]Interface_real!$A$1:$MT$212, MATCH($A178&amp;RIGHT(I$2, 2), [8]Interface_real!$A$1:$A$212, 0), MATCH($B178, [8]Interface_real!$A$1:$MT$1, 0))</f>
        <v>0</v>
      </c>
      <c r="J178">
        <f>INDEX([8]Interface_real!$A$1:$MT$212, MATCH($A178&amp;RIGHT(J$2, 2), [8]Interface_real!$A$1:$A$212, 0), MATCH($B178, [8]Interface_real!$A$1:$MT$1, 0))</f>
        <v>0</v>
      </c>
    </row>
    <row r="179" spans="1:10" x14ac:dyDescent="0.3">
      <c r="A179" t="s">
        <v>11</v>
      </c>
      <c r="B179" t="s">
        <v>140</v>
      </c>
      <c r="C179" t="s">
        <v>141</v>
      </c>
      <c r="D179" t="s">
        <v>1</v>
      </c>
      <c r="E179" t="s">
        <v>458</v>
      </c>
      <c r="F179">
        <f>INDEX([8]Interface_real!$A$1:$MT$212, MATCH($A179&amp;RIGHT(F$2, 2), [8]Interface_real!$A$1:$A$212, 0), MATCH($B179, [8]Interface_real!$A$1:$MT$1, 0))</f>
        <v>17.778000000000002</v>
      </c>
      <c r="G179">
        <f>INDEX([8]Interface_real!$A$1:$MT$212, MATCH($A179&amp;RIGHT(G$2, 2), [8]Interface_real!$A$1:$A$212, 0), MATCH($B179, [8]Interface_real!$A$1:$MT$1, 0))</f>
        <v>17.98</v>
      </c>
      <c r="H179">
        <f>INDEX([8]Interface_real!$A$1:$MT$212, MATCH($A179&amp;RIGHT(H$2, 2), [8]Interface_real!$A$1:$A$212, 0), MATCH($B179, [8]Interface_real!$A$1:$MT$1, 0))</f>
        <v>18.094000000000001</v>
      </c>
      <c r="I179">
        <f>INDEX([8]Interface_real!$A$1:$MT$212, MATCH($A179&amp;RIGHT(I$2, 2), [8]Interface_real!$A$1:$A$212, 0), MATCH($B179, [8]Interface_real!$A$1:$MT$1, 0))</f>
        <v>18.04</v>
      </c>
      <c r="J179">
        <f>INDEX([8]Interface_real!$A$1:$MT$212, MATCH($A179&amp;RIGHT(J$2, 2), [8]Interface_real!$A$1:$A$212, 0), MATCH($B179, [8]Interface_real!$A$1:$MT$1, 0))</f>
        <v>17.988</v>
      </c>
    </row>
    <row r="180" spans="1:10" x14ac:dyDescent="0.3">
      <c r="A180" t="s">
        <v>11</v>
      </c>
      <c r="B180" t="s">
        <v>112</v>
      </c>
      <c r="C180" t="s">
        <v>142</v>
      </c>
      <c r="D180" t="s">
        <v>1</v>
      </c>
      <c r="E180" t="s">
        <v>459</v>
      </c>
      <c r="F180">
        <f>INDEX([8]Interface_real!$A$1:$MT$212, MATCH($A180&amp;RIGHT(F$2, 2), [8]Interface_real!$A$1:$A$212, 0), MATCH($B180, [8]Interface_real!$A$1:$MT$1, 0))</f>
        <v>74.399000000000001</v>
      </c>
      <c r="G180">
        <f>INDEX([8]Interface_real!$A$1:$MT$212, MATCH($A180&amp;RIGHT(G$2, 2), [8]Interface_real!$A$1:$A$212, 0), MATCH($B180, [8]Interface_real!$A$1:$MT$1, 0))</f>
        <v>74.644999999999996</v>
      </c>
      <c r="H180">
        <f>INDEX([8]Interface_real!$A$1:$MT$212, MATCH($A180&amp;RIGHT(H$2, 2), [8]Interface_real!$A$1:$A$212, 0), MATCH($B180, [8]Interface_real!$A$1:$MT$1, 0))</f>
        <v>70.317999999999998</v>
      </c>
      <c r="I180">
        <f>INDEX([8]Interface_real!$A$1:$MT$212, MATCH($A180&amp;RIGHT(I$2, 2), [8]Interface_real!$A$1:$A$212, 0), MATCH($B180, [8]Interface_real!$A$1:$MT$1, 0))</f>
        <v>71.337000000000003</v>
      </c>
      <c r="J180">
        <f>INDEX([8]Interface_real!$A$1:$MT$212, MATCH($A180&amp;RIGHT(J$2, 2), [8]Interface_real!$A$1:$A$212, 0), MATCH($B180, [8]Interface_real!$A$1:$MT$1, 0))</f>
        <v>72.352000000000004</v>
      </c>
    </row>
    <row r="181" spans="1:10" x14ac:dyDescent="0.3">
      <c r="A181" t="s">
        <v>11</v>
      </c>
      <c r="B181" t="s">
        <v>113</v>
      </c>
      <c r="C181" t="s">
        <v>143</v>
      </c>
      <c r="D181" t="s">
        <v>1</v>
      </c>
      <c r="E181" t="s">
        <v>460</v>
      </c>
      <c r="F181">
        <f>INDEX([8]Interface_real!$A$1:$MT$212, MATCH($A181&amp;RIGHT(F$2, 2), [8]Interface_real!$A$1:$A$212, 0), MATCH($B181, [8]Interface_real!$A$1:$MT$1, 0))</f>
        <v>66.308999999999997</v>
      </c>
      <c r="G181">
        <f>INDEX([8]Interface_real!$A$1:$MT$212, MATCH($A181&amp;RIGHT(G$2, 2), [8]Interface_real!$A$1:$A$212, 0), MATCH($B181, [8]Interface_real!$A$1:$MT$1, 0))</f>
        <v>66.412999999999997</v>
      </c>
      <c r="H181">
        <f>INDEX([8]Interface_real!$A$1:$MT$212, MATCH($A181&amp;RIGHT(H$2, 2), [8]Interface_real!$A$1:$A$212, 0), MATCH($B181, [8]Interface_real!$A$1:$MT$1, 0))</f>
        <v>62.531999999999996</v>
      </c>
      <c r="I181">
        <f>INDEX([8]Interface_real!$A$1:$MT$212, MATCH($A181&amp;RIGHT(I$2, 2), [8]Interface_real!$A$1:$A$212, 0), MATCH($B181, [8]Interface_real!$A$1:$MT$1, 0))</f>
        <v>62.272999999999996</v>
      </c>
      <c r="J181">
        <f>INDEX([8]Interface_real!$A$1:$MT$212, MATCH($A181&amp;RIGHT(J$2, 2), [8]Interface_real!$A$1:$A$212, 0), MATCH($B181, [8]Interface_real!$A$1:$MT$1, 0))</f>
        <v>59.945999999999991</v>
      </c>
    </row>
    <row r="182" spans="1:10" x14ac:dyDescent="0.3">
      <c r="A182" t="s">
        <v>11</v>
      </c>
      <c r="B182" t="s">
        <v>114</v>
      </c>
      <c r="C182" t="s">
        <v>144</v>
      </c>
      <c r="D182" t="s">
        <v>1</v>
      </c>
      <c r="E182" t="s">
        <v>461</v>
      </c>
      <c r="F182">
        <f>INDEX([8]Interface_real!$A$1:$MT$212, MATCH($A182&amp;RIGHT(F$2, 2), [8]Interface_real!$A$1:$A$212, 0), MATCH($B182, [8]Interface_real!$A$1:$MT$1, 0))</f>
        <v>92.177000000000007</v>
      </c>
      <c r="G182">
        <f>INDEX([8]Interface_real!$A$1:$MT$212, MATCH($A182&amp;RIGHT(G$2, 2), [8]Interface_real!$A$1:$A$212, 0), MATCH($B182, [8]Interface_real!$A$1:$MT$1, 0))</f>
        <v>92.625</v>
      </c>
      <c r="H182">
        <f>INDEX([8]Interface_real!$A$1:$MT$212, MATCH($A182&amp;RIGHT(H$2, 2), [8]Interface_real!$A$1:$A$212, 0), MATCH($B182, [8]Interface_real!$A$1:$MT$1, 0))</f>
        <v>88.412000000000006</v>
      </c>
      <c r="I182">
        <f>INDEX([8]Interface_real!$A$1:$MT$212, MATCH($A182&amp;RIGHT(I$2, 2), [8]Interface_real!$A$1:$A$212, 0), MATCH($B182, [8]Interface_real!$A$1:$MT$1, 0))</f>
        <v>89.37700000000001</v>
      </c>
      <c r="J182">
        <f>INDEX([8]Interface_real!$A$1:$MT$212, MATCH($A182&amp;RIGHT(J$2, 2), [8]Interface_real!$A$1:$A$212, 0), MATCH($B182, [8]Interface_real!$A$1:$MT$1, 0))</f>
        <v>90.34</v>
      </c>
    </row>
    <row r="183" spans="1:10" x14ac:dyDescent="0.3">
      <c r="A183" t="s">
        <v>11</v>
      </c>
      <c r="B183" t="s">
        <v>115</v>
      </c>
      <c r="C183" t="s">
        <v>168</v>
      </c>
      <c r="D183" t="s">
        <v>1</v>
      </c>
      <c r="E183" t="s">
        <v>462</v>
      </c>
      <c r="F183">
        <f>INDEX([8]Interface_real!$A$1:$MT$212, MATCH($A183&amp;RIGHT(F$2, 2), [8]Interface_real!$A$1:$A$212, 0), MATCH($B183, [8]Interface_real!$A$1:$MT$1, 0))</f>
        <v>140.708</v>
      </c>
      <c r="G183">
        <f>INDEX([8]Interface_real!$A$1:$MT$212, MATCH($A183&amp;RIGHT(G$2, 2), [8]Interface_real!$A$1:$A$212, 0), MATCH($B183, [8]Interface_real!$A$1:$MT$1, 0))</f>
        <v>141.05799999999999</v>
      </c>
      <c r="H183">
        <f>INDEX([8]Interface_real!$A$1:$MT$212, MATCH($A183&amp;RIGHT(H$2, 2), [8]Interface_real!$A$1:$A$212, 0), MATCH($B183, [8]Interface_real!$A$1:$MT$1, 0))</f>
        <v>132.85</v>
      </c>
      <c r="I183">
        <f>INDEX([8]Interface_real!$A$1:$MT$212, MATCH($A183&amp;RIGHT(I$2, 2), [8]Interface_real!$A$1:$A$212, 0), MATCH($B183, [8]Interface_real!$A$1:$MT$1, 0))</f>
        <v>133.61000000000001</v>
      </c>
      <c r="J183">
        <f>INDEX([8]Interface_real!$A$1:$MT$212, MATCH($A183&amp;RIGHT(J$2, 2), [8]Interface_real!$A$1:$A$212, 0), MATCH($B183, [8]Interface_real!$A$1:$MT$1, 0))</f>
        <v>132.298</v>
      </c>
    </row>
    <row r="184" spans="1:10" x14ac:dyDescent="0.3">
      <c r="A184" t="s">
        <v>11</v>
      </c>
      <c r="B184" t="s">
        <v>116</v>
      </c>
      <c r="C184" t="s">
        <v>169</v>
      </c>
      <c r="D184" t="s">
        <v>1</v>
      </c>
      <c r="E184" t="s">
        <v>463</v>
      </c>
      <c r="F184">
        <f>INDEX([8]Interface_real!$A$1:$MT$212, MATCH($A184&amp;RIGHT(F$2, 2), [8]Interface_real!$A$1:$A$212, 0), MATCH($B184, [8]Interface_real!$A$1:$MT$1, 0))</f>
        <v>158.48599999999999</v>
      </c>
      <c r="G184">
        <f>INDEX([8]Interface_real!$A$1:$MT$212, MATCH($A184&amp;RIGHT(G$2, 2), [8]Interface_real!$A$1:$A$212, 0), MATCH($B184, [8]Interface_real!$A$1:$MT$1, 0))</f>
        <v>159.03799999999998</v>
      </c>
      <c r="H184">
        <f>INDEX([8]Interface_real!$A$1:$MT$212, MATCH($A184&amp;RIGHT(H$2, 2), [8]Interface_real!$A$1:$A$212, 0), MATCH($B184, [8]Interface_real!$A$1:$MT$1, 0))</f>
        <v>150.94399999999999</v>
      </c>
      <c r="I184">
        <f>INDEX([8]Interface_real!$A$1:$MT$212, MATCH($A184&amp;RIGHT(I$2, 2), [8]Interface_real!$A$1:$A$212, 0), MATCH($B184, [8]Interface_real!$A$1:$MT$1, 0))</f>
        <v>151.65</v>
      </c>
      <c r="J184">
        <f>INDEX([8]Interface_real!$A$1:$MT$212, MATCH($A184&amp;RIGHT(J$2, 2), [8]Interface_real!$A$1:$A$212, 0), MATCH($B184, [8]Interface_real!$A$1:$MT$1, 0))</f>
        <v>150.286</v>
      </c>
    </row>
    <row r="185" spans="1:10" x14ac:dyDescent="0.3">
      <c r="A185" t="s">
        <v>11</v>
      </c>
      <c r="B185" t="s">
        <v>117</v>
      </c>
      <c r="C185" t="s">
        <v>145</v>
      </c>
      <c r="D185" t="s">
        <v>1</v>
      </c>
      <c r="E185" t="s">
        <v>464</v>
      </c>
      <c r="F185">
        <f>INDEX([8]Interface_real!$A$1:$MT$212, MATCH($A185&amp;RIGHT(F$2, 2), [8]Interface_real!$A$1:$A$212, 0), MATCH($B185, [8]Interface_real!$A$1:$MT$1, 0))</f>
        <v>1.59</v>
      </c>
      <c r="G185">
        <f>INDEX([8]Interface_real!$A$1:$MT$212, MATCH($A185&amp;RIGHT(G$2, 2), [8]Interface_real!$A$1:$A$212, 0), MATCH($B185, [8]Interface_real!$A$1:$MT$1, 0))</f>
        <v>1.59</v>
      </c>
      <c r="H185">
        <f>INDEX([8]Interface_real!$A$1:$MT$212, MATCH($A185&amp;RIGHT(H$2, 2), [8]Interface_real!$A$1:$A$212, 0), MATCH($B185, [8]Interface_real!$A$1:$MT$1, 0))</f>
        <v>1.59</v>
      </c>
      <c r="I185">
        <f>INDEX([8]Interface_real!$A$1:$MT$212, MATCH($A185&amp;RIGHT(I$2, 2), [8]Interface_real!$A$1:$A$212, 0), MATCH($B185, [8]Interface_real!$A$1:$MT$1, 0))</f>
        <v>1.59</v>
      </c>
      <c r="J185">
        <f>INDEX([8]Interface_real!$A$1:$MT$212, MATCH($A185&amp;RIGHT(J$2, 2), [8]Interface_real!$A$1:$A$212, 0), MATCH($B185, [8]Interface_real!$A$1:$MT$1, 0))</f>
        <v>1.59</v>
      </c>
    </row>
    <row r="186" spans="1:10" x14ac:dyDescent="0.3">
      <c r="A186" t="s">
        <v>11</v>
      </c>
      <c r="B186" t="s">
        <v>118</v>
      </c>
      <c r="C186" t="s">
        <v>145</v>
      </c>
      <c r="D186" t="s">
        <v>1</v>
      </c>
      <c r="E186" t="s">
        <v>465</v>
      </c>
      <c r="F186">
        <f>INDEX([8]Interface_real!$A$1:$MT$212, MATCH($A186&amp;RIGHT(F$2, 2), [8]Interface_real!$A$1:$A$212, 0), MATCH($B186, [8]Interface_real!$A$1:$MT$1, 0))</f>
        <v>0</v>
      </c>
      <c r="G186">
        <f>INDEX([8]Interface_real!$A$1:$MT$212, MATCH($A186&amp;RIGHT(G$2, 2), [8]Interface_real!$A$1:$A$212, 0), MATCH($B186, [8]Interface_real!$A$1:$MT$1, 0))</f>
        <v>0</v>
      </c>
      <c r="H186">
        <f>INDEX([8]Interface_real!$A$1:$MT$212, MATCH($A186&amp;RIGHT(H$2, 2), [8]Interface_real!$A$1:$A$212, 0), MATCH($B186, [8]Interface_real!$A$1:$MT$1, 0))</f>
        <v>0</v>
      </c>
      <c r="I186">
        <f>INDEX([8]Interface_real!$A$1:$MT$212, MATCH($A186&amp;RIGHT(I$2, 2), [8]Interface_real!$A$1:$A$212, 0), MATCH($B186, [8]Interface_real!$A$1:$MT$1, 0))</f>
        <v>0</v>
      </c>
      <c r="J186">
        <f>INDEX([8]Interface_real!$A$1:$MT$212, MATCH($A186&amp;RIGHT(J$2, 2), [8]Interface_real!$A$1:$A$212, 0), MATCH($B186, [8]Interface_real!$A$1:$MT$1, 0))</f>
        <v>0</v>
      </c>
    </row>
    <row r="187" spans="1:10" x14ac:dyDescent="0.3">
      <c r="A187" t="s">
        <v>11</v>
      </c>
      <c r="B187" t="s">
        <v>119</v>
      </c>
      <c r="C187" t="s">
        <v>146</v>
      </c>
      <c r="D187" t="s">
        <v>1</v>
      </c>
      <c r="E187" t="s">
        <v>466</v>
      </c>
      <c r="F187">
        <f>INDEX([8]Interface_real!$A$1:$MT$212, MATCH($A187&amp;RIGHT(F$2, 2), [8]Interface_real!$A$1:$A$212, 0), MATCH($B187, [8]Interface_real!$A$1:$MT$1, 0))</f>
        <v>8.2769999999999992</v>
      </c>
      <c r="G187">
        <f>INDEX([8]Interface_real!$A$1:$MT$212, MATCH($A187&amp;RIGHT(G$2, 2), [8]Interface_real!$A$1:$A$212, 0), MATCH($B187, [8]Interface_real!$A$1:$MT$1, 0))</f>
        <v>9.5489999999999995</v>
      </c>
      <c r="H187">
        <f>INDEX([8]Interface_real!$A$1:$MT$212, MATCH($A187&amp;RIGHT(H$2, 2), [8]Interface_real!$A$1:$A$212, 0), MATCH($B187, [8]Interface_real!$A$1:$MT$1, 0))</f>
        <v>10.686</v>
      </c>
      <c r="I187">
        <f>INDEX([8]Interface_real!$A$1:$MT$212, MATCH($A187&amp;RIGHT(I$2, 2), [8]Interface_real!$A$1:$A$212, 0), MATCH($B187, [8]Interface_real!$A$1:$MT$1, 0))</f>
        <v>10.744</v>
      </c>
      <c r="J187">
        <f>INDEX([8]Interface_real!$A$1:$MT$212, MATCH($A187&amp;RIGHT(J$2, 2), [8]Interface_real!$A$1:$A$212, 0), MATCH($B187, [8]Interface_real!$A$1:$MT$1, 0))</f>
        <v>10.673</v>
      </c>
    </row>
    <row r="188" spans="1:10" x14ac:dyDescent="0.3">
      <c r="A188" t="s">
        <v>11</v>
      </c>
      <c r="B188" t="s">
        <v>120</v>
      </c>
      <c r="C188" t="s">
        <v>147</v>
      </c>
      <c r="D188" t="s">
        <v>1</v>
      </c>
      <c r="E188" t="s">
        <v>467</v>
      </c>
      <c r="F188">
        <f>INDEX([8]Interface_real!$A$1:$MT$212, MATCH($A188&amp;RIGHT(F$2, 2), [8]Interface_real!$A$1:$A$212, 0), MATCH($B188, [8]Interface_real!$A$1:$MT$1, 0))</f>
        <v>1.3460000000000001</v>
      </c>
      <c r="G188">
        <f>INDEX([8]Interface_real!$A$1:$MT$212, MATCH($A188&amp;RIGHT(G$2, 2), [8]Interface_real!$A$1:$A$212, 0), MATCH($B188, [8]Interface_real!$A$1:$MT$1, 0))</f>
        <v>1.359</v>
      </c>
      <c r="H188">
        <f>INDEX([8]Interface_real!$A$1:$MT$212, MATCH($A188&amp;RIGHT(H$2, 2), [8]Interface_real!$A$1:$A$212, 0), MATCH($B188, [8]Interface_real!$A$1:$MT$1, 0))</f>
        <v>0</v>
      </c>
      <c r="I188">
        <f>INDEX([8]Interface_real!$A$1:$MT$212, MATCH($A188&amp;RIGHT(I$2, 2), [8]Interface_real!$A$1:$A$212, 0), MATCH($B188, [8]Interface_real!$A$1:$MT$1, 0))</f>
        <v>0</v>
      </c>
      <c r="J188">
        <f>INDEX([8]Interface_real!$A$1:$MT$212, MATCH($A188&amp;RIGHT(J$2, 2), [8]Interface_real!$A$1:$A$212, 0), MATCH($B188, [8]Interface_real!$A$1:$MT$1, 0))</f>
        <v>0</v>
      </c>
    </row>
    <row r="189" spans="1:10" x14ac:dyDescent="0.3">
      <c r="A189" t="s">
        <v>11</v>
      </c>
      <c r="B189" t="s">
        <v>121</v>
      </c>
      <c r="C189" t="s">
        <v>148</v>
      </c>
      <c r="D189" t="s">
        <v>1</v>
      </c>
      <c r="E189" t="s">
        <v>468</v>
      </c>
      <c r="F189">
        <f>INDEX([8]Interface_real!$A$1:$MT$212, MATCH($A189&amp;RIGHT(F$2, 2), [8]Interface_real!$A$1:$A$212, 0), MATCH($B189, [8]Interface_real!$A$1:$MT$1, 0))</f>
        <v>0</v>
      </c>
      <c r="G189">
        <f>INDEX([8]Interface_real!$A$1:$MT$212, MATCH($A189&amp;RIGHT(G$2, 2), [8]Interface_real!$A$1:$A$212, 0), MATCH($B189, [8]Interface_real!$A$1:$MT$1, 0))</f>
        <v>0</v>
      </c>
      <c r="H189">
        <f>INDEX([8]Interface_real!$A$1:$MT$212, MATCH($A189&amp;RIGHT(H$2, 2), [8]Interface_real!$A$1:$A$212, 0), MATCH($B189, [8]Interface_real!$A$1:$MT$1, 0))</f>
        <v>0</v>
      </c>
      <c r="I189">
        <f>INDEX([8]Interface_real!$A$1:$MT$212, MATCH($A189&amp;RIGHT(I$2, 2), [8]Interface_real!$A$1:$A$212, 0), MATCH($B189, [8]Interface_real!$A$1:$MT$1, 0))</f>
        <v>0</v>
      </c>
      <c r="J189">
        <f>INDEX([8]Interface_real!$A$1:$MT$212, MATCH($A189&amp;RIGHT(J$2, 2), [8]Interface_real!$A$1:$A$212, 0), MATCH($B189, [8]Interface_real!$A$1:$MT$1, 0))</f>
        <v>0</v>
      </c>
    </row>
    <row r="190" spans="1:10" x14ac:dyDescent="0.3">
      <c r="A190" t="s">
        <v>11</v>
      </c>
      <c r="B190" t="s">
        <v>122</v>
      </c>
      <c r="C190" t="s">
        <v>148</v>
      </c>
      <c r="D190" t="s">
        <v>1</v>
      </c>
      <c r="E190" t="s">
        <v>469</v>
      </c>
      <c r="F190">
        <f>INDEX([8]Interface_real!$A$1:$MT$212, MATCH($A190&amp;RIGHT(F$2, 2), [8]Interface_real!$A$1:$A$212, 0), MATCH($B190, [8]Interface_real!$A$1:$MT$1, 0))</f>
        <v>0</v>
      </c>
      <c r="G190">
        <f>INDEX([8]Interface_real!$A$1:$MT$212, MATCH($A190&amp;RIGHT(G$2, 2), [8]Interface_real!$A$1:$A$212, 0), MATCH($B190, [8]Interface_real!$A$1:$MT$1, 0))</f>
        <v>0</v>
      </c>
      <c r="H190">
        <f>INDEX([8]Interface_real!$A$1:$MT$212, MATCH($A190&amp;RIGHT(H$2, 2), [8]Interface_real!$A$1:$A$212, 0), MATCH($B190, [8]Interface_real!$A$1:$MT$1, 0))</f>
        <v>0</v>
      </c>
      <c r="I190">
        <f>INDEX([8]Interface_real!$A$1:$MT$212, MATCH($A190&amp;RIGHT(I$2, 2), [8]Interface_real!$A$1:$A$212, 0), MATCH($B190, [8]Interface_real!$A$1:$MT$1, 0))</f>
        <v>0</v>
      </c>
      <c r="J190">
        <f>INDEX([8]Interface_real!$A$1:$MT$212, MATCH($A190&amp;RIGHT(J$2, 2), [8]Interface_real!$A$1:$A$212, 0), MATCH($B190, [8]Interface_real!$A$1:$MT$1, 0))</f>
        <v>0</v>
      </c>
    </row>
    <row r="191" spans="1:10" x14ac:dyDescent="0.3">
      <c r="A191" t="s">
        <v>11</v>
      </c>
      <c r="B191" t="s">
        <v>123</v>
      </c>
      <c r="C191" t="s">
        <v>170</v>
      </c>
      <c r="D191" t="s">
        <v>1</v>
      </c>
      <c r="E191" t="s">
        <v>470</v>
      </c>
      <c r="F191">
        <f>INDEX([8]Interface_real!$A$1:$MT$212, MATCH($A191&amp;RIGHT(F$2, 2), [8]Interface_real!$A$1:$A$212, 0), MATCH($B191, [8]Interface_real!$A$1:$MT$1, 0))</f>
        <v>0</v>
      </c>
      <c r="G191">
        <f>INDEX([8]Interface_real!$A$1:$MT$212, MATCH($A191&amp;RIGHT(G$2, 2), [8]Interface_real!$A$1:$A$212, 0), MATCH($B191, [8]Interface_real!$A$1:$MT$1, 0))</f>
        <v>0</v>
      </c>
      <c r="H191">
        <f>INDEX([8]Interface_real!$A$1:$MT$212, MATCH($A191&amp;RIGHT(H$2, 2), [8]Interface_real!$A$1:$A$212, 0), MATCH($B191, [8]Interface_real!$A$1:$MT$1, 0))</f>
        <v>0</v>
      </c>
      <c r="I191">
        <f>INDEX([8]Interface_real!$A$1:$MT$212, MATCH($A191&amp;RIGHT(I$2, 2), [8]Interface_real!$A$1:$A$212, 0), MATCH($B191, [8]Interface_real!$A$1:$MT$1, 0))</f>
        <v>0</v>
      </c>
      <c r="J191">
        <f>INDEX([8]Interface_real!$A$1:$MT$212, MATCH($A191&amp;RIGHT(J$2, 2), [8]Interface_real!$A$1:$A$212, 0), MATCH($B191, [8]Interface_real!$A$1:$MT$1, 0))</f>
        <v>0</v>
      </c>
    </row>
    <row r="192" spans="1:10" x14ac:dyDescent="0.3">
      <c r="A192" t="s">
        <v>11</v>
      </c>
      <c r="B192" t="s">
        <v>124</v>
      </c>
      <c r="C192" t="s">
        <v>171</v>
      </c>
      <c r="D192" t="s">
        <v>1</v>
      </c>
      <c r="E192" t="s">
        <v>471</v>
      </c>
      <c r="F192">
        <f>INDEX([8]Interface_real!$A$1:$MT$212, MATCH($A192&amp;RIGHT(F$2, 2), [8]Interface_real!$A$1:$A$212, 0), MATCH($B192, [8]Interface_real!$A$1:$MT$1, 0))</f>
        <v>2.7229999999999999</v>
      </c>
      <c r="G192">
        <f>INDEX([8]Interface_real!$A$1:$MT$212, MATCH($A192&amp;RIGHT(G$2, 2), [8]Interface_real!$A$1:$A$212, 0), MATCH($B192, [8]Interface_real!$A$1:$MT$1, 0))</f>
        <v>2.75</v>
      </c>
      <c r="H192">
        <f>INDEX([8]Interface_real!$A$1:$MT$212, MATCH($A192&amp;RIGHT(H$2, 2), [8]Interface_real!$A$1:$A$212, 0), MATCH($B192, [8]Interface_real!$A$1:$MT$1, 0))</f>
        <v>0</v>
      </c>
      <c r="I192">
        <f>INDEX([8]Interface_real!$A$1:$MT$212, MATCH($A192&amp;RIGHT(I$2, 2), [8]Interface_real!$A$1:$A$212, 0), MATCH($B192, [8]Interface_real!$A$1:$MT$1, 0))</f>
        <v>0</v>
      </c>
      <c r="J192">
        <f>INDEX([8]Interface_real!$A$1:$MT$212, MATCH($A192&amp;RIGHT(J$2, 2), [8]Interface_real!$A$1:$A$212, 0), MATCH($B192, [8]Interface_real!$A$1:$MT$1, 0))</f>
        <v>0</v>
      </c>
    </row>
    <row r="193" spans="1:10" x14ac:dyDescent="0.3">
      <c r="A193" t="s">
        <v>11</v>
      </c>
      <c r="B193" t="s">
        <v>125</v>
      </c>
      <c r="C193" t="s">
        <v>149</v>
      </c>
      <c r="D193" t="s">
        <v>1</v>
      </c>
      <c r="E193" t="s">
        <v>472</v>
      </c>
      <c r="F193">
        <f>INDEX([8]Interface_real!$A$1:$MT$212, MATCH($A193&amp;RIGHT(F$2, 2), [8]Interface_real!$A$1:$A$212, 0), MATCH($B193, [8]Interface_real!$A$1:$MT$1, 0))</f>
        <v>0</v>
      </c>
      <c r="G193">
        <f>INDEX([8]Interface_real!$A$1:$MT$212, MATCH($A193&amp;RIGHT(G$2, 2), [8]Interface_real!$A$1:$A$212, 0), MATCH($B193, [8]Interface_real!$A$1:$MT$1, 0))</f>
        <v>0</v>
      </c>
      <c r="H193">
        <f>INDEX([8]Interface_real!$A$1:$MT$212, MATCH($A193&amp;RIGHT(H$2, 2), [8]Interface_real!$A$1:$A$212, 0), MATCH($B193, [8]Interface_real!$A$1:$MT$1, 0))</f>
        <v>0</v>
      </c>
      <c r="I193">
        <f>INDEX([8]Interface_real!$A$1:$MT$212, MATCH($A193&amp;RIGHT(I$2, 2), [8]Interface_real!$A$1:$A$212, 0), MATCH($B193, [8]Interface_real!$A$1:$MT$1, 0))</f>
        <v>0</v>
      </c>
      <c r="J193">
        <f>INDEX([8]Interface_real!$A$1:$MT$212, MATCH($A193&amp;RIGHT(J$2, 2), [8]Interface_real!$A$1:$A$212, 0), MATCH($B193, [8]Interface_real!$A$1:$MT$1, 0))</f>
        <v>0</v>
      </c>
    </row>
    <row r="194" spans="1:10" x14ac:dyDescent="0.3">
      <c r="A194" t="s">
        <v>11</v>
      </c>
      <c r="B194" t="s">
        <v>126</v>
      </c>
      <c r="C194" t="s">
        <v>149</v>
      </c>
      <c r="D194" t="s">
        <v>1</v>
      </c>
      <c r="E194" t="s">
        <v>473</v>
      </c>
      <c r="F194">
        <f>INDEX([8]Interface_real!$A$1:$MT$212, MATCH($A194&amp;RIGHT(F$2, 2), [8]Interface_real!$A$1:$A$212, 0), MATCH($B194, [8]Interface_real!$A$1:$MT$1, 0))</f>
        <v>0</v>
      </c>
      <c r="G194">
        <f>INDEX([8]Interface_real!$A$1:$MT$212, MATCH($A194&amp;RIGHT(G$2, 2), [8]Interface_real!$A$1:$A$212, 0), MATCH($B194, [8]Interface_real!$A$1:$MT$1, 0))</f>
        <v>0</v>
      </c>
      <c r="H194">
        <f>INDEX([8]Interface_real!$A$1:$MT$212, MATCH($A194&amp;RIGHT(H$2, 2), [8]Interface_real!$A$1:$A$212, 0), MATCH($B194, [8]Interface_real!$A$1:$MT$1, 0))</f>
        <v>0</v>
      </c>
      <c r="I194">
        <f>INDEX([8]Interface_real!$A$1:$MT$212, MATCH($A194&amp;RIGHT(I$2, 2), [8]Interface_real!$A$1:$A$212, 0), MATCH($B194, [8]Interface_real!$A$1:$MT$1, 0))</f>
        <v>0</v>
      </c>
      <c r="J194">
        <f>INDEX([8]Interface_real!$A$1:$MT$212, MATCH($A194&amp;RIGHT(J$2, 2), [8]Interface_real!$A$1:$A$212, 0), MATCH($B194, [8]Interface_real!$A$1:$MT$1, 0))</f>
        <v>0</v>
      </c>
    </row>
    <row r="195" spans="1:10" x14ac:dyDescent="0.3">
      <c r="A195" t="s">
        <v>11</v>
      </c>
      <c r="B195" t="s">
        <v>127</v>
      </c>
      <c r="C195" t="s">
        <v>150</v>
      </c>
      <c r="D195" t="s">
        <v>1</v>
      </c>
      <c r="E195" t="s">
        <v>474</v>
      </c>
      <c r="F195">
        <f>INDEX([8]Interface_real!$A$1:$MT$212, MATCH($A195&amp;RIGHT(F$2, 2), [8]Interface_real!$A$1:$A$212, 0), MATCH($B195, [8]Interface_real!$A$1:$MT$1, 0))</f>
        <v>0</v>
      </c>
      <c r="G195">
        <f>INDEX([8]Interface_real!$A$1:$MT$212, MATCH($A195&amp;RIGHT(G$2, 2), [8]Interface_real!$A$1:$A$212, 0), MATCH($B195, [8]Interface_real!$A$1:$MT$1, 0))</f>
        <v>0</v>
      </c>
      <c r="H195">
        <f>INDEX([8]Interface_real!$A$1:$MT$212, MATCH($A195&amp;RIGHT(H$2, 2), [8]Interface_real!$A$1:$A$212, 0), MATCH($B195, [8]Interface_real!$A$1:$MT$1, 0))</f>
        <v>0</v>
      </c>
      <c r="I195">
        <f>INDEX([8]Interface_real!$A$1:$MT$212, MATCH($A195&amp;RIGHT(I$2, 2), [8]Interface_real!$A$1:$A$212, 0), MATCH($B195, [8]Interface_real!$A$1:$MT$1, 0))</f>
        <v>0</v>
      </c>
      <c r="J195">
        <f>INDEX([8]Interface_real!$A$1:$MT$212, MATCH($A195&amp;RIGHT(J$2, 2), [8]Interface_real!$A$1:$A$212, 0), MATCH($B195, [8]Interface_real!$A$1:$MT$1, 0))</f>
        <v>0</v>
      </c>
    </row>
    <row r="196" spans="1:10" x14ac:dyDescent="0.3">
      <c r="A196" t="s">
        <v>11</v>
      </c>
      <c r="B196" t="s">
        <v>128</v>
      </c>
      <c r="C196" t="s">
        <v>151</v>
      </c>
      <c r="D196" t="s">
        <v>1</v>
      </c>
      <c r="E196" t="s">
        <v>475</v>
      </c>
      <c r="F196">
        <f>INDEX([8]Interface_real!$A$1:$MT$212, MATCH($A196&amp;RIGHT(F$2, 2), [8]Interface_real!$A$1:$A$212, 0), MATCH($B196, [8]Interface_real!$A$1:$MT$1, 0))</f>
        <v>0</v>
      </c>
      <c r="G196">
        <f>INDEX([8]Interface_real!$A$1:$MT$212, MATCH($A196&amp;RIGHT(G$2, 2), [8]Interface_real!$A$1:$A$212, 0), MATCH($B196, [8]Interface_real!$A$1:$MT$1, 0))</f>
        <v>0</v>
      </c>
      <c r="H196">
        <f>INDEX([8]Interface_real!$A$1:$MT$212, MATCH($A196&amp;RIGHT(H$2, 2), [8]Interface_real!$A$1:$A$212, 0), MATCH($B196, [8]Interface_real!$A$1:$MT$1, 0))</f>
        <v>0</v>
      </c>
      <c r="I196">
        <f>INDEX([8]Interface_real!$A$1:$MT$212, MATCH($A196&amp;RIGHT(I$2, 2), [8]Interface_real!$A$1:$A$212, 0), MATCH($B196, [8]Interface_real!$A$1:$MT$1, 0))</f>
        <v>0</v>
      </c>
      <c r="J196">
        <f>INDEX([8]Interface_real!$A$1:$MT$212, MATCH($A196&amp;RIGHT(J$2, 2), [8]Interface_real!$A$1:$A$212, 0), MATCH($B196, [8]Interface_real!$A$1:$MT$1, 0))</f>
        <v>0</v>
      </c>
    </row>
    <row r="197" spans="1:10" x14ac:dyDescent="0.3">
      <c r="A197" t="s">
        <v>11</v>
      </c>
      <c r="B197" t="s">
        <v>129</v>
      </c>
      <c r="C197" t="s">
        <v>152</v>
      </c>
      <c r="D197" t="s">
        <v>1</v>
      </c>
      <c r="E197" t="s">
        <v>476</v>
      </c>
      <c r="F197">
        <f>INDEX([8]Interface_real!$A$1:$MT$212, MATCH($A197&amp;RIGHT(F$2, 2), [8]Interface_real!$A$1:$A$212, 0), MATCH($B197, [8]Interface_real!$A$1:$MT$1, 0))</f>
        <v>0</v>
      </c>
      <c r="G197">
        <f>INDEX([8]Interface_real!$A$1:$MT$212, MATCH($A197&amp;RIGHT(G$2, 2), [8]Interface_real!$A$1:$A$212, 0), MATCH($B197, [8]Interface_real!$A$1:$MT$1, 0))</f>
        <v>0</v>
      </c>
      <c r="H197">
        <f>INDEX([8]Interface_real!$A$1:$MT$212, MATCH($A197&amp;RIGHT(H$2, 2), [8]Interface_real!$A$1:$A$212, 0), MATCH($B197, [8]Interface_real!$A$1:$MT$1, 0))</f>
        <v>0</v>
      </c>
      <c r="I197">
        <f>INDEX([8]Interface_real!$A$1:$MT$212, MATCH($A197&amp;RIGHT(I$2, 2), [8]Interface_real!$A$1:$A$212, 0), MATCH($B197, [8]Interface_real!$A$1:$MT$1, 0))</f>
        <v>0</v>
      </c>
      <c r="J197">
        <f>INDEX([8]Interface_real!$A$1:$MT$212, MATCH($A197&amp;RIGHT(J$2, 2), [8]Interface_real!$A$1:$A$212, 0), MATCH($B197, [8]Interface_real!$A$1:$MT$1, 0))</f>
        <v>0</v>
      </c>
    </row>
    <row r="198" spans="1:10" x14ac:dyDescent="0.3">
      <c r="A198" t="s">
        <v>11</v>
      </c>
      <c r="B198" t="s">
        <v>130</v>
      </c>
      <c r="C198" t="s">
        <v>152</v>
      </c>
      <c r="D198" t="s">
        <v>1</v>
      </c>
      <c r="E198" t="s">
        <v>477</v>
      </c>
      <c r="F198">
        <f>INDEX([8]Interface_real!$A$1:$MT$212, MATCH($A198&amp;RIGHT(F$2, 2), [8]Interface_real!$A$1:$A$212, 0), MATCH($B198, [8]Interface_real!$A$1:$MT$1, 0))</f>
        <v>0</v>
      </c>
      <c r="G198">
        <f>INDEX([8]Interface_real!$A$1:$MT$212, MATCH($A198&amp;RIGHT(G$2, 2), [8]Interface_real!$A$1:$A$212, 0), MATCH($B198, [8]Interface_real!$A$1:$MT$1, 0))</f>
        <v>0</v>
      </c>
      <c r="H198">
        <f>INDEX([8]Interface_real!$A$1:$MT$212, MATCH($A198&amp;RIGHT(H$2, 2), [8]Interface_real!$A$1:$A$212, 0), MATCH($B198, [8]Interface_real!$A$1:$MT$1, 0))</f>
        <v>0</v>
      </c>
      <c r="I198">
        <f>INDEX([8]Interface_real!$A$1:$MT$212, MATCH($A198&amp;RIGHT(I$2, 2), [8]Interface_real!$A$1:$A$212, 0), MATCH($B198, [8]Interface_real!$A$1:$MT$1, 0))</f>
        <v>0</v>
      </c>
      <c r="J198">
        <f>INDEX([8]Interface_real!$A$1:$MT$212, MATCH($A198&amp;RIGHT(J$2, 2), [8]Interface_real!$A$1:$A$212, 0), MATCH($B198, [8]Interface_real!$A$1:$MT$1, 0))</f>
        <v>0</v>
      </c>
    </row>
    <row r="199" spans="1:10" x14ac:dyDescent="0.3">
      <c r="A199" t="s">
        <v>11</v>
      </c>
      <c r="B199" t="s">
        <v>131</v>
      </c>
      <c r="C199" t="s">
        <v>153</v>
      </c>
      <c r="D199" t="s">
        <v>1</v>
      </c>
      <c r="E199" t="s">
        <v>478</v>
      </c>
      <c r="F199">
        <f>INDEX([8]Interface_real!$A$1:$MT$212, MATCH($A199&amp;RIGHT(F$2, 2), [8]Interface_real!$A$1:$A$212, 0), MATCH($B199, [8]Interface_real!$A$1:$MT$1, 0))</f>
        <v>0</v>
      </c>
      <c r="G199">
        <f>INDEX([8]Interface_real!$A$1:$MT$212, MATCH($A199&amp;RIGHT(G$2, 2), [8]Interface_real!$A$1:$A$212, 0), MATCH($B199, [8]Interface_real!$A$1:$MT$1, 0))</f>
        <v>0</v>
      </c>
      <c r="H199">
        <f>INDEX([8]Interface_real!$A$1:$MT$212, MATCH($A199&amp;RIGHT(H$2, 2), [8]Interface_real!$A$1:$A$212, 0), MATCH($B199, [8]Interface_real!$A$1:$MT$1, 0))</f>
        <v>0</v>
      </c>
      <c r="I199">
        <f>INDEX([8]Interface_real!$A$1:$MT$212, MATCH($A199&amp;RIGHT(I$2, 2), [8]Interface_real!$A$1:$A$212, 0), MATCH($B199, [8]Interface_real!$A$1:$MT$1, 0))</f>
        <v>0</v>
      </c>
      <c r="J199">
        <f>INDEX([8]Interface_real!$A$1:$MT$212, MATCH($A199&amp;RIGHT(J$2, 2), [8]Interface_real!$A$1:$A$212, 0), MATCH($B199, [8]Interface_real!$A$1:$MT$1, 0))</f>
        <v>0</v>
      </c>
    </row>
    <row r="200" spans="1:10" x14ac:dyDescent="0.3">
      <c r="A200" t="s">
        <v>11</v>
      </c>
      <c r="B200" t="s">
        <v>132</v>
      </c>
      <c r="C200" t="s">
        <v>154</v>
      </c>
      <c r="D200" t="s">
        <v>1</v>
      </c>
      <c r="E200" t="s">
        <v>479</v>
      </c>
      <c r="F200">
        <f>INDEX([8]Interface_real!$A$1:$MT$212, MATCH($A200&amp;RIGHT(F$2, 2), [8]Interface_real!$A$1:$A$212, 0), MATCH($B200, [8]Interface_real!$A$1:$MT$1, 0))</f>
        <v>0.73099999999999998</v>
      </c>
      <c r="G200">
        <f>INDEX([8]Interface_real!$A$1:$MT$212, MATCH($A200&amp;RIGHT(G$2, 2), [8]Interface_real!$A$1:$A$212, 0), MATCH($B200, [8]Interface_real!$A$1:$MT$1, 0))</f>
        <v>0.73899999999999999</v>
      </c>
      <c r="H200">
        <f>INDEX([8]Interface_real!$A$1:$MT$212, MATCH($A200&amp;RIGHT(H$2, 2), [8]Interface_real!$A$1:$A$212, 0), MATCH($B200, [8]Interface_real!$A$1:$MT$1, 0))</f>
        <v>0</v>
      </c>
      <c r="I200">
        <f>INDEX([8]Interface_real!$A$1:$MT$212, MATCH($A200&amp;RIGHT(I$2, 2), [8]Interface_real!$A$1:$A$212, 0), MATCH($B200, [8]Interface_real!$A$1:$MT$1, 0))</f>
        <v>0</v>
      </c>
      <c r="J200">
        <f>INDEX([8]Interface_real!$A$1:$MT$212, MATCH($A200&amp;RIGHT(J$2, 2), [8]Interface_real!$A$1:$A$212, 0), MATCH($B200, [8]Interface_real!$A$1:$MT$1, 0))</f>
        <v>0</v>
      </c>
    </row>
    <row r="201" spans="1:10" x14ac:dyDescent="0.3">
      <c r="A201" t="s">
        <v>11</v>
      </c>
      <c r="B201" t="s">
        <v>133</v>
      </c>
      <c r="C201" t="s">
        <v>155</v>
      </c>
      <c r="D201" t="s">
        <v>1</v>
      </c>
      <c r="E201" t="s">
        <v>480</v>
      </c>
      <c r="F201">
        <f>INDEX([8]Interface_real!$A$1:$MT$212, MATCH($A201&amp;RIGHT(F$2, 2), [8]Interface_real!$A$1:$A$212, 0), MATCH($B201, [8]Interface_real!$A$1:$MT$1, 0))</f>
        <v>0</v>
      </c>
      <c r="G201">
        <f>INDEX([8]Interface_real!$A$1:$MT$212, MATCH($A201&amp;RIGHT(G$2, 2), [8]Interface_real!$A$1:$A$212, 0), MATCH($B201, [8]Interface_real!$A$1:$MT$1, 0))</f>
        <v>0</v>
      </c>
      <c r="H201">
        <f>INDEX([8]Interface_real!$A$1:$MT$212, MATCH($A201&amp;RIGHT(H$2, 2), [8]Interface_real!$A$1:$A$212, 0), MATCH($B201, [8]Interface_real!$A$1:$MT$1, 0))</f>
        <v>0</v>
      </c>
      <c r="I201">
        <f>INDEX([8]Interface_real!$A$1:$MT$212, MATCH($A201&amp;RIGHT(I$2, 2), [8]Interface_real!$A$1:$A$212, 0), MATCH($B201, [8]Interface_real!$A$1:$MT$1, 0))</f>
        <v>0</v>
      </c>
      <c r="J201">
        <f>INDEX([8]Interface_real!$A$1:$MT$212, MATCH($A201&amp;RIGHT(J$2, 2), [8]Interface_real!$A$1:$A$212, 0), MATCH($B201, [8]Interface_real!$A$1:$MT$1, 0))</f>
        <v>0</v>
      </c>
    </row>
    <row r="202" spans="1:10" x14ac:dyDescent="0.3">
      <c r="A202" t="s">
        <v>11</v>
      </c>
      <c r="B202" t="s">
        <v>134</v>
      </c>
      <c r="C202" t="s">
        <v>155</v>
      </c>
      <c r="D202" t="s">
        <v>1</v>
      </c>
      <c r="E202" t="s">
        <v>481</v>
      </c>
      <c r="F202">
        <f>INDEX([8]Interface_real!$A$1:$MT$212, MATCH($A202&amp;RIGHT(F$2, 2), [8]Interface_real!$A$1:$A$212, 0), MATCH($B202, [8]Interface_real!$A$1:$MT$1, 0))</f>
        <v>0</v>
      </c>
      <c r="G202">
        <f>INDEX([8]Interface_real!$A$1:$MT$212, MATCH($A202&amp;RIGHT(G$2, 2), [8]Interface_real!$A$1:$A$212, 0), MATCH($B202, [8]Interface_real!$A$1:$MT$1, 0))</f>
        <v>0</v>
      </c>
      <c r="H202">
        <f>INDEX([8]Interface_real!$A$1:$MT$212, MATCH($A202&amp;RIGHT(H$2, 2), [8]Interface_real!$A$1:$A$212, 0), MATCH($B202, [8]Interface_real!$A$1:$MT$1, 0))</f>
        <v>0</v>
      </c>
      <c r="I202">
        <f>INDEX([8]Interface_real!$A$1:$MT$212, MATCH($A202&amp;RIGHT(I$2, 2), [8]Interface_real!$A$1:$A$212, 0), MATCH($B202, [8]Interface_real!$A$1:$MT$1, 0))</f>
        <v>0</v>
      </c>
      <c r="J202">
        <f>INDEX([8]Interface_real!$A$1:$MT$212, MATCH($A202&amp;RIGHT(J$2, 2), [8]Interface_real!$A$1:$A$212, 0), MATCH($B202, [8]Interface_real!$A$1:$MT$1, 0))</f>
        <v>0</v>
      </c>
    </row>
    <row r="203" spans="1:10" x14ac:dyDescent="0.3">
      <c r="A203" t="s">
        <v>11</v>
      </c>
      <c r="B203" t="s">
        <v>135</v>
      </c>
      <c r="C203" t="s">
        <v>156</v>
      </c>
      <c r="D203" t="s">
        <v>1</v>
      </c>
      <c r="E203" t="s">
        <v>482</v>
      </c>
      <c r="F203">
        <f>INDEX([8]Interface_real!$A$1:$MT$212, MATCH($A203&amp;RIGHT(F$2, 2), [8]Interface_real!$A$1:$A$212, 0), MATCH($B203, [8]Interface_real!$A$1:$MT$1, 0))</f>
        <v>0</v>
      </c>
      <c r="G203">
        <f>INDEX([8]Interface_real!$A$1:$MT$212, MATCH($A203&amp;RIGHT(G$2, 2), [8]Interface_real!$A$1:$A$212, 0), MATCH($B203, [8]Interface_real!$A$1:$MT$1, 0))</f>
        <v>0</v>
      </c>
      <c r="H203">
        <f>INDEX([8]Interface_real!$A$1:$MT$212, MATCH($A203&amp;RIGHT(H$2, 2), [8]Interface_real!$A$1:$A$212, 0), MATCH($B203, [8]Interface_real!$A$1:$MT$1, 0))</f>
        <v>0</v>
      </c>
      <c r="I203">
        <f>INDEX([8]Interface_real!$A$1:$MT$212, MATCH($A203&amp;RIGHT(I$2, 2), [8]Interface_real!$A$1:$A$212, 0), MATCH($B203, [8]Interface_real!$A$1:$MT$1, 0))</f>
        <v>0</v>
      </c>
      <c r="J203">
        <f>INDEX([8]Interface_real!$A$1:$MT$212, MATCH($A203&amp;RIGHT(J$2, 2), [8]Interface_real!$A$1:$A$212, 0), MATCH($B203, [8]Interface_real!$A$1:$MT$1, 0))</f>
        <v>0</v>
      </c>
    </row>
    <row r="204" spans="1:10" x14ac:dyDescent="0.3">
      <c r="A204" t="s">
        <v>11</v>
      </c>
      <c r="B204" t="s">
        <v>136</v>
      </c>
      <c r="C204" t="s">
        <v>157</v>
      </c>
      <c r="D204" t="s">
        <v>1</v>
      </c>
      <c r="E204" t="s">
        <v>483</v>
      </c>
      <c r="F204">
        <f>INDEX([8]Interface_real!$A$1:$MT$212, MATCH($A204&amp;RIGHT(F$2, 2), [8]Interface_real!$A$1:$A$212, 0), MATCH($B204, [8]Interface_real!$A$1:$MT$1, 0))</f>
        <v>7.9000000000000001E-2</v>
      </c>
      <c r="G204">
        <f>INDEX([8]Interface_real!$A$1:$MT$212, MATCH($A204&amp;RIGHT(G$2, 2), [8]Interface_real!$A$1:$A$212, 0), MATCH($B204, [8]Interface_real!$A$1:$MT$1, 0))</f>
        <v>0.08</v>
      </c>
      <c r="H204">
        <f>INDEX([8]Interface_real!$A$1:$MT$212, MATCH($A204&amp;RIGHT(H$2, 2), [8]Interface_real!$A$1:$A$212, 0), MATCH($B204, [8]Interface_real!$A$1:$MT$1, 0))</f>
        <v>0</v>
      </c>
      <c r="I204">
        <f>INDEX([8]Interface_real!$A$1:$MT$212, MATCH($A204&amp;RIGHT(I$2, 2), [8]Interface_real!$A$1:$A$212, 0), MATCH($B204, [8]Interface_real!$A$1:$MT$1, 0))</f>
        <v>0</v>
      </c>
      <c r="J204">
        <f>INDEX([8]Interface_real!$A$1:$MT$212, MATCH($A204&amp;RIGHT(J$2, 2), [8]Interface_real!$A$1:$A$212, 0), MATCH($B204, [8]Interface_real!$A$1:$MT$1, 0))</f>
        <v>0</v>
      </c>
    </row>
    <row r="205" spans="1:10" x14ac:dyDescent="0.3">
      <c r="A205" t="s">
        <v>11</v>
      </c>
      <c r="B205" t="s">
        <v>158</v>
      </c>
      <c r="C205" t="s">
        <v>159</v>
      </c>
      <c r="D205" t="s">
        <v>1</v>
      </c>
      <c r="E205" t="s">
        <v>484</v>
      </c>
      <c r="F205">
        <f>INDEX([8]Interface_real!$A$1:$MT$212, MATCH($A205&amp;RIGHT(F$2, 2), [8]Interface_real!$A$1:$A$212, 0), MATCH($B205, [8]Interface_real!$A$1:$MT$1, 0))</f>
        <v>20.55</v>
      </c>
      <c r="G205">
        <f>INDEX([8]Interface_real!$A$1:$MT$212, MATCH($A205&amp;RIGHT(G$2, 2), [8]Interface_real!$A$1:$A$212, 0), MATCH($B205, [8]Interface_real!$A$1:$MT$1, 0))</f>
        <v>20.961999999999996</v>
      </c>
      <c r="H205">
        <f>INDEX([8]Interface_real!$A$1:$MT$212, MATCH($A205&amp;RIGHT(H$2, 2), [8]Interface_real!$A$1:$A$212, 0), MATCH($B205, [8]Interface_real!$A$1:$MT$1, 0))</f>
        <v>20.808</v>
      </c>
      <c r="I205">
        <f>INDEX([8]Interface_real!$A$1:$MT$212, MATCH($A205&amp;RIGHT(I$2, 2), [8]Interface_real!$A$1:$A$212, 0), MATCH($B205, [8]Interface_real!$A$1:$MT$1, 0))</f>
        <v>20.477999999999998</v>
      </c>
      <c r="J205">
        <f>INDEX([8]Interface_real!$A$1:$MT$212, MATCH($A205&amp;RIGHT(J$2, 2), [8]Interface_real!$A$1:$A$212, 0), MATCH($B205, [8]Interface_real!$A$1:$MT$1, 0))</f>
        <v>19.954000000000001</v>
      </c>
    </row>
    <row r="206" spans="1:10" x14ac:dyDescent="0.3">
      <c r="A206" t="s">
        <v>11</v>
      </c>
      <c r="B206" t="s">
        <v>137</v>
      </c>
      <c r="C206" t="s">
        <v>160</v>
      </c>
      <c r="D206" t="s">
        <v>1</v>
      </c>
      <c r="E206" t="s">
        <v>485</v>
      </c>
      <c r="F206">
        <f>INDEX([8]Interface_real!$A$1:$MT$212, MATCH($A206&amp;RIGHT(F$2, 2), [8]Interface_real!$A$1:$A$212, 0), MATCH($B206, [8]Interface_real!$A$1:$MT$1, 0))</f>
        <v>115.78400000000001</v>
      </c>
      <c r="G206">
        <f>INDEX([8]Interface_real!$A$1:$MT$212, MATCH($A206&amp;RIGHT(G$2, 2), [8]Interface_real!$A$1:$A$212, 0), MATCH($B206, [8]Interface_real!$A$1:$MT$1, 0))</f>
        <v>112.508</v>
      </c>
      <c r="H206">
        <f>INDEX([8]Interface_real!$A$1:$MT$212, MATCH($A206&amp;RIGHT(H$2, 2), [8]Interface_real!$A$1:$A$212, 0), MATCH($B206, [8]Interface_real!$A$1:$MT$1, 0))</f>
        <v>102.364</v>
      </c>
      <c r="I206">
        <f>INDEX([8]Interface_real!$A$1:$MT$212, MATCH($A206&amp;RIGHT(I$2, 2), [8]Interface_real!$A$1:$A$212, 0), MATCH($B206, [8]Interface_real!$A$1:$MT$1, 0))</f>
        <v>99.835999999999999</v>
      </c>
      <c r="J206">
        <f>INDEX([8]Interface_real!$A$1:$MT$212, MATCH($A206&amp;RIGHT(J$2, 2), [8]Interface_real!$A$1:$A$212, 0), MATCH($B206, [8]Interface_real!$A$1:$MT$1, 0))</f>
        <v>89.86</v>
      </c>
    </row>
    <row r="207" spans="1:10" x14ac:dyDescent="0.3">
      <c r="A207" t="s">
        <v>11</v>
      </c>
      <c r="B207" t="s">
        <v>138</v>
      </c>
      <c r="C207" t="s">
        <v>161</v>
      </c>
      <c r="D207" t="s">
        <v>1</v>
      </c>
      <c r="E207" t="s">
        <v>486</v>
      </c>
      <c r="F207">
        <f>INDEX([8]Interface_real!$A$1:$MT$212, MATCH($A207&amp;RIGHT(F$2, 2), [8]Interface_real!$A$1:$A$212, 0), MATCH($B207, [8]Interface_real!$A$1:$MT$1, 0))</f>
        <v>73.55</v>
      </c>
      <c r="G207">
        <f>INDEX([8]Interface_real!$A$1:$MT$212, MATCH($A207&amp;RIGHT(G$2, 2), [8]Interface_real!$A$1:$A$212, 0), MATCH($B207, [8]Interface_real!$A$1:$MT$1, 0))</f>
        <v>71.947999999999993</v>
      </c>
      <c r="H207">
        <f>INDEX([8]Interface_real!$A$1:$MT$212, MATCH($A207&amp;RIGHT(H$2, 2), [8]Interface_real!$A$1:$A$212, 0), MATCH($B207, [8]Interface_real!$A$1:$MT$1, 0))</f>
        <v>60.991</v>
      </c>
      <c r="I207">
        <f>INDEX([8]Interface_real!$A$1:$MT$212, MATCH($A207&amp;RIGHT(I$2, 2), [8]Interface_real!$A$1:$A$212, 0), MATCH($B207, [8]Interface_real!$A$1:$MT$1, 0))</f>
        <v>62.137</v>
      </c>
      <c r="J207">
        <f>INDEX([8]Interface_real!$A$1:$MT$212, MATCH($A207&amp;RIGHT(J$2, 2), [8]Interface_real!$A$1:$A$212, 0), MATCH($B207, [8]Interface_real!$A$1:$MT$1, 0))</f>
        <v>59.357999999999997</v>
      </c>
    </row>
    <row r="208" spans="1:10" x14ac:dyDescent="0.3">
      <c r="A208" t="s">
        <v>11</v>
      </c>
      <c r="B208" t="s">
        <v>162</v>
      </c>
      <c r="C208" t="s">
        <v>172</v>
      </c>
      <c r="D208" t="s">
        <v>1</v>
      </c>
      <c r="E208" t="s">
        <v>487</v>
      </c>
      <c r="F208">
        <f>INDEX([8]Interface_real!$A$1:$MT$212, MATCH($A208&amp;RIGHT(F$2, 2), [8]Interface_real!$A$1:$A$212, 0), MATCH($B208, [8]Interface_real!$A$1:$MT$1, 0))</f>
        <v>82.097000000000008</v>
      </c>
      <c r="G208">
        <f>INDEX([8]Interface_real!$A$1:$MT$212, MATCH($A208&amp;RIGHT(G$2, 2), [8]Interface_real!$A$1:$A$212, 0), MATCH($B208, [8]Interface_real!$A$1:$MT$1, 0))</f>
        <v>81.716000000000008</v>
      </c>
      <c r="H208">
        <f>INDEX([8]Interface_real!$A$1:$MT$212, MATCH($A208&amp;RIGHT(H$2, 2), [8]Interface_real!$A$1:$A$212, 0), MATCH($B208, [8]Interface_real!$A$1:$MT$1, 0))</f>
        <v>81.13300000000001</v>
      </c>
      <c r="I208">
        <f>INDEX([8]Interface_real!$A$1:$MT$212, MATCH($A208&amp;RIGHT(I$2, 2), [8]Interface_real!$A$1:$A$212, 0), MATCH($B208, [8]Interface_real!$A$1:$MT$1, 0))</f>
        <v>79.59</v>
      </c>
      <c r="J208">
        <f>INDEX([8]Interface_real!$A$1:$MT$212, MATCH($A208&amp;RIGHT(J$2, 2), [8]Interface_real!$A$1:$A$212, 0), MATCH($B208, [8]Interface_real!$A$1:$MT$1, 0))</f>
        <v>78.697000000000003</v>
      </c>
    </row>
    <row r="209" spans="1:10" x14ac:dyDescent="0.3">
      <c r="A209" t="s">
        <v>11</v>
      </c>
      <c r="B209" t="s">
        <v>163</v>
      </c>
      <c r="C209" t="s">
        <v>173</v>
      </c>
      <c r="D209" t="s">
        <v>1</v>
      </c>
      <c r="E209" t="s">
        <v>488</v>
      </c>
      <c r="F209">
        <f>INDEX([8]Interface_real!$A$1:$MT$212, MATCH($A209&amp;RIGHT(F$2, 2), [8]Interface_real!$A$1:$A$212, 0), MATCH($B209, [8]Interface_real!$A$1:$MT$1, 0))</f>
        <v>11.666</v>
      </c>
      <c r="G209">
        <f>INDEX([8]Interface_real!$A$1:$MT$212, MATCH($A209&amp;RIGHT(G$2, 2), [8]Interface_real!$A$1:$A$212, 0), MATCH($B209, [8]Interface_real!$A$1:$MT$1, 0))</f>
        <v>11.977</v>
      </c>
      <c r="H209">
        <f>INDEX([8]Interface_real!$A$1:$MT$212, MATCH($A209&amp;RIGHT(H$2, 2), [8]Interface_real!$A$1:$A$212, 0), MATCH($B209, [8]Interface_real!$A$1:$MT$1, 0))</f>
        <v>8.8670000000000009</v>
      </c>
      <c r="I209">
        <f>INDEX([8]Interface_real!$A$1:$MT$212, MATCH($A209&amp;RIGHT(I$2, 2), [8]Interface_real!$A$1:$A$212, 0), MATCH($B209, [8]Interface_real!$A$1:$MT$1, 0))</f>
        <v>10.276999999999999</v>
      </c>
      <c r="J209">
        <f>INDEX([8]Interface_real!$A$1:$MT$212, MATCH($A209&amp;RIGHT(J$2, 2), [8]Interface_real!$A$1:$A$212, 0), MATCH($B209, [8]Interface_real!$A$1:$MT$1, 0))</f>
        <v>8.3339999999999996</v>
      </c>
    </row>
    <row r="210" spans="1:10" x14ac:dyDescent="0.3">
      <c r="A210" t="s">
        <v>11</v>
      </c>
      <c r="B210" t="s">
        <v>164</v>
      </c>
      <c r="C210" t="s">
        <v>174</v>
      </c>
      <c r="D210" t="s">
        <v>1</v>
      </c>
      <c r="E210" t="s">
        <v>489</v>
      </c>
      <c r="F210">
        <f>INDEX([8]Interface_real!$A$1:$MT$212, MATCH($A210&amp;RIGHT(F$2, 2), [8]Interface_real!$A$1:$A$212, 0), MATCH($B210, [8]Interface_real!$A$1:$MT$1, 0))</f>
        <v>35.213000000000001</v>
      </c>
      <c r="G210">
        <f>INDEX([8]Interface_real!$A$1:$MT$212, MATCH($A210&amp;RIGHT(G$2, 2), [8]Interface_real!$A$1:$A$212, 0), MATCH($B210, [8]Interface_real!$A$1:$MT$1, 0))</f>
        <v>38.480000000000004</v>
      </c>
      <c r="H210">
        <f>INDEX([8]Interface_real!$A$1:$MT$212, MATCH($A210&amp;RIGHT(H$2, 2), [8]Interface_real!$A$1:$A$212, 0), MATCH($B210, [8]Interface_real!$A$1:$MT$1, 0))</f>
        <v>33.150999999999996</v>
      </c>
      <c r="I210">
        <f>INDEX([8]Interface_real!$A$1:$MT$212, MATCH($A210&amp;RIGHT(I$2, 2), [8]Interface_real!$A$1:$A$212, 0), MATCH($B210, [8]Interface_real!$A$1:$MT$1, 0))</f>
        <v>32.391999999999996</v>
      </c>
      <c r="J210">
        <f>INDEX([8]Interface_real!$A$1:$MT$212, MATCH($A210&amp;RIGHT(J$2, 2), [8]Interface_real!$A$1:$A$212, 0), MATCH($B210, [8]Interface_real!$A$1:$MT$1, 0))</f>
        <v>34.149000000000001</v>
      </c>
    </row>
    <row r="211" spans="1:10" x14ac:dyDescent="0.3">
      <c r="A211" t="s">
        <v>11</v>
      </c>
      <c r="B211" t="s">
        <v>165</v>
      </c>
      <c r="C211" t="s">
        <v>175</v>
      </c>
      <c r="D211" t="s">
        <v>1</v>
      </c>
      <c r="E211" t="s">
        <v>490</v>
      </c>
      <c r="F211">
        <f>INDEX([8]Interface_real!$A$1:$MT$212, MATCH($A211&amp;RIGHT(F$2, 2), [8]Interface_real!$A$1:$A$212, 0), MATCH($B211, [8]Interface_real!$A$1:$MT$1, 0))</f>
        <v>14.304</v>
      </c>
      <c r="G211">
        <f>INDEX([8]Interface_real!$A$1:$MT$212, MATCH($A211&amp;RIGHT(G$2, 2), [8]Interface_real!$A$1:$A$212, 0), MATCH($B211, [8]Interface_real!$A$1:$MT$1, 0))</f>
        <v>14.456000000000001</v>
      </c>
      <c r="H211">
        <f>INDEX([8]Interface_real!$A$1:$MT$212, MATCH($A211&amp;RIGHT(H$2, 2), [8]Interface_real!$A$1:$A$212, 0), MATCH($B211, [8]Interface_real!$A$1:$MT$1, 0))</f>
        <v>14.433</v>
      </c>
      <c r="I211">
        <f>INDEX([8]Interface_real!$A$1:$MT$212, MATCH($A211&amp;RIGHT(I$2, 2), [8]Interface_real!$A$1:$A$212, 0), MATCH($B211, [8]Interface_real!$A$1:$MT$1, 0))</f>
        <v>14.448</v>
      </c>
      <c r="J211">
        <f>INDEX([8]Interface_real!$A$1:$MT$212, MATCH($A211&amp;RIGHT(J$2, 2), [8]Interface_real!$A$1:$A$212, 0), MATCH($B211, [8]Interface_real!$A$1:$MT$1, 0))</f>
        <v>14.513</v>
      </c>
    </row>
    <row r="212" spans="1:10" x14ac:dyDescent="0.3">
      <c r="A212" t="s">
        <v>11</v>
      </c>
      <c r="B212" t="s">
        <v>166</v>
      </c>
      <c r="C212" t="s">
        <v>176</v>
      </c>
      <c r="D212" t="s">
        <v>1</v>
      </c>
      <c r="E212" t="s">
        <v>491</v>
      </c>
      <c r="F212">
        <f>INDEX([8]Interface_real!$A$1:$MT$212, MATCH($A212&amp;RIGHT(F$2, 2), [8]Interface_real!$A$1:$A$212, 0), MATCH($B212, [8]Interface_real!$A$1:$MT$1, 0))</f>
        <v>0</v>
      </c>
      <c r="G212">
        <f>INDEX([8]Interface_real!$A$1:$MT$212, MATCH($A212&amp;RIGHT(G$2, 2), [8]Interface_real!$A$1:$A$212, 0), MATCH($B212, [8]Interface_real!$A$1:$MT$1, 0))</f>
        <v>0</v>
      </c>
      <c r="H212">
        <f>INDEX([8]Interface_real!$A$1:$MT$212, MATCH($A212&amp;RIGHT(H$2, 2), [8]Interface_real!$A$1:$A$212, 0), MATCH($B212, [8]Interface_real!$A$1:$MT$1, 0))</f>
        <v>0</v>
      </c>
      <c r="I212">
        <f>INDEX([8]Interface_real!$A$1:$MT$212, MATCH($A212&amp;RIGHT(I$2, 2), [8]Interface_real!$A$1:$A$212, 0), MATCH($B212, [8]Interface_real!$A$1:$MT$1, 0))</f>
        <v>0</v>
      </c>
      <c r="J212">
        <f>INDEX([8]Interface_real!$A$1:$MT$212, MATCH($A212&amp;RIGHT(J$2, 2), [8]Interface_real!$A$1:$A$212, 0), MATCH($B212, [8]Interface_real!$A$1:$MT$1, 0))</f>
        <v>0</v>
      </c>
    </row>
    <row r="213" spans="1:10" x14ac:dyDescent="0.3">
      <c r="A213" t="s">
        <v>11</v>
      </c>
      <c r="B213" t="s">
        <v>167</v>
      </c>
      <c r="C213" t="s">
        <v>177</v>
      </c>
      <c r="D213" t="s">
        <v>1</v>
      </c>
      <c r="E213" t="s">
        <v>492</v>
      </c>
      <c r="F213">
        <f>INDEX([8]Interface_real!$A$1:$MT$212, MATCH($A213&amp;RIGHT(F$2, 2), [8]Interface_real!$A$1:$A$212, 0), MATCH($B213, [8]Interface_real!$A$1:$MT$1, 0))</f>
        <v>4.2220000000000004</v>
      </c>
      <c r="G213">
        <f>INDEX([8]Interface_real!$A$1:$MT$212, MATCH($A213&amp;RIGHT(G$2, 2), [8]Interface_real!$A$1:$A$212, 0), MATCH($B213, [8]Interface_real!$A$1:$MT$1, 0))</f>
        <v>4.2720000000000002</v>
      </c>
      <c r="H213">
        <f>INDEX([8]Interface_real!$A$1:$MT$212, MATCH($A213&amp;RIGHT(H$2, 2), [8]Interface_real!$A$1:$A$212, 0), MATCH($B213, [8]Interface_real!$A$1:$MT$1, 0))</f>
        <v>4.4089999999999998</v>
      </c>
      <c r="I213">
        <f>INDEX([8]Interface_real!$A$1:$MT$212, MATCH($A213&amp;RIGHT(I$2, 2), [8]Interface_real!$A$1:$A$212, 0), MATCH($B213, [8]Interface_real!$A$1:$MT$1, 0))</f>
        <v>4.34</v>
      </c>
      <c r="J213">
        <f>INDEX([8]Interface_real!$A$1:$MT$212, MATCH($A213&amp;RIGHT(J$2, 2), [8]Interface_real!$A$1:$A$212, 0), MATCH($B213, [8]Interface_real!$A$1:$MT$1, 0))</f>
        <v>4.2229999999999999</v>
      </c>
    </row>
    <row r="214" spans="1:10" x14ac:dyDescent="0.3">
      <c r="A214" t="s">
        <v>6</v>
      </c>
      <c r="B214" t="s">
        <v>140</v>
      </c>
      <c r="C214" t="s">
        <v>141</v>
      </c>
      <c r="D214" t="s">
        <v>1</v>
      </c>
      <c r="E214" t="s">
        <v>493</v>
      </c>
      <c r="F214">
        <f>INDEX([8]Interface_real!$A$1:$MT$212, MATCH($A214&amp;RIGHT(F$2, 2), [8]Interface_real!$A$1:$A$212, 0), MATCH($B214, [8]Interface_real!$A$1:$MT$1, 0))</f>
        <v>34.557000000000002</v>
      </c>
      <c r="G214">
        <f>INDEX([8]Interface_real!$A$1:$MT$212, MATCH($A214&amp;RIGHT(G$2, 2), [8]Interface_real!$A$1:$A$212, 0), MATCH($B214, [8]Interface_real!$A$1:$MT$1, 0))</f>
        <v>38.718000000000004</v>
      </c>
      <c r="H214">
        <f>INDEX([8]Interface_real!$A$1:$MT$212, MATCH($A214&amp;RIGHT(H$2, 2), [8]Interface_real!$A$1:$A$212, 0), MATCH($B214, [8]Interface_real!$A$1:$MT$1, 0))</f>
        <v>54.820999999999998</v>
      </c>
      <c r="I214">
        <f>INDEX([8]Interface_real!$A$1:$MT$212, MATCH($A214&amp;RIGHT(I$2, 2), [8]Interface_real!$A$1:$A$212, 0), MATCH($B214, [8]Interface_real!$A$1:$MT$1, 0))</f>
        <v>34.358000000000004</v>
      </c>
      <c r="J214">
        <f>INDEX([8]Interface_real!$A$1:$MT$212, MATCH($A214&amp;RIGHT(J$2, 2), [8]Interface_real!$A$1:$A$212, 0), MATCH($B214, [8]Interface_real!$A$1:$MT$1, 0))</f>
        <v>29.286000000000001</v>
      </c>
    </row>
    <row r="215" spans="1:10" x14ac:dyDescent="0.3">
      <c r="A215" t="s">
        <v>6</v>
      </c>
      <c r="B215" t="s">
        <v>112</v>
      </c>
      <c r="C215" t="s">
        <v>142</v>
      </c>
      <c r="D215" t="s">
        <v>1</v>
      </c>
      <c r="E215" t="s">
        <v>494</v>
      </c>
      <c r="F215">
        <f>INDEX([8]Interface_real!$A$1:$MT$212, MATCH($A215&amp;RIGHT(F$2, 2), [8]Interface_real!$A$1:$A$212, 0), MATCH($B215, [8]Interface_real!$A$1:$MT$1, 0))</f>
        <v>144.89099999999999</v>
      </c>
      <c r="G215">
        <f>INDEX([8]Interface_real!$A$1:$MT$212, MATCH($A215&amp;RIGHT(G$2, 2), [8]Interface_real!$A$1:$A$212, 0), MATCH($B215, [8]Interface_real!$A$1:$MT$1, 0))</f>
        <v>167.274</v>
      </c>
      <c r="H215">
        <f>INDEX([8]Interface_real!$A$1:$MT$212, MATCH($A215&amp;RIGHT(H$2, 2), [8]Interface_real!$A$1:$A$212, 0), MATCH($B215, [8]Interface_real!$A$1:$MT$1, 0))</f>
        <v>210.09</v>
      </c>
      <c r="I215">
        <f>INDEX([8]Interface_real!$A$1:$MT$212, MATCH($A215&amp;RIGHT(I$2, 2), [8]Interface_real!$A$1:$A$212, 0), MATCH($B215, [8]Interface_real!$A$1:$MT$1, 0))</f>
        <v>219.398</v>
      </c>
      <c r="J215">
        <f>INDEX([8]Interface_real!$A$1:$MT$212, MATCH($A215&amp;RIGHT(J$2, 2), [8]Interface_real!$A$1:$A$212, 0), MATCH($B215, [8]Interface_real!$A$1:$MT$1, 0))</f>
        <v>174.24499999999998</v>
      </c>
    </row>
    <row r="216" spans="1:10" x14ac:dyDescent="0.3">
      <c r="A216" t="s">
        <v>6</v>
      </c>
      <c r="B216" t="s">
        <v>113</v>
      </c>
      <c r="C216" t="s">
        <v>143</v>
      </c>
      <c r="D216" t="s">
        <v>1</v>
      </c>
      <c r="E216" t="s">
        <v>495</v>
      </c>
      <c r="F216">
        <f>INDEX([8]Interface_real!$A$1:$MT$212, MATCH($A216&amp;RIGHT(F$2, 2), [8]Interface_real!$A$1:$A$212, 0), MATCH($B216, [8]Interface_real!$A$1:$MT$1, 0))</f>
        <v>111.744</v>
      </c>
      <c r="G216">
        <f>INDEX([8]Interface_real!$A$1:$MT$212, MATCH($A216&amp;RIGHT(G$2, 2), [8]Interface_real!$A$1:$A$212, 0), MATCH($B216, [8]Interface_real!$A$1:$MT$1, 0))</f>
        <v>117.468</v>
      </c>
      <c r="H216">
        <f>INDEX([8]Interface_real!$A$1:$MT$212, MATCH($A216&amp;RIGHT(H$2, 2), [8]Interface_real!$A$1:$A$212, 0), MATCH($B216, [8]Interface_real!$A$1:$MT$1, 0))</f>
        <v>110.378</v>
      </c>
      <c r="I216">
        <f>INDEX([8]Interface_real!$A$1:$MT$212, MATCH($A216&amp;RIGHT(I$2, 2), [8]Interface_real!$A$1:$A$212, 0), MATCH($B216, [8]Interface_real!$A$1:$MT$1, 0))</f>
        <v>108.18100000000001</v>
      </c>
      <c r="J216">
        <f>INDEX([8]Interface_real!$A$1:$MT$212, MATCH($A216&amp;RIGHT(J$2, 2), [8]Interface_real!$A$1:$A$212, 0), MATCH($B216, [8]Interface_real!$A$1:$MT$1, 0))</f>
        <v>99.787999999999997</v>
      </c>
    </row>
    <row r="217" spans="1:10" x14ac:dyDescent="0.3">
      <c r="A217" t="s">
        <v>6</v>
      </c>
      <c r="B217" t="s">
        <v>114</v>
      </c>
      <c r="C217" t="s">
        <v>144</v>
      </c>
      <c r="D217" t="s">
        <v>1</v>
      </c>
      <c r="E217" t="s">
        <v>496</v>
      </c>
      <c r="F217">
        <f>INDEX([8]Interface_real!$A$1:$MT$212, MATCH($A217&amp;RIGHT(F$2, 2), [8]Interface_real!$A$1:$A$212, 0), MATCH($B217, [8]Interface_real!$A$1:$MT$1, 0))</f>
        <v>179.44799999999998</v>
      </c>
      <c r="G217">
        <f>INDEX([8]Interface_real!$A$1:$MT$212, MATCH($A217&amp;RIGHT(G$2, 2), [8]Interface_real!$A$1:$A$212, 0), MATCH($B217, [8]Interface_real!$A$1:$MT$1, 0))</f>
        <v>205.99200000000002</v>
      </c>
      <c r="H217">
        <f>INDEX([8]Interface_real!$A$1:$MT$212, MATCH($A217&amp;RIGHT(H$2, 2), [8]Interface_real!$A$1:$A$212, 0), MATCH($B217, [8]Interface_real!$A$1:$MT$1, 0))</f>
        <v>264.911</v>
      </c>
      <c r="I217">
        <f>INDEX([8]Interface_real!$A$1:$MT$212, MATCH($A217&amp;RIGHT(I$2, 2), [8]Interface_real!$A$1:$A$212, 0), MATCH($B217, [8]Interface_real!$A$1:$MT$1, 0))</f>
        <v>253.756</v>
      </c>
      <c r="J217">
        <f>INDEX([8]Interface_real!$A$1:$MT$212, MATCH($A217&amp;RIGHT(J$2, 2), [8]Interface_real!$A$1:$A$212, 0), MATCH($B217, [8]Interface_real!$A$1:$MT$1, 0))</f>
        <v>203.53099999999998</v>
      </c>
    </row>
    <row r="218" spans="1:10" x14ac:dyDescent="0.3">
      <c r="A218" t="s">
        <v>6</v>
      </c>
      <c r="B218" t="s">
        <v>115</v>
      </c>
      <c r="C218" t="s">
        <v>168</v>
      </c>
      <c r="D218" t="s">
        <v>1</v>
      </c>
      <c r="E218" t="s">
        <v>497</v>
      </c>
      <c r="F218">
        <f>INDEX([8]Interface_real!$A$1:$MT$212, MATCH($A218&amp;RIGHT(F$2, 2), [8]Interface_real!$A$1:$A$212, 0), MATCH($B218, [8]Interface_real!$A$1:$MT$1, 0))</f>
        <v>256.63499999999999</v>
      </c>
      <c r="G218">
        <f>INDEX([8]Interface_real!$A$1:$MT$212, MATCH($A218&amp;RIGHT(G$2, 2), [8]Interface_real!$A$1:$A$212, 0), MATCH($B218, [8]Interface_real!$A$1:$MT$1, 0))</f>
        <v>284.74200000000002</v>
      </c>
      <c r="H218">
        <f>INDEX([8]Interface_real!$A$1:$MT$212, MATCH($A218&amp;RIGHT(H$2, 2), [8]Interface_real!$A$1:$A$212, 0), MATCH($B218, [8]Interface_real!$A$1:$MT$1, 0))</f>
        <v>320.46800000000002</v>
      </c>
      <c r="I218">
        <f>INDEX([8]Interface_real!$A$1:$MT$212, MATCH($A218&amp;RIGHT(I$2, 2), [8]Interface_real!$A$1:$A$212, 0), MATCH($B218, [8]Interface_real!$A$1:$MT$1, 0))</f>
        <v>327.57900000000001</v>
      </c>
      <c r="J218">
        <f>INDEX([8]Interface_real!$A$1:$MT$212, MATCH($A218&amp;RIGHT(J$2, 2), [8]Interface_real!$A$1:$A$212, 0), MATCH($B218, [8]Interface_real!$A$1:$MT$1, 0))</f>
        <v>274.03299999999996</v>
      </c>
    </row>
    <row r="219" spans="1:10" x14ac:dyDescent="0.3">
      <c r="A219" t="s">
        <v>6</v>
      </c>
      <c r="B219" t="s">
        <v>116</v>
      </c>
      <c r="C219" t="s">
        <v>169</v>
      </c>
      <c r="D219" t="s">
        <v>1</v>
      </c>
      <c r="E219" t="s">
        <v>498</v>
      </c>
      <c r="F219">
        <f>INDEX([8]Interface_real!$A$1:$MT$212, MATCH($A219&amp;RIGHT(F$2, 2), [8]Interface_real!$A$1:$A$212, 0), MATCH($B219, [8]Interface_real!$A$1:$MT$1, 0))</f>
        <v>291.19200000000001</v>
      </c>
      <c r="G219">
        <f>INDEX([8]Interface_real!$A$1:$MT$212, MATCH($A219&amp;RIGHT(G$2, 2), [8]Interface_real!$A$1:$A$212, 0), MATCH($B219, [8]Interface_real!$A$1:$MT$1, 0))</f>
        <v>323.46000000000004</v>
      </c>
      <c r="H219">
        <f>INDEX([8]Interface_real!$A$1:$MT$212, MATCH($A219&amp;RIGHT(H$2, 2), [8]Interface_real!$A$1:$A$212, 0), MATCH($B219, [8]Interface_real!$A$1:$MT$1, 0))</f>
        <v>375.28899999999999</v>
      </c>
      <c r="I219">
        <f>INDEX([8]Interface_real!$A$1:$MT$212, MATCH($A219&amp;RIGHT(I$2, 2), [8]Interface_real!$A$1:$A$212, 0), MATCH($B219, [8]Interface_real!$A$1:$MT$1, 0))</f>
        <v>361.93700000000001</v>
      </c>
      <c r="J219">
        <f>INDEX([8]Interface_real!$A$1:$MT$212, MATCH($A219&amp;RIGHT(J$2, 2), [8]Interface_real!$A$1:$A$212, 0), MATCH($B219, [8]Interface_real!$A$1:$MT$1, 0))</f>
        <v>303.31899999999996</v>
      </c>
    </row>
    <row r="220" spans="1:10" x14ac:dyDescent="0.3">
      <c r="A220" t="s">
        <v>6</v>
      </c>
      <c r="B220" t="s">
        <v>117</v>
      </c>
      <c r="C220" t="s">
        <v>145</v>
      </c>
      <c r="D220" t="s">
        <v>1</v>
      </c>
      <c r="E220" t="s">
        <v>499</v>
      </c>
      <c r="F220">
        <f>INDEX([8]Interface_real!$A$1:$MT$212, MATCH($A220&amp;RIGHT(F$2, 2), [8]Interface_real!$A$1:$A$212, 0), MATCH($B220, [8]Interface_real!$A$1:$MT$1, 0))</f>
        <v>0</v>
      </c>
      <c r="G220">
        <f>INDEX([8]Interface_real!$A$1:$MT$212, MATCH($A220&amp;RIGHT(G$2, 2), [8]Interface_real!$A$1:$A$212, 0), MATCH($B220, [8]Interface_real!$A$1:$MT$1, 0))</f>
        <v>0</v>
      </c>
      <c r="H220">
        <f>INDEX([8]Interface_real!$A$1:$MT$212, MATCH($A220&amp;RIGHT(H$2, 2), [8]Interface_real!$A$1:$A$212, 0), MATCH($B220, [8]Interface_real!$A$1:$MT$1, 0))</f>
        <v>0</v>
      </c>
      <c r="I220">
        <f>INDEX([8]Interface_real!$A$1:$MT$212, MATCH($A220&amp;RIGHT(I$2, 2), [8]Interface_real!$A$1:$A$212, 0), MATCH($B220, [8]Interface_real!$A$1:$MT$1, 0))</f>
        <v>0</v>
      </c>
      <c r="J220">
        <f>INDEX([8]Interface_real!$A$1:$MT$212, MATCH($A220&amp;RIGHT(J$2, 2), [8]Interface_real!$A$1:$A$212, 0), MATCH($B220, [8]Interface_real!$A$1:$MT$1, 0))</f>
        <v>0</v>
      </c>
    </row>
    <row r="221" spans="1:10" x14ac:dyDescent="0.3">
      <c r="A221" t="s">
        <v>6</v>
      </c>
      <c r="B221" t="s">
        <v>118</v>
      </c>
      <c r="C221" t="s">
        <v>145</v>
      </c>
      <c r="D221" t="s">
        <v>1</v>
      </c>
      <c r="E221" t="s">
        <v>500</v>
      </c>
      <c r="F221">
        <f>INDEX([8]Interface_real!$A$1:$MT$212, MATCH($A221&amp;RIGHT(F$2, 2), [8]Interface_real!$A$1:$A$212, 0), MATCH($B221, [8]Interface_real!$A$1:$MT$1, 0))</f>
        <v>1.8839999999999999</v>
      </c>
      <c r="G221">
        <f>INDEX([8]Interface_real!$A$1:$MT$212, MATCH($A221&amp;RIGHT(G$2, 2), [8]Interface_real!$A$1:$A$212, 0), MATCH($B221, [8]Interface_real!$A$1:$MT$1, 0))</f>
        <v>1.8839999999999999</v>
      </c>
      <c r="H221">
        <f>INDEX([8]Interface_real!$A$1:$MT$212, MATCH($A221&amp;RIGHT(H$2, 2), [8]Interface_real!$A$1:$A$212, 0), MATCH($B221, [8]Interface_real!$A$1:$MT$1, 0))</f>
        <v>1.8839999999999999</v>
      </c>
      <c r="I221">
        <f>INDEX([8]Interface_real!$A$1:$MT$212, MATCH($A221&amp;RIGHT(I$2, 2), [8]Interface_real!$A$1:$A$212, 0), MATCH($B221, [8]Interface_real!$A$1:$MT$1, 0))</f>
        <v>1.8839999999999999</v>
      </c>
      <c r="J221">
        <f>INDEX([8]Interface_real!$A$1:$MT$212, MATCH($A221&amp;RIGHT(J$2, 2), [8]Interface_real!$A$1:$A$212, 0), MATCH($B221, [8]Interface_real!$A$1:$MT$1, 0))</f>
        <v>1.8839999999999999</v>
      </c>
    </row>
    <row r="222" spans="1:10" x14ac:dyDescent="0.3">
      <c r="A222" t="s">
        <v>6</v>
      </c>
      <c r="B222" t="s">
        <v>119</v>
      </c>
      <c r="C222" t="s">
        <v>146</v>
      </c>
      <c r="D222" t="s">
        <v>1</v>
      </c>
      <c r="E222" t="s">
        <v>501</v>
      </c>
      <c r="F222">
        <f>INDEX([8]Interface_real!$A$1:$MT$212, MATCH($A222&amp;RIGHT(F$2, 2), [8]Interface_real!$A$1:$A$212, 0), MATCH($B222, [8]Interface_real!$A$1:$MT$1, 0))</f>
        <v>20.62</v>
      </c>
      <c r="G222">
        <f>INDEX([8]Interface_real!$A$1:$MT$212, MATCH($A222&amp;RIGHT(G$2, 2), [8]Interface_real!$A$1:$A$212, 0), MATCH($B222, [8]Interface_real!$A$1:$MT$1, 0))</f>
        <v>19.978000000000002</v>
      </c>
      <c r="H222">
        <f>INDEX([8]Interface_real!$A$1:$MT$212, MATCH($A222&amp;RIGHT(H$2, 2), [8]Interface_real!$A$1:$A$212, 0), MATCH($B222, [8]Interface_real!$A$1:$MT$1, 0))</f>
        <v>19.695</v>
      </c>
      <c r="I222">
        <f>INDEX([8]Interface_real!$A$1:$MT$212, MATCH($A222&amp;RIGHT(I$2, 2), [8]Interface_real!$A$1:$A$212, 0), MATCH($B222, [8]Interface_real!$A$1:$MT$1, 0))</f>
        <v>19.407</v>
      </c>
      <c r="J222">
        <f>INDEX([8]Interface_real!$A$1:$MT$212, MATCH($A222&amp;RIGHT(J$2, 2), [8]Interface_real!$A$1:$A$212, 0), MATCH($B222, [8]Interface_real!$A$1:$MT$1, 0))</f>
        <v>18.814</v>
      </c>
    </row>
    <row r="223" spans="1:10" x14ac:dyDescent="0.3">
      <c r="A223" t="s">
        <v>6</v>
      </c>
      <c r="B223" t="s">
        <v>120</v>
      </c>
      <c r="C223" t="s">
        <v>147</v>
      </c>
      <c r="D223" t="s">
        <v>1</v>
      </c>
      <c r="E223" t="s">
        <v>502</v>
      </c>
      <c r="F223">
        <f>INDEX([8]Interface_real!$A$1:$MT$212, MATCH($A223&amp;RIGHT(F$2, 2), [8]Interface_real!$A$1:$A$212, 0), MATCH($B223, [8]Interface_real!$A$1:$MT$1, 0))</f>
        <v>4.718</v>
      </c>
      <c r="G223">
        <f>INDEX([8]Interface_real!$A$1:$MT$212, MATCH($A223&amp;RIGHT(G$2, 2), [8]Interface_real!$A$1:$A$212, 0), MATCH($B223, [8]Interface_real!$A$1:$MT$1, 0))</f>
        <v>4.7789999999999999</v>
      </c>
      <c r="H223">
        <f>INDEX([8]Interface_real!$A$1:$MT$212, MATCH($A223&amp;RIGHT(H$2, 2), [8]Interface_real!$A$1:$A$212, 0), MATCH($B223, [8]Interface_real!$A$1:$MT$1, 0))</f>
        <v>4.8630000000000004</v>
      </c>
      <c r="I223">
        <f>INDEX([8]Interface_real!$A$1:$MT$212, MATCH($A223&amp;RIGHT(I$2, 2), [8]Interface_real!$A$1:$A$212, 0), MATCH($B223, [8]Interface_real!$A$1:$MT$1, 0))</f>
        <v>4.8419999999999996</v>
      </c>
      <c r="J223">
        <f>INDEX([8]Interface_real!$A$1:$MT$212, MATCH($A223&amp;RIGHT(J$2, 2), [8]Interface_real!$A$1:$A$212, 0), MATCH($B223, [8]Interface_real!$A$1:$MT$1, 0))</f>
        <v>4.8929999999999998</v>
      </c>
    </row>
    <row r="224" spans="1:10" x14ac:dyDescent="0.3">
      <c r="A224" t="s">
        <v>6</v>
      </c>
      <c r="B224" t="s">
        <v>121</v>
      </c>
      <c r="C224" t="s">
        <v>148</v>
      </c>
      <c r="D224" t="s">
        <v>1</v>
      </c>
      <c r="E224" t="s">
        <v>503</v>
      </c>
      <c r="F224">
        <f>INDEX([8]Interface_real!$A$1:$MT$212, MATCH($A224&amp;RIGHT(F$2, 2), [8]Interface_real!$A$1:$A$212, 0), MATCH($B224, [8]Interface_real!$A$1:$MT$1, 0))</f>
        <v>0</v>
      </c>
      <c r="G224">
        <f>INDEX([8]Interface_real!$A$1:$MT$212, MATCH($A224&amp;RIGHT(G$2, 2), [8]Interface_real!$A$1:$A$212, 0), MATCH($B224, [8]Interface_real!$A$1:$MT$1, 0))</f>
        <v>0</v>
      </c>
      <c r="H224">
        <f>INDEX([8]Interface_real!$A$1:$MT$212, MATCH($A224&amp;RIGHT(H$2, 2), [8]Interface_real!$A$1:$A$212, 0), MATCH($B224, [8]Interface_real!$A$1:$MT$1, 0))</f>
        <v>0</v>
      </c>
      <c r="I224">
        <f>INDEX([8]Interface_real!$A$1:$MT$212, MATCH($A224&amp;RIGHT(I$2, 2), [8]Interface_real!$A$1:$A$212, 0), MATCH($B224, [8]Interface_real!$A$1:$MT$1, 0))</f>
        <v>0</v>
      </c>
      <c r="J224">
        <f>INDEX([8]Interface_real!$A$1:$MT$212, MATCH($A224&amp;RIGHT(J$2, 2), [8]Interface_real!$A$1:$A$212, 0), MATCH($B224, [8]Interface_real!$A$1:$MT$1, 0))</f>
        <v>0</v>
      </c>
    </row>
    <row r="225" spans="1:10" x14ac:dyDescent="0.3">
      <c r="A225" t="s">
        <v>6</v>
      </c>
      <c r="B225" t="s">
        <v>122</v>
      </c>
      <c r="C225" t="s">
        <v>148</v>
      </c>
      <c r="D225" t="s">
        <v>1</v>
      </c>
      <c r="E225" t="s">
        <v>504</v>
      </c>
      <c r="F225">
        <f>INDEX([8]Interface_real!$A$1:$MT$212, MATCH($A225&amp;RIGHT(F$2, 2), [8]Interface_real!$A$1:$A$212, 0), MATCH($B225, [8]Interface_real!$A$1:$MT$1, 0))</f>
        <v>0</v>
      </c>
      <c r="G225">
        <f>INDEX([8]Interface_real!$A$1:$MT$212, MATCH($A225&amp;RIGHT(G$2, 2), [8]Interface_real!$A$1:$A$212, 0), MATCH($B225, [8]Interface_real!$A$1:$MT$1, 0))</f>
        <v>0</v>
      </c>
      <c r="H225">
        <f>INDEX([8]Interface_real!$A$1:$MT$212, MATCH($A225&amp;RIGHT(H$2, 2), [8]Interface_real!$A$1:$A$212, 0), MATCH($B225, [8]Interface_real!$A$1:$MT$1, 0))</f>
        <v>0</v>
      </c>
      <c r="I225">
        <f>INDEX([8]Interface_real!$A$1:$MT$212, MATCH($A225&amp;RIGHT(I$2, 2), [8]Interface_real!$A$1:$A$212, 0), MATCH($B225, [8]Interface_real!$A$1:$MT$1, 0))</f>
        <v>0</v>
      </c>
      <c r="J225">
        <f>INDEX([8]Interface_real!$A$1:$MT$212, MATCH($A225&amp;RIGHT(J$2, 2), [8]Interface_real!$A$1:$A$212, 0), MATCH($B225, [8]Interface_real!$A$1:$MT$1, 0))</f>
        <v>0</v>
      </c>
    </row>
    <row r="226" spans="1:10" x14ac:dyDescent="0.3">
      <c r="A226" t="s">
        <v>6</v>
      </c>
      <c r="B226" t="s">
        <v>123</v>
      </c>
      <c r="C226" t="s">
        <v>170</v>
      </c>
      <c r="D226" t="s">
        <v>1</v>
      </c>
      <c r="E226" t="s">
        <v>505</v>
      </c>
      <c r="F226">
        <f>INDEX([8]Interface_real!$A$1:$MT$212, MATCH($A226&amp;RIGHT(F$2, 2), [8]Interface_real!$A$1:$A$212, 0), MATCH($B226, [8]Interface_real!$A$1:$MT$1, 0))</f>
        <v>0</v>
      </c>
      <c r="G226">
        <f>INDEX([8]Interface_real!$A$1:$MT$212, MATCH($A226&amp;RIGHT(G$2, 2), [8]Interface_real!$A$1:$A$212, 0), MATCH($B226, [8]Interface_real!$A$1:$MT$1, 0))</f>
        <v>0</v>
      </c>
      <c r="H226">
        <f>INDEX([8]Interface_real!$A$1:$MT$212, MATCH($A226&amp;RIGHT(H$2, 2), [8]Interface_real!$A$1:$A$212, 0), MATCH($B226, [8]Interface_real!$A$1:$MT$1, 0))</f>
        <v>0</v>
      </c>
      <c r="I226">
        <f>INDEX([8]Interface_real!$A$1:$MT$212, MATCH($A226&amp;RIGHT(I$2, 2), [8]Interface_real!$A$1:$A$212, 0), MATCH($B226, [8]Interface_real!$A$1:$MT$1, 0))</f>
        <v>0</v>
      </c>
      <c r="J226">
        <f>INDEX([8]Interface_real!$A$1:$MT$212, MATCH($A226&amp;RIGHT(J$2, 2), [8]Interface_real!$A$1:$A$212, 0), MATCH($B226, [8]Interface_real!$A$1:$MT$1, 0))</f>
        <v>0</v>
      </c>
    </row>
    <row r="227" spans="1:10" x14ac:dyDescent="0.3">
      <c r="A227" t="s">
        <v>6</v>
      </c>
      <c r="B227" t="s">
        <v>124</v>
      </c>
      <c r="C227" t="s">
        <v>171</v>
      </c>
      <c r="D227" t="s">
        <v>1</v>
      </c>
      <c r="E227" t="s">
        <v>506</v>
      </c>
      <c r="F227">
        <f>INDEX([8]Interface_real!$A$1:$MT$212, MATCH($A227&amp;RIGHT(F$2, 2), [8]Interface_real!$A$1:$A$212, 0), MATCH($B227, [8]Interface_real!$A$1:$MT$1, 0))</f>
        <v>5.1189999999999998</v>
      </c>
      <c r="G227">
        <f>INDEX([8]Interface_real!$A$1:$MT$212, MATCH($A227&amp;RIGHT(G$2, 2), [8]Interface_real!$A$1:$A$212, 0), MATCH($B227, [8]Interface_real!$A$1:$MT$1, 0))</f>
        <v>5.1879999999999997</v>
      </c>
      <c r="H227">
        <f>INDEX([8]Interface_real!$A$1:$MT$212, MATCH($A227&amp;RIGHT(H$2, 2), [8]Interface_real!$A$1:$A$212, 0), MATCH($B227, [8]Interface_real!$A$1:$MT$1, 0))</f>
        <v>5.2789999999999999</v>
      </c>
      <c r="I227">
        <f>INDEX([8]Interface_real!$A$1:$MT$212, MATCH($A227&amp;RIGHT(I$2, 2), [8]Interface_real!$A$1:$A$212, 0), MATCH($B227, [8]Interface_real!$A$1:$MT$1, 0))</f>
        <v>5.2560000000000002</v>
      </c>
      <c r="J227">
        <f>INDEX([8]Interface_real!$A$1:$MT$212, MATCH($A227&amp;RIGHT(J$2, 2), [8]Interface_real!$A$1:$A$212, 0), MATCH($B227, [8]Interface_real!$A$1:$MT$1, 0))</f>
        <v>5.3120000000000003</v>
      </c>
    </row>
    <row r="228" spans="1:10" x14ac:dyDescent="0.3">
      <c r="A228" t="s">
        <v>6</v>
      </c>
      <c r="B228" t="s">
        <v>125</v>
      </c>
      <c r="C228" t="s">
        <v>149</v>
      </c>
      <c r="D228" t="s">
        <v>1</v>
      </c>
      <c r="E228" t="s">
        <v>507</v>
      </c>
      <c r="F228">
        <f>INDEX([8]Interface_real!$A$1:$MT$212, MATCH($A228&amp;RIGHT(F$2, 2), [8]Interface_real!$A$1:$A$212, 0), MATCH($B228, [8]Interface_real!$A$1:$MT$1, 0))</f>
        <v>0</v>
      </c>
      <c r="G228">
        <f>INDEX([8]Interface_real!$A$1:$MT$212, MATCH($A228&amp;RIGHT(G$2, 2), [8]Interface_real!$A$1:$A$212, 0), MATCH($B228, [8]Interface_real!$A$1:$MT$1, 0))</f>
        <v>0</v>
      </c>
      <c r="H228">
        <f>INDEX([8]Interface_real!$A$1:$MT$212, MATCH($A228&amp;RIGHT(H$2, 2), [8]Interface_real!$A$1:$A$212, 0), MATCH($B228, [8]Interface_real!$A$1:$MT$1, 0))</f>
        <v>0</v>
      </c>
      <c r="I228">
        <f>INDEX([8]Interface_real!$A$1:$MT$212, MATCH($A228&amp;RIGHT(I$2, 2), [8]Interface_real!$A$1:$A$212, 0), MATCH($B228, [8]Interface_real!$A$1:$MT$1, 0))</f>
        <v>0</v>
      </c>
      <c r="J228">
        <f>INDEX([8]Interface_real!$A$1:$MT$212, MATCH($A228&amp;RIGHT(J$2, 2), [8]Interface_real!$A$1:$A$212, 0), MATCH($B228, [8]Interface_real!$A$1:$MT$1, 0))</f>
        <v>0</v>
      </c>
    </row>
    <row r="229" spans="1:10" x14ac:dyDescent="0.3">
      <c r="A229" t="s">
        <v>6</v>
      </c>
      <c r="B229" t="s">
        <v>126</v>
      </c>
      <c r="C229" t="s">
        <v>149</v>
      </c>
      <c r="D229" t="s">
        <v>1</v>
      </c>
      <c r="E229" t="s">
        <v>508</v>
      </c>
      <c r="F229">
        <f>INDEX([8]Interface_real!$A$1:$MT$212, MATCH($A229&amp;RIGHT(F$2, 2), [8]Interface_real!$A$1:$A$212, 0), MATCH($B229, [8]Interface_real!$A$1:$MT$1, 0))</f>
        <v>0</v>
      </c>
      <c r="G229">
        <f>INDEX([8]Interface_real!$A$1:$MT$212, MATCH($A229&amp;RIGHT(G$2, 2), [8]Interface_real!$A$1:$A$212, 0), MATCH($B229, [8]Interface_real!$A$1:$MT$1, 0))</f>
        <v>0</v>
      </c>
      <c r="H229">
        <f>INDEX([8]Interface_real!$A$1:$MT$212, MATCH($A229&amp;RIGHT(H$2, 2), [8]Interface_real!$A$1:$A$212, 0), MATCH($B229, [8]Interface_real!$A$1:$MT$1, 0))</f>
        <v>0</v>
      </c>
      <c r="I229">
        <f>INDEX([8]Interface_real!$A$1:$MT$212, MATCH($A229&amp;RIGHT(I$2, 2), [8]Interface_real!$A$1:$A$212, 0), MATCH($B229, [8]Interface_real!$A$1:$MT$1, 0))</f>
        <v>0</v>
      </c>
      <c r="J229">
        <f>INDEX([8]Interface_real!$A$1:$MT$212, MATCH($A229&amp;RIGHT(J$2, 2), [8]Interface_real!$A$1:$A$212, 0), MATCH($B229, [8]Interface_real!$A$1:$MT$1, 0))</f>
        <v>0</v>
      </c>
    </row>
    <row r="230" spans="1:10" x14ac:dyDescent="0.3">
      <c r="A230" t="s">
        <v>6</v>
      </c>
      <c r="B230" t="s">
        <v>127</v>
      </c>
      <c r="C230" t="s">
        <v>150</v>
      </c>
      <c r="D230" t="s">
        <v>1</v>
      </c>
      <c r="E230" t="s">
        <v>509</v>
      </c>
      <c r="F230">
        <f>INDEX([8]Interface_real!$A$1:$MT$212, MATCH($A230&amp;RIGHT(F$2, 2), [8]Interface_real!$A$1:$A$212, 0), MATCH($B230, [8]Interface_real!$A$1:$MT$1, 0))</f>
        <v>0</v>
      </c>
      <c r="G230">
        <f>INDEX([8]Interface_real!$A$1:$MT$212, MATCH($A230&amp;RIGHT(G$2, 2), [8]Interface_real!$A$1:$A$212, 0), MATCH($B230, [8]Interface_real!$A$1:$MT$1, 0))</f>
        <v>0</v>
      </c>
      <c r="H230">
        <f>INDEX([8]Interface_real!$A$1:$MT$212, MATCH($A230&amp;RIGHT(H$2, 2), [8]Interface_real!$A$1:$A$212, 0), MATCH($B230, [8]Interface_real!$A$1:$MT$1, 0))</f>
        <v>0</v>
      </c>
      <c r="I230">
        <f>INDEX([8]Interface_real!$A$1:$MT$212, MATCH($A230&amp;RIGHT(I$2, 2), [8]Interface_real!$A$1:$A$212, 0), MATCH($B230, [8]Interface_real!$A$1:$MT$1, 0))</f>
        <v>0</v>
      </c>
      <c r="J230">
        <f>INDEX([8]Interface_real!$A$1:$MT$212, MATCH($A230&amp;RIGHT(J$2, 2), [8]Interface_real!$A$1:$A$212, 0), MATCH($B230, [8]Interface_real!$A$1:$MT$1, 0))</f>
        <v>0</v>
      </c>
    </row>
    <row r="231" spans="1:10" x14ac:dyDescent="0.3">
      <c r="A231" t="s">
        <v>6</v>
      </c>
      <c r="B231" t="s">
        <v>128</v>
      </c>
      <c r="C231" t="s">
        <v>151</v>
      </c>
      <c r="D231" t="s">
        <v>1</v>
      </c>
      <c r="E231" t="s">
        <v>510</v>
      </c>
      <c r="F231">
        <f>INDEX([8]Interface_real!$A$1:$MT$212, MATCH($A231&amp;RIGHT(F$2, 2), [8]Interface_real!$A$1:$A$212, 0), MATCH($B231, [8]Interface_real!$A$1:$MT$1, 0))</f>
        <v>0</v>
      </c>
      <c r="G231">
        <f>INDEX([8]Interface_real!$A$1:$MT$212, MATCH($A231&amp;RIGHT(G$2, 2), [8]Interface_real!$A$1:$A$212, 0), MATCH($B231, [8]Interface_real!$A$1:$MT$1, 0))</f>
        <v>0</v>
      </c>
      <c r="H231">
        <f>INDEX([8]Interface_real!$A$1:$MT$212, MATCH($A231&amp;RIGHT(H$2, 2), [8]Interface_real!$A$1:$A$212, 0), MATCH($B231, [8]Interface_real!$A$1:$MT$1, 0))</f>
        <v>0</v>
      </c>
      <c r="I231">
        <f>INDEX([8]Interface_real!$A$1:$MT$212, MATCH($A231&amp;RIGHT(I$2, 2), [8]Interface_real!$A$1:$A$212, 0), MATCH($B231, [8]Interface_real!$A$1:$MT$1, 0))</f>
        <v>0</v>
      </c>
      <c r="J231">
        <f>INDEX([8]Interface_real!$A$1:$MT$212, MATCH($A231&amp;RIGHT(J$2, 2), [8]Interface_real!$A$1:$A$212, 0), MATCH($B231, [8]Interface_real!$A$1:$MT$1, 0))</f>
        <v>0</v>
      </c>
    </row>
    <row r="232" spans="1:10" x14ac:dyDescent="0.3">
      <c r="A232" t="s">
        <v>6</v>
      </c>
      <c r="B232" t="s">
        <v>129</v>
      </c>
      <c r="C232" t="s">
        <v>152</v>
      </c>
      <c r="D232" t="s">
        <v>1</v>
      </c>
      <c r="E232" t="s">
        <v>511</v>
      </c>
      <c r="F232">
        <f>INDEX([8]Interface_real!$A$1:$MT$212, MATCH($A232&amp;RIGHT(F$2, 2), [8]Interface_real!$A$1:$A$212, 0), MATCH($B232, [8]Interface_real!$A$1:$MT$1, 0))</f>
        <v>0</v>
      </c>
      <c r="G232">
        <f>INDEX([8]Interface_real!$A$1:$MT$212, MATCH($A232&amp;RIGHT(G$2, 2), [8]Interface_real!$A$1:$A$212, 0), MATCH($B232, [8]Interface_real!$A$1:$MT$1, 0))</f>
        <v>0</v>
      </c>
      <c r="H232">
        <f>INDEX([8]Interface_real!$A$1:$MT$212, MATCH($A232&amp;RIGHT(H$2, 2), [8]Interface_real!$A$1:$A$212, 0), MATCH($B232, [8]Interface_real!$A$1:$MT$1, 0))</f>
        <v>0</v>
      </c>
      <c r="I232">
        <f>INDEX([8]Interface_real!$A$1:$MT$212, MATCH($A232&amp;RIGHT(I$2, 2), [8]Interface_real!$A$1:$A$212, 0), MATCH($B232, [8]Interface_real!$A$1:$MT$1, 0))</f>
        <v>0</v>
      </c>
      <c r="J232">
        <f>INDEX([8]Interface_real!$A$1:$MT$212, MATCH($A232&amp;RIGHT(J$2, 2), [8]Interface_real!$A$1:$A$212, 0), MATCH($B232, [8]Interface_real!$A$1:$MT$1, 0))</f>
        <v>0</v>
      </c>
    </row>
    <row r="233" spans="1:10" x14ac:dyDescent="0.3">
      <c r="A233" t="s">
        <v>6</v>
      </c>
      <c r="B233" t="s">
        <v>130</v>
      </c>
      <c r="C233" t="s">
        <v>152</v>
      </c>
      <c r="D233" t="s">
        <v>1</v>
      </c>
      <c r="E233" t="s">
        <v>512</v>
      </c>
      <c r="F233">
        <f>INDEX([8]Interface_real!$A$1:$MT$212, MATCH($A233&amp;RIGHT(F$2, 2), [8]Interface_real!$A$1:$A$212, 0), MATCH($B233, [8]Interface_real!$A$1:$MT$1, 0))</f>
        <v>0</v>
      </c>
      <c r="G233">
        <f>INDEX([8]Interface_real!$A$1:$MT$212, MATCH($A233&amp;RIGHT(G$2, 2), [8]Interface_real!$A$1:$A$212, 0), MATCH($B233, [8]Interface_real!$A$1:$MT$1, 0))</f>
        <v>0</v>
      </c>
      <c r="H233">
        <f>INDEX([8]Interface_real!$A$1:$MT$212, MATCH($A233&amp;RIGHT(H$2, 2), [8]Interface_real!$A$1:$A$212, 0), MATCH($B233, [8]Interface_real!$A$1:$MT$1, 0))</f>
        <v>0</v>
      </c>
      <c r="I233">
        <f>INDEX([8]Interface_real!$A$1:$MT$212, MATCH($A233&amp;RIGHT(I$2, 2), [8]Interface_real!$A$1:$A$212, 0), MATCH($B233, [8]Interface_real!$A$1:$MT$1, 0))</f>
        <v>0</v>
      </c>
      <c r="J233">
        <f>INDEX([8]Interface_real!$A$1:$MT$212, MATCH($A233&amp;RIGHT(J$2, 2), [8]Interface_real!$A$1:$A$212, 0), MATCH($B233, [8]Interface_real!$A$1:$MT$1, 0))</f>
        <v>0</v>
      </c>
    </row>
    <row r="234" spans="1:10" x14ac:dyDescent="0.3">
      <c r="A234" t="s">
        <v>6</v>
      </c>
      <c r="B234" t="s">
        <v>131</v>
      </c>
      <c r="C234" t="s">
        <v>153</v>
      </c>
      <c r="D234" t="s">
        <v>1</v>
      </c>
      <c r="E234" t="s">
        <v>513</v>
      </c>
      <c r="F234">
        <f>INDEX([8]Interface_real!$A$1:$MT$212, MATCH($A234&amp;RIGHT(F$2, 2), [8]Interface_real!$A$1:$A$212, 0), MATCH($B234, [8]Interface_real!$A$1:$MT$1, 0))</f>
        <v>0</v>
      </c>
      <c r="G234">
        <f>INDEX([8]Interface_real!$A$1:$MT$212, MATCH($A234&amp;RIGHT(G$2, 2), [8]Interface_real!$A$1:$A$212, 0), MATCH($B234, [8]Interface_real!$A$1:$MT$1, 0))</f>
        <v>0</v>
      </c>
      <c r="H234">
        <f>INDEX([8]Interface_real!$A$1:$MT$212, MATCH($A234&amp;RIGHT(H$2, 2), [8]Interface_real!$A$1:$A$212, 0), MATCH($B234, [8]Interface_real!$A$1:$MT$1, 0))</f>
        <v>0</v>
      </c>
      <c r="I234">
        <f>INDEX([8]Interface_real!$A$1:$MT$212, MATCH($A234&amp;RIGHT(I$2, 2), [8]Interface_real!$A$1:$A$212, 0), MATCH($B234, [8]Interface_real!$A$1:$MT$1, 0))</f>
        <v>0</v>
      </c>
      <c r="J234">
        <f>INDEX([8]Interface_real!$A$1:$MT$212, MATCH($A234&amp;RIGHT(J$2, 2), [8]Interface_real!$A$1:$A$212, 0), MATCH($B234, [8]Interface_real!$A$1:$MT$1, 0))</f>
        <v>0</v>
      </c>
    </row>
    <row r="235" spans="1:10" x14ac:dyDescent="0.3">
      <c r="A235" t="s">
        <v>6</v>
      </c>
      <c r="B235" t="s">
        <v>132</v>
      </c>
      <c r="C235" t="s">
        <v>154</v>
      </c>
      <c r="D235" t="s">
        <v>1</v>
      </c>
      <c r="E235" t="s">
        <v>514</v>
      </c>
      <c r="F235">
        <f>INDEX([8]Interface_real!$A$1:$MT$212, MATCH($A235&amp;RIGHT(F$2, 2), [8]Interface_real!$A$1:$A$212, 0), MATCH($B235, [8]Interface_real!$A$1:$MT$1, 0))</f>
        <v>0.79700000000000004</v>
      </c>
      <c r="G235">
        <f>INDEX([8]Interface_real!$A$1:$MT$212, MATCH($A235&amp;RIGHT(G$2, 2), [8]Interface_real!$A$1:$A$212, 0), MATCH($B235, [8]Interface_real!$A$1:$MT$1, 0))</f>
        <v>0.80800000000000005</v>
      </c>
      <c r="H235">
        <f>INDEX([8]Interface_real!$A$1:$MT$212, MATCH($A235&amp;RIGHT(H$2, 2), [8]Interface_real!$A$1:$A$212, 0), MATCH($B235, [8]Interface_real!$A$1:$MT$1, 0))</f>
        <v>0.82199999999999995</v>
      </c>
      <c r="I235">
        <f>INDEX([8]Interface_real!$A$1:$MT$212, MATCH($A235&amp;RIGHT(I$2, 2), [8]Interface_real!$A$1:$A$212, 0), MATCH($B235, [8]Interface_real!$A$1:$MT$1, 0))</f>
        <v>0.81799999999999995</v>
      </c>
      <c r="J235">
        <f>INDEX([8]Interface_real!$A$1:$MT$212, MATCH($A235&amp;RIGHT(J$2, 2), [8]Interface_real!$A$1:$A$212, 0), MATCH($B235, [8]Interface_real!$A$1:$MT$1, 0))</f>
        <v>0.82699999999999996</v>
      </c>
    </row>
    <row r="236" spans="1:10" x14ac:dyDescent="0.3">
      <c r="A236" t="s">
        <v>6</v>
      </c>
      <c r="B236" t="s">
        <v>133</v>
      </c>
      <c r="C236" t="s">
        <v>155</v>
      </c>
      <c r="D236" t="s">
        <v>1</v>
      </c>
      <c r="E236" t="s">
        <v>515</v>
      </c>
      <c r="F236">
        <f>INDEX([8]Interface_real!$A$1:$MT$212, MATCH($A236&amp;RIGHT(F$2, 2), [8]Interface_real!$A$1:$A$212, 0), MATCH($B236, [8]Interface_real!$A$1:$MT$1, 0))</f>
        <v>0</v>
      </c>
      <c r="G236">
        <f>INDEX([8]Interface_real!$A$1:$MT$212, MATCH($A236&amp;RIGHT(G$2, 2), [8]Interface_real!$A$1:$A$212, 0), MATCH($B236, [8]Interface_real!$A$1:$MT$1, 0))</f>
        <v>0</v>
      </c>
      <c r="H236">
        <f>INDEX([8]Interface_real!$A$1:$MT$212, MATCH($A236&amp;RIGHT(H$2, 2), [8]Interface_real!$A$1:$A$212, 0), MATCH($B236, [8]Interface_real!$A$1:$MT$1, 0))</f>
        <v>0</v>
      </c>
      <c r="I236">
        <f>INDEX([8]Interface_real!$A$1:$MT$212, MATCH($A236&amp;RIGHT(I$2, 2), [8]Interface_real!$A$1:$A$212, 0), MATCH($B236, [8]Interface_real!$A$1:$MT$1, 0))</f>
        <v>0</v>
      </c>
      <c r="J236">
        <f>INDEX([8]Interface_real!$A$1:$MT$212, MATCH($A236&amp;RIGHT(J$2, 2), [8]Interface_real!$A$1:$A$212, 0), MATCH($B236, [8]Interface_real!$A$1:$MT$1, 0))</f>
        <v>0</v>
      </c>
    </row>
    <row r="237" spans="1:10" x14ac:dyDescent="0.3">
      <c r="A237" t="s">
        <v>6</v>
      </c>
      <c r="B237" t="s">
        <v>134</v>
      </c>
      <c r="C237" t="s">
        <v>155</v>
      </c>
      <c r="D237" t="s">
        <v>1</v>
      </c>
      <c r="E237" t="s">
        <v>516</v>
      </c>
      <c r="F237">
        <f>INDEX([8]Interface_real!$A$1:$MT$212, MATCH($A237&amp;RIGHT(F$2, 2), [8]Interface_real!$A$1:$A$212, 0), MATCH($B237, [8]Interface_real!$A$1:$MT$1, 0))</f>
        <v>0</v>
      </c>
      <c r="G237">
        <f>INDEX([8]Interface_real!$A$1:$MT$212, MATCH($A237&amp;RIGHT(G$2, 2), [8]Interface_real!$A$1:$A$212, 0), MATCH($B237, [8]Interface_real!$A$1:$MT$1, 0))</f>
        <v>0</v>
      </c>
      <c r="H237">
        <f>INDEX([8]Interface_real!$A$1:$MT$212, MATCH($A237&amp;RIGHT(H$2, 2), [8]Interface_real!$A$1:$A$212, 0), MATCH($B237, [8]Interface_real!$A$1:$MT$1, 0))</f>
        <v>0</v>
      </c>
      <c r="I237">
        <f>INDEX([8]Interface_real!$A$1:$MT$212, MATCH($A237&amp;RIGHT(I$2, 2), [8]Interface_real!$A$1:$A$212, 0), MATCH($B237, [8]Interface_real!$A$1:$MT$1, 0))</f>
        <v>0</v>
      </c>
      <c r="J237">
        <f>INDEX([8]Interface_real!$A$1:$MT$212, MATCH($A237&amp;RIGHT(J$2, 2), [8]Interface_real!$A$1:$A$212, 0), MATCH($B237, [8]Interface_real!$A$1:$MT$1, 0))</f>
        <v>0</v>
      </c>
    </row>
    <row r="238" spans="1:10" x14ac:dyDescent="0.3">
      <c r="A238" t="s">
        <v>6</v>
      </c>
      <c r="B238" t="s">
        <v>135</v>
      </c>
      <c r="C238" t="s">
        <v>156</v>
      </c>
      <c r="D238" t="s">
        <v>1</v>
      </c>
      <c r="E238" t="s">
        <v>517</v>
      </c>
      <c r="F238">
        <f>INDEX([8]Interface_real!$A$1:$MT$212, MATCH($A238&amp;RIGHT(F$2, 2), [8]Interface_real!$A$1:$A$212, 0), MATCH($B238, [8]Interface_real!$A$1:$MT$1, 0))</f>
        <v>0</v>
      </c>
      <c r="G238">
        <f>INDEX([8]Interface_real!$A$1:$MT$212, MATCH($A238&amp;RIGHT(G$2, 2), [8]Interface_real!$A$1:$A$212, 0), MATCH($B238, [8]Interface_real!$A$1:$MT$1, 0))</f>
        <v>0</v>
      </c>
      <c r="H238">
        <f>INDEX([8]Interface_real!$A$1:$MT$212, MATCH($A238&amp;RIGHT(H$2, 2), [8]Interface_real!$A$1:$A$212, 0), MATCH($B238, [8]Interface_real!$A$1:$MT$1, 0))</f>
        <v>0</v>
      </c>
      <c r="I238">
        <f>INDEX([8]Interface_real!$A$1:$MT$212, MATCH($A238&amp;RIGHT(I$2, 2), [8]Interface_real!$A$1:$A$212, 0), MATCH($B238, [8]Interface_real!$A$1:$MT$1, 0))</f>
        <v>0</v>
      </c>
      <c r="J238">
        <f>INDEX([8]Interface_real!$A$1:$MT$212, MATCH($A238&amp;RIGHT(J$2, 2), [8]Interface_real!$A$1:$A$212, 0), MATCH($B238, [8]Interface_real!$A$1:$MT$1, 0))</f>
        <v>0</v>
      </c>
    </row>
    <row r="239" spans="1:10" x14ac:dyDescent="0.3">
      <c r="A239" t="s">
        <v>6</v>
      </c>
      <c r="B239" t="s">
        <v>136</v>
      </c>
      <c r="C239" t="s">
        <v>157</v>
      </c>
      <c r="D239" t="s">
        <v>1</v>
      </c>
      <c r="E239" t="s">
        <v>518</v>
      </c>
      <c r="F239">
        <f>INDEX([8]Interface_real!$A$1:$MT$212, MATCH($A239&amp;RIGHT(F$2, 2), [8]Interface_real!$A$1:$A$212, 0), MATCH($B239, [8]Interface_real!$A$1:$MT$1, 0))</f>
        <v>0</v>
      </c>
      <c r="G239">
        <f>INDEX([8]Interface_real!$A$1:$MT$212, MATCH($A239&amp;RIGHT(G$2, 2), [8]Interface_real!$A$1:$A$212, 0), MATCH($B239, [8]Interface_real!$A$1:$MT$1, 0))</f>
        <v>0</v>
      </c>
      <c r="H239">
        <f>INDEX([8]Interface_real!$A$1:$MT$212, MATCH($A239&amp;RIGHT(H$2, 2), [8]Interface_real!$A$1:$A$212, 0), MATCH($B239, [8]Interface_real!$A$1:$MT$1, 0))</f>
        <v>0</v>
      </c>
      <c r="I239">
        <f>INDEX([8]Interface_real!$A$1:$MT$212, MATCH($A239&amp;RIGHT(I$2, 2), [8]Interface_real!$A$1:$A$212, 0), MATCH($B239, [8]Interface_real!$A$1:$MT$1, 0))</f>
        <v>0</v>
      </c>
      <c r="J239">
        <f>INDEX([8]Interface_real!$A$1:$MT$212, MATCH($A239&amp;RIGHT(J$2, 2), [8]Interface_real!$A$1:$A$212, 0), MATCH($B239, [8]Interface_real!$A$1:$MT$1, 0))</f>
        <v>0</v>
      </c>
    </row>
    <row r="240" spans="1:10" x14ac:dyDescent="0.3">
      <c r="A240" t="s">
        <v>6</v>
      </c>
      <c r="B240" t="s">
        <v>158</v>
      </c>
      <c r="C240" t="s">
        <v>159</v>
      </c>
      <c r="D240" t="s">
        <v>1</v>
      </c>
      <c r="E240" t="s">
        <v>519</v>
      </c>
      <c r="F240">
        <f>INDEX([8]Interface_real!$A$1:$MT$212, MATCH($A240&amp;RIGHT(F$2, 2), [8]Interface_real!$A$1:$A$212, 0), MATCH($B240, [8]Interface_real!$A$1:$MT$1, 0))</f>
        <v>37.072000000000003</v>
      </c>
      <c r="G240">
        <f>INDEX([8]Interface_real!$A$1:$MT$212, MATCH($A240&amp;RIGHT(G$2, 2), [8]Interface_real!$A$1:$A$212, 0), MATCH($B240, [8]Interface_real!$A$1:$MT$1, 0))</f>
        <v>41.502000000000002</v>
      </c>
      <c r="H240">
        <f>INDEX([8]Interface_real!$A$1:$MT$212, MATCH($A240&amp;RIGHT(H$2, 2), [8]Interface_real!$A$1:$A$212, 0), MATCH($B240, [8]Interface_real!$A$1:$MT$1, 0))</f>
        <v>59.307000000000002</v>
      </c>
      <c r="I240">
        <f>INDEX([8]Interface_real!$A$1:$MT$212, MATCH($A240&amp;RIGHT(I$2, 2), [8]Interface_real!$A$1:$A$212, 0), MATCH($B240, [8]Interface_real!$A$1:$MT$1, 0))</f>
        <v>37.552</v>
      </c>
      <c r="J240">
        <f>INDEX([8]Interface_real!$A$1:$MT$212, MATCH($A240&amp;RIGHT(J$2, 2), [8]Interface_real!$A$1:$A$212, 0), MATCH($B240, [8]Interface_real!$A$1:$MT$1, 0))</f>
        <v>31.608000000000001</v>
      </c>
    </row>
    <row r="241" spans="1:10" x14ac:dyDescent="0.3">
      <c r="A241" t="s">
        <v>6</v>
      </c>
      <c r="B241" t="s">
        <v>137</v>
      </c>
      <c r="C241" t="s">
        <v>160</v>
      </c>
      <c r="D241" t="s">
        <v>1</v>
      </c>
      <c r="E241" t="s">
        <v>520</v>
      </c>
      <c r="F241">
        <f>INDEX([8]Interface_real!$A$1:$MT$212, MATCH($A241&amp;RIGHT(F$2, 2), [8]Interface_real!$A$1:$A$212, 0), MATCH($B241, [8]Interface_real!$A$1:$MT$1, 0))</f>
        <v>258.57799999999997</v>
      </c>
      <c r="G241">
        <f>INDEX([8]Interface_real!$A$1:$MT$212, MATCH($A241&amp;RIGHT(G$2, 2), [8]Interface_real!$A$1:$A$212, 0), MATCH($B241, [8]Interface_real!$A$1:$MT$1, 0))</f>
        <v>350.21800000000002</v>
      </c>
      <c r="H241">
        <f>INDEX([8]Interface_real!$A$1:$MT$212, MATCH($A241&amp;RIGHT(H$2, 2), [8]Interface_real!$A$1:$A$212, 0), MATCH($B241, [8]Interface_real!$A$1:$MT$1, 0))</f>
        <v>364.45100000000002</v>
      </c>
      <c r="I241">
        <f>INDEX([8]Interface_real!$A$1:$MT$212, MATCH($A241&amp;RIGHT(I$2, 2), [8]Interface_real!$A$1:$A$212, 0), MATCH($B241, [8]Interface_real!$A$1:$MT$1, 0))</f>
        <v>294.94</v>
      </c>
      <c r="J241">
        <f>INDEX([8]Interface_real!$A$1:$MT$212, MATCH($A241&amp;RIGHT(J$2, 2), [8]Interface_real!$A$1:$A$212, 0), MATCH($B241, [8]Interface_real!$A$1:$MT$1, 0))</f>
        <v>239.47</v>
      </c>
    </row>
    <row r="242" spans="1:10" x14ac:dyDescent="0.3">
      <c r="A242" t="s">
        <v>6</v>
      </c>
      <c r="B242" t="s">
        <v>138</v>
      </c>
      <c r="C242" t="s">
        <v>161</v>
      </c>
      <c r="D242" t="s">
        <v>1</v>
      </c>
      <c r="E242" t="s">
        <v>521</v>
      </c>
      <c r="F242">
        <f>INDEX([8]Interface_real!$A$1:$MT$212, MATCH($A242&amp;RIGHT(F$2, 2), [8]Interface_real!$A$1:$A$212, 0), MATCH($B242, [8]Interface_real!$A$1:$MT$1, 0))</f>
        <v>109.83499999999999</v>
      </c>
      <c r="G242">
        <f>INDEX([8]Interface_real!$A$1:$MT$212, MATCH($A242&amp;RIGHT(G$2, 2), [8]Interface_real!$A$1:$A$212, 0), MATCH($B242, [8]Interface_real!$A$1:$MT$1, 0))</f>
        <v>122.023</v>
      </c>
      <c r="H242">
        <f>INDEX([8]Interface_real!$A$1:$MT$212, MATCH($A242&amp;RIGHT(H$2, 2), [8]Interface_real!$A$1:$A$212, 0), MATCH($B242, [8]Interface_real!$A$1:$MT$1, 0))</f>
        <v>116.33199999999999</v>
      </c>
      <c r="I242">
        <f>INDEX([8]Interface_real!$A$1:$MT$212, MATCH($A242&amp;RIGHT(I$2, 2), [8]Interface_real!$A$1:$A$212, 0), MATCH($B242, [8]Interface_real!$A$1:$MT$1, 0))</f>
        <v>113.327</v>
      </c>
      <c r="J242">
        <f>INDEX([8]Interface_real!$A$1:$MT$212, MATCH($A242&amp;RIGHT(J$2, 2), [8]Interface_real!$A$1:$A$212, 0), MATCH($B242, [8]Interface_real!$A$1:$MT$1, 0))</f>
        <v>104.663</v>
      </c>
    </row>
    <row r="243" spans="1:10" x14ac:dyDescent="0.3">
      <c r="A243" t="s">
        <v>6</v>
      </c>
      <c r="B243" t="s">
        <v>162</v>
      </c>
      <c r="C243" t="s">
        <v>172</v>
      </c>
      <c r="D243" t="s">
        <v>1</v>
      </c>
      <c r="E243" t="s">
        <v>522</v>
      </c>
      <c r="F243">
        <f>INDEX([8]Interface_real!$A$1:$MT$212, MATCH($A243&amp;RIGHT(F$2, 2), [8]Interface_real!$A$1:$A$212, 0), MATCH($B243, [8]Interface_real!$A$1:$MT$1, 0))</f>
        <v>137.54599999999999</v>
      </c>
      <c r="G243">
        <f>INDEX([8]Interface_real!$A$1:$MT$212, MATCH($A243&amp;RIGHT(G$2, 2), [8]Interface_real!$A$1:$A$212, 0), MATCH($B243, [8]Interface_real!$A$1:$MT$1, 0))</f>
        <v>134.75400000000002</v>
      </c>
      <c r="H243">
        <f>INDEX([8]Interface_real!$A$1:$MT$212, MATCH($A243&amp;RIGHT(H$2, 2), [8]Interface_real!$A$1:$A$212, 0), MATCH($B243, [8]Interface_real!$A$1:$MT$1, 0))</f>
        <v>133.137</v>
      </c>
      <c r="I243">
        <f>INDEX([8]Interface_real!$A$1:$MT$212, MATCH($A243&amp;RIGHT(I$2, 2), [8]Interface_real!$A$1:$A$212, 0), MATCH($B243, [8]Interface_real!$A$1:$MT$1, 0))</f>
        <v>130.70699999999999</v>
      </c>
      <c r="J243">
        <f>INDEX([8]Interface_real!$A$1:$MT$212, MATCH($A243&amp;RIGHT(J$2, 2), [8]Interface_real!$A$1:$A$212, 0), MATCH($B243, [8]Interface_real!$A$1:$MT$1, 0))</f>
        <v>127.77500000000001</v>
      </c>
    </row>
    <row r="244" spans="1:10" x14ac:dyDescent="0.3">
      <c r="A244" t="s">
        <v>6</v>
      </c>
      <c r="B244" t="s">
        <v>163</v>
      </c>
      <c r="C244" t="s">
        <v>173</v>
      </c>
      <c r="D244" t="s">
        <v>1</v>
      </c>
      <c r="E244" t="s">
        <v>523</v>
      </c>
      <c r="F244">
        <f>INDEX([8]Interface_real!$A$1:$MT$212, MATCH($A244&amp;RIGHT(F$2, 2), [8]Interface_real!$A$1:$A$212, 0), MATCH($B244, [8]Interface_real!$A$1:$MT$1, 0))</f>
        <v>26.422000000000001</v>
      </c>
      <c r="G244">
        <f>INDEX([8]Interface_real!$A$1:$MT$212, MATCH($A244&amp;RIGHT(G$2, 2), [8]Interface_real!$A$1:$A$212, 0), MATCH($B244, [8]Interface_real!$A$1:$MT$1, 0))</f>
        <v>26.561999999999998</v>
      </c>
      <c r="H244">
        <f>INDEX([8]Interface_real!$A$1:$MT$212, MATCH($A244&amp;RIGHT(H$2, 2), [8]Interface_real!$A$1:$A$212, 0), MATCH($B244, [8]Interface_real!$A$1:$MT$1, 0))</f>
        <v>21.747</v>
      </c>
      <c r="I244">
        <f>INDEX([8]Interface_real!$A$1:$MT$212, MATCH($A244&amp;RIGHT(I$2, 2), [8]Interface_real!$A$1:$A$212, 0), MATCH($B244, [8]Interface_real!$A$1:$MT$1, 0))</f>
        <v>21.176000000000002</v>
      </c>
      <c r="J244">
        <f>INDEX([8]Interface_real!$A$1:$MT$212, MATCH($A244&amp;RIGHT(J$2, 2), [8]Interface_real!$A$1:$A$212, 0), MATCH($B244, [8]Interface_real!$A$1:$MT$1, 0))</f>
        <v>16.285999999999998</v>
      </c>
    </row>
    <row r="245" spans="1:10" x14ac:dyDescent="0.3">
      <c r="A245" t="s">
        <v>6</v>
      </c>
      <c r="B245" t="s">
        <v>164</v>
      </c>
      <c r="C245" t="s">
        <v>174</v>
      </c>
      <c r="D245" t="s">
        <v>1</v>
      </c>
      <c r="E245" t="s">
        <v>524</v>
      </c>
      <c r="F245">
        <f>INDEX([8]Interface_real!$A$1:$MT$212, MATCH($A245&amp;RIGHT(F$2, 2), [8]Interface_real!$A$1:$A$212, 0), MATCH($B245, [8]Interface_real!$A$1:$MT$1, 0))</f>
        <v>77.793999999999997</v>
      </c>
      <c r="G245">
        <f>INDEX([8]Interface_real!$A$1:$MT$212, MATCH($A245&amp;RIGHT(G$2, 2), [8]Interface_real!$A$1:$A$212, 0), MATCH($B245, [8]Interface_real!$A$1:$MT$1, 0))</f>
        <v>92.437999999999988</v>
      </c>
      <c r="H245">
        <f>INDEX([8]Interface_real!$A$1:$MT$212, MATCH($A245&amp;RIGHT(H$2, 2), [8]Interface_real!$A$1:$A$212, 0), MATCH($B245, [8]Interface_real!$A$1:$MT$1, 0))</f>
        <v>110.396</v>
      </c>
      <c r="I245">
        <f>INDEX([8]Interface_real!$A$1:$MT$212, MATCH($A245&amp;RIGHT(I$2, 2), [8]Interface_real!$A$1:$A$212, 0), MATCH($B245, [8]Interface_real!$A$1:$MT$1, 0))</f>
        <v>129.34399999999999</v>
      </c>
      <c r="J245">
        <f>INDEX([8]Interface_real!$A$1:$MT$212, MATCH($A245&amp;RIGHT(J$2, 2), [8]Interface_real!$A$1:$A$212, 0), MATCH($B245, [8]Interface_real!$A$1:$MT$1, 0))</f>
        <v>110.264</v>
      </c>
    </row>
    <row r="246" spans="1:10" x14ac:dyDescent="0.3">
      <c r="A246" t="s">
        <v>6</v>
      </c>
      <c r="B246" t="s">
        <v>165</v>
      </c>
      <c r="C246" t="s">
        <v>175</v>
      </c>
      <c r="D246" t="s">
        <v>1</v>
      </c>
      <c r="E246" t="s">
        <v>525</v>
      </c>
      <c r="F246">
        <f>INDEX([8]Interface_real!$A$1:$MT$212, MATCH($A246&amp;RIGHT(F$2, 2), [8]Interface_real!$A$1:$A$212, 0), MATCH($B246, [8]Interface_real!$A$1:$MT$1, 0))</f>
        <v>20.843</v>
      </c>
      <c r="G246">
        <f>INDEX([8]Interface_real!$A$1:$MT$212, MATCH($A246&amp;RIGHT(G$2, 2), [8]Interface_real!$A$1:$A$212, 0), MATCH($B246, [8]Interface_real!$A$1:$MT$1, 0))</f>
        <v>20.388000000000002</v>
      </c>
      <c r="H246">
        <f>INDEX([8]Interface_real!$A$1:$MT$212, MATCH($A246&amp;RIGHT(H$2, 2), [8]Interface_real!$A$1:$A$212, 0), MATCH($B246, [8]Interface_real!$A$1:$MT$1, 0))</f>
        <v>20.382000000000001</v>
      </c>
      <c r="I246">
        <f>INDEX([8]Interface_real!$A$1:$MT$212, MATCH($A246&amp;RIGHT(I$2, 2), [8]Interface_real!$A$1:$A$212, 0), MATCH($B246, [8]Interface_real!$A$1:$MT$1, 0))</f>
        <v>20.138999999999999</v>
      </c>
      <c r="J246">
        <f>INDEX([8]Interface_real!$A$1:$MT$212, MATCH($A246&amp;RIGHT(J$2, 2), [8]Interface_real!$A$1:$A$212, 0), MATCH($B246, [8]Interface_real!$A$1:$MT$1, 0))</f>
        <v>19.547000000000001</v>
      </c>
    </row>
    <row r="247" spans="1:10" x14ac:dyDescent="0.3">
      <c r="A247" t="s">
        <v>6</v>
      </c>
      <c r="B247" t="s">
        <v>166</v>
      </c>
      <c r="C247" t="s">
        <v>176</v>
      </c>
      <c r="D247" t="s">
        <v>1</v>
      </c>
      <c r="E247" t="s">
        <v>526</v>
      </c>
      <c r="F247">
        <f>INDEX([8]Interface_real!$A$1:$MT$212, MATCH($A247&amp;RIGHT(F$2, 2), [8]Interface_real!$A$1:$A$212, 0), MATCH($B247, [8]Interface_real!$A$1:$MT$1, 0))</f>
        <v>0</v>
      </c>
      <c r="G247">
        <f>INDEX([8]Interface_real!$A$1:$MT$212, MATCH($A247&amp;RIGHT(G$2, 2), [8]Interface_real!$A$1:$A$212, 0), MATCH($B247, [8]Interface_real!$A$1:$MT$1, 0))</f>
        <v>0</v>
      </c>
      <c r="H247">
        <f>INDEX([8]Interface_real!$A$1:$MT$212, MATCH($A247&amp;RIGHT(H$2, 2), [8]Interface_real!$A$1:$A$212, 0), MATCH($B247, [8]Interface_real!$A$1:$MT$1, 0))</f>
        <v>0</v>
      </c>
      <c r="I247">
        <f>INDEX([8]Interface_real!$A$1:$MT$212, MATCH($A247&amp;RIGHT(I$2, 2), [8]Interface_real!$A$1:$A$212, 0), MATCH($B247, [8]Interface_real!$A$1:$MT$1, 0))</f>
        <v>0</v>
      </c>
      <c r="J247">
        <f>INDEX([8]Interface_real!$A$1:$MT$212, MATCH($A247&amp;RIGHT(J$2, 2), [8]Interface_real!$A$1:$A$212, 0), MATCH($B247, [8]Interface_real!$A$1:$MT$1, 0))</f>
        <v>0</v>
      </c>
    </row>
    <row r="248" spans="1:10" x14ac:dyDescent="0.3">
      <c r="A248" t="s">
        <v>6</v>
      </c>
      <c r="B248" t="s">
        <v>167</v>
      </c>
      <c r="C248" t="s">
        <v>177</v>
      </c>
      <c r="D248" t="s">
        <v>1</v>
      </c>
      <c r="E248" t="s">
        <v>527</v>
      </c>
      <c r="F248">
        <f>INDEX([8]Interface_real!$A$1:$MT$212, MATCH($A248&amp;RIGHT(F$2, 2), [8]Interface_real!$A$1:$A$212, 0), MATCH($B248, [8]Interface_real!$A$1:$MT$1, 0))</f>
        <v>14.974</v>
      </c>
      <c r="G248">
        <f>INDEX([8]Interface_real!$A$1:$MT$212, MATCH($A248&amp;RIGHT(G$2, 2), [8]Interface_real!$A$1:$A$212, 0), MATCH($B248, [8]Interface_real!$A$1:$MT$1, 0))</f>
        <v>19.593</v>
      </c>
      <c r="H248">
        <f>INDEX([8]Interface_real!$A$1:$MT$212, MATCH($A248&amp;RIGHT(H$2, 2), [8]Interface_real!$A$1:$A$212, 0), MATCH($B248, [8]Interface_real!$A$1:$MT$1, 0))</f>
        <v>35.716999999999999</v>
      </c>
      <c r="I248">
        <f>INDEX([8]Interface_real!$A$1:$MT$212, MATCH($A248&amp;RIGHT(I$2, 2), [8]Interface_real!$A$1:$A$212, 0), MATCH($B248, [8]Interface_real!$A$1:$MT$1, 0))</f>
        <v>15.518000000000001</v>
      </c>
      <c r="J248">
        <f>INDEX([8]Interface_real!$A$1:$MT$212, MATCH($A248&amp;RIGHT(J$2, 2), [8]Interface_real!$A$1:$A$212, 0), MATCH($B248, [8]Interface_real!$A$1:$MT$1, 0))</f>
        <v>11.048</v>
      </c>
    </row>
    <row r="249" spans="1:10" x14ac:dyDescent="0.3">
      <c r="A249" t="s">
        <v>8</v>
      </c>
      <c r="B249" t="s">
        <v>140</v>
      </c>
      <c r="C249" t="s">
        <v>141</v>
      </c>
      <c r="D249" t="s">
        <v>1</v>
      </c>
      <c r="E249" t="s">
        <v>528</v>
      </c>
      <c r="F249">
        <f>INDEX([8]Interface_real!$A$1:$MT$212, MATCH($A249&amp;RIGHT(F$2, 2), [8]Interface_real!$A$1:$A$212, 0), MATCH($B249, [8]Interface_real!$A$1:$MT$1, 0))</f>
        <v>98.186224534567657</v>
      </c>
      <c r="G249">
        <f>INDEX([8]Interface_real!$A$1:$MT$212, MATCH($A249&amp;RIGHT(G$2, 2), [8]Interface_real!$A$1:$A$212, 0), MATCH($B249, [8]Interface_real!$A$1:$MT$1, 0))</f>
        <v>133.73248677522025</v>
      </c>
      <c r="H249">
        <f>INDEX([8]Interface_real!$A$1:$MT$212, MATCH($A249&amp;RIGHT(H$2, 2), [8]Interface_real!$A$1:$A$212, 0), MATCH($B249, [8]Interface_real!$A$1:$MT$1, 0))</f>
        <v>135.08875968840556</v>
      </c>
      <c r="I249">
        <f>INDEX([8]Interface_real!$A$1:$MT$212, MATCH($A249&amp;RIGHT(I$2, 2), [8]Interface_real!$A$1:$A$212, 0), MATCH($B249, [8]Interface_real!$A$1:$MT$1, 0))</f>
        <v>114.56114176150501</v>
      </c>
      <c r="J249">
        <f>INDEX([8]Interface_real!$A$1:$MT$212, MATCH($A249&amp;RIGHT(J$2, 2), [8]Interface_real!$A$1:$A$212, 0), MATCH($B249, [8]Interface_real!$A$1:$MT$1, 0))</f>
        <v>90.470676871604795</v>
      </c>
    </row>
    <row r="250" spans="1:10" x14ac:dyDescent="0.3">
      <c r="A250" t="s">
        <v>8</v>
      </c>
      <c r="B250" t="s">
        <v>112</v>
      </c>
      <c r="C250" t="s">
        <v>142</v>
      </c>
      <c r="D250" t="s">
        <v>1</v>
      </c>
      <c r="E250" t="s">
        <v>529</v>
      </c>
      <c r="F250">
        <f>INDEX([8]Interface_real!$A$1:$MT$212, MATCH($A250&amp;RIGHT(F$2, 2), [8]Interface_real!$A$1:$A$212, 0), MATCH($B250, [8]Interface_real!$A$1:$MT$1, 0))</f>
        <v>346.70581571100774</v>
      </c>
      <c r="G250">
        <f>INDEX([8]Interface_real!$A$1:$MT$212, MATCH($A250&amp;RIGHT(G$2, 2), [8]Interface_real!$A$1:$A$212, 0), MATCH($B250, [8]Interface_real!$A$1:$MT$1, 0))</f>
        <v>424.4210289213641</v>
      </c>
      <c r="H250">
        <f>INDEX([8]Interface_real!$A$1:$MT$212, MATCH($A250&amp;RIGHT(H$2, 2), [8]Interface_real!$A$1:$A$212, 0), MATCH($B250, [8]Interface_real!$A$1:$MT$1, 0))</f>
        <v>402.87979107062137</v>
      </c>
      <c r="I250">
        <f>INDEX([8]Interface_real!$A$1:$MT$212, MATCH($A250&amp;RIGHT(I$2, 2), [8]Interface_real!$A$1:$A$212, 0), MATCH($B250, [8]Interface_real!$A$1:$MT$1, 0))</f>
        <v>373.25813794071934</v>
      </c>
      <c r="J250">
        <f>INDEX([8]Interface_real!$A$1:$MT$212, MATCH($A250&amp;RIGHT(J$2, 2), [8]Interface_real!$A$1:$A$212, 0), MATCH($B250, [8]Interface_real!$A$1:$MT$1, 0))</f>
        <v>340.8400006910486</v>
      </c>
    </row>
    <row r="251" spans="1:10" x14ac:dyDescent="0.3">
      <c r="A251" t="s">
        <v>8</v>
      </c>
      <c r="B251" t="s">
        <v>113</v>
      </c>
      <c r="C251" t="s">
        <v>143</v>
      </c>
      <c r="D251" t="s">
        <v>1</v>
      </c>
      <c r="E251" t="s">
        <v>530</v>
      </c>
      <c r="F251">
        <f>INDEX([8]Interface_real!$A$1:$MT$212, MATCH($A251&amp;RIGHT(F$2, 2), [8]Interface_real!$A$1:$A$212, 0), MATCH($B251, [8]Interface_real!$A$1:$MT$1, 0))</f>
        <v>321.0346104190283</v>
      </c>
      <c r="G251">
        <f>INDEX([8]Interface_real!$A$1:$MT$212, MATCH($A251&amp;RIGHT(G$2, 2), [8]Interface_real!$A$1:$A$212, 0), MATCH($B251, [8]Interface_real!$A$1:$MT$1, 0))</f>
        <v>322.75818700771976</v>
      </c>
      <c r="H251">
        <f>INDEX([8]Interface_real!$A$1:$MT$212, MATCH($A251&amp;RIGHT(H$2, 2), [8]Interface_real!$A$1:$A$212, 0), MATCH($B251, [8]Interface_real!$A$1:$MT$1, 0))</f>
        <v>316.75659144702075</v>
      </c>
      <c r="I251">
        <f>INDEX([8]Interface_real!$A$1:$MT$212, MATCH($A251&amp;RIGHT(I$2, 2), [8]Interface_real!$A$1:$A$212, 0), MATCH($B251, [8]Interface_real!$A$1:$MT$1, 0))</f>
        <v>293.23455937642638</v>
      </c>
      <c r="J251">
        <f>INDEX([8]Interface_real!$A$1:$MT$212, MATCH($A251&amp;RIGHT(J$2, 2), [8]Interface_real!$A$1:$A$212, 0), MATCH($B251, [8]Interface_real!$A$1:$MT$1, 0))</f>
        <v>273.3850043116787</v>
      </c>
    </row>
    <row r="252" spans="1:10" x14ac:dyDescent="0.3">
      <c r="A252" t="s">
        <v>8</v>
      </c>
      <c r="B252" t="s">
        <v>114</v>
      </c>
      <c r="C252" t="s">
        <v>144</v>
      </c>
      <c r="D252" t="s">
        <v>1</v>
      </c>
      <c r="E252" t="s">
        <v>531</v>
      </c>
      <c r="F252">
        <f>INDEX([8]Interface_real!$A$1:$MT$212, MATCH($A252&amp;RIGHT(F$2, 2), [8]Interface_real!$A$1:$A$212, 0), MATCH($B252, [8]Interface_real!$A$1:$MT$1, 0))</f>
        <v>444.8920402455754</v>
      </c>
      <c r="G252">
        <f>INDEX([8]Interface_real!$A$1:$MT$212, MATCH($A252&amp;RIGHT(G$2, 2), [8]Interface_real!$A$1:$A$212, 0), MATCH($B252, [8]Interface_real!$A$1:$MT$1, 0))</f>
        <v>558.15351569658435</v>
      </c>
      <c r="H252">
        <f>INDEX([8]Interface_real!$A$1:$MT$212, MATCH($A252&amp;RIGHT(H$2, 2), [8]Interface_real!$A$1:$A$212, 0), MATCH($B252, [8]Interface_real!$A$1:$MT$1, 0))</f>
        <v>537.96855075902693</v>
      </c>
      <c r="I252">
        <f>INDEX([8]Interface_real!$A$1:$MT$212, MATCH($A252&amp;RIGHT(I$2, 2), [8]Interface_real!$A$1:$A$212, 0), MATCH($B252, [8]Interface_real!$A$1:$MT$1, 0))</f>
        <v>487.81927970222432</v>
      </c>
      <c r="J252">
        <f>INDEX([8]Interface_real!$A$1:$MT$212, MATCH($A252&amp;RIGHT(J$2, 2), [8]Interface_real!$A$1:$A$212, 0), MATCH($B252, [8]Interface_real!$A$1:$MT$1, 0))</f>
        <v>431.31067756265338</v>
      </c>
    </row>
    <row r="253" spans="1:10" x14ac:dyDescent="0.3">
      <c r="A253" t="s">
        <v>8</v>
      </c>
      <c r="B253" t="s">
        <v>115</v>
      </c>
      <c r="C253" t="s">
        <v>168</v>
      </c>
      <c r="D253" t="s">
        <v>1</v>
      </c>
      <c r="E253" t="s">
        <v>532</v>
      </c>
      <c r="F253">
        <f>INDEX([8]Interface_real!$A$1:$MT$212, MATCH($A253&amp;RIGHT(F$2, 2), [8]Interface_real!$A$1:$A$212, 0), MATCH($B253, [8]Interface_real!$A$1:$MT$1, 0))</f>
        <v>667.74042613003598</v>
      </c>
      <c r="G253">
        <f>INDEX([8]Interface_real!$A$1:$MT$212, MATCH($A253&amp;RIGHT(G$2, 2), [8]Interface_real!$A$1:$A$212, 0), MATCH($B253, [8]Interface_real!$A$1:$MT$1, 0))</f>
        <v>747.17921592908385</v>
      </c>
      <c r="H253">
        <f>INDEX([8]Interface_real!$A$1:$MT$212, MATCH($A253&amp;RIGHT(H$2, 2), [8]Interface_real!$A$1:$A$212, 0), MATCH($B253, [8]Interface_real!$A$1:$MT$1, 0))</f>
        <v>719.63638251764212</v>
      </c>
      <c r="I253">
        <f>INDEX([8]Interface_real!$A$1:$MT$212, MATCH($A253&amp;RIGHT(I$2, 2), [8]Interface_real!$A$1:$A$212, 0), MATCH($B253, [8]Interface_real!$A$1:$MT$1, 0))</f>
        <v>666.49269731714571</v>
      </c>
      <c r="J253">
        <f>INDEX([8]Interface_real!$A$1:$MT$212, MATCH($A253&amp;RIGHT(J$2, 2), [8]Interface_real!$A$1:$A$212, 0), MATCH($B253, [8]Interface_real!$A$1:$MT$1, 0))</f>
        <v>614.22500500272736</v>
      </c>
    </row>
    <row r="254" spans="1:10" x14ac:dyDescent="0.3">
      <c r="A254" t="s">
        <v>8</v>
      </c>
      <c r="B254" t="s">
        <v>116</v>
      </c>
      <c r="C254" t="s">
        <v>169</v>
      </c>
      <c r="D254" t="s">
        <v>1</v>
      </c>
      <c r="E254" t="s">
        <v>533</v>
      </c>
      <c r="F254">
        <f>INDEX([8]Interface_real!$A$1:$MT$212, MATCH($A254&amp;RIGHT(F$2, 2), [8]Interface_real!$A$1:$A$212, 0), MATCH($B254, [8]Interface_real!$A$1:$MT$1, 0))</f>
        <v>765.92665066460359</v>
      </c>
      <c r="G254">
        <f>INDEX([8]Interface_real!$A$1:$MT$212, MATCH($A254&amp;RIGHT(G$2, 2), [8]Interface_real!$A$1:$A$212, 0), MATCH($B254, [8]Interface_real!$A$1:$MT$1, 0))</f>
        <v>880.91170270430416</v>
      </c>
      <c r="H254">
        <f>INDEX([8]Interface_real!$A$1:$MT$212, MATCH($A254&amp;RIGHT(H$2, 2), [8]Interface_real!$A$1:$A$212, 0), MATCH($B254, [8]Interface_real!$A$1:$MT$1, 0))</f>
        <v>854.72514220604762</v>
      </c>
      <c r="I254">
        <f>INDEX([8]Interface_real!$A$1:$MT$212, MATCH($A254&amp;RIGHT(I$2, 2), [8]Interface_real!$A$1:$A$212, 0), MATCH($B254, [8]Interface_real!$A$1:$MT$1, 0))</f>
        <v>781.05383907865075</v>
      </c>
      <c r="J254">
        <f>INDEX([8]Interface_real!$A$1:$MT$212, MATCH($A254&amp;RIGHT(J$2, 2), [8]Interface_real!$A$1:$A$212, 0), MATCH($B254, [8]Interface_real!$A$1:$MT$1, 0))</f>
        <v>704.69568187433219</v>
      </c>
    </row>
    <row r="255" spans="1:10" x14ac:dyDescent="0.3">
      <c r="A255" t="s">
        <v>8</v>
      </c>
      <c r="B255" t="s">
        <v>117</v>
      </c>
      <c r="C255" t="s">
        <v>145</v>
      </c>
      <c r="D255" t="s">
        <v>1</v>
      </c>
      <c r="E255" t="s">
        <v>534</v>
      </c>
      <c r="F255">
        <f>INDEX([8]Interface_real!$A$1:$MT$212, MATCH($A255&amp;RIGHT(F$2, 2), [8]Interface_real!$A$1:$A$212, 0), MATCH($B255, [8]Interface_real!$A$1:$MT$1, 0))</f>
        <v>3.5771075764204601</v>
      </c>
      <c r="G255">
        <f>INDEX([8]Interface_real!$A$1:$MT$212, MATCH($A255&amp;RIGHT(G$2, 2), [8]Interface_real!$A$1:$A$212, 0), MATCH($B255, [8]Interface_real!$A$1:$MT$1, 0))</f>
        <v>3.45062047502973</v>
      </c>
      <c r="H255">
        <f>INDEX([8]Interface_real!$A$1:$MT$212, MATCH($A255&amp;RIGHT(H$2, 2), [8]Interface_real!$A$1:$A$212, 0), MATCH($B255, [8]Interface_real!$A$1:$MT$1, 0))</f>
        <v>3.4654009259987801</v>
      </c>
      <c r="I255">
        <f>INDEX([8]Interface_real!$A$1:$MT$212, MATCH($A255&amp;RIGHT(I$2, 2), [8]Interface_real!$A$1:$A$212, 0), MATCH($B255, [8]Interface_real!$A$1:$MT$1, 0))</f>
        <v>3.43372934315525</v>
      </c>
      <c r="J255">
        <f>INDEX([8]Interface_real!$A$1:$MT$212, MATCH($A255&amp;RIGHT(J$2, 2), [8]Interface_real!$A$1:$A$212, 0), MATCH($B255, [8]Interface_real!$A$1:$MT$1, 0))</f>
        <v>3.3912134406355898</v>
      </c>
    </row>
    <row r="256" spans="1:10" x14ac:dyDescent="0.3">
      <c r="A256" t="s">
        <v>8</v>
      </c>
      <c r="B256" t="s">
        <v>118</v>
      </c>
      <c r="C256" t="s">
        <v>145</v>
      </c>
      <c r="D256" t="s">
        <v>1</v>
      </c>
      <c r="E256" t="s">
        <v>535</v>
      </c>
      <c r="F256">
        <f>INDEX([8]Interface_real!$A$1:$MT$212, MATCH($A256&amp;RIGHT(F$2, 2), [8]Interface_real!$A$1:$A$212, 0), MATCH($B256, [8]Interface_real!$A$1:$MT$1, 0))</f>
        <v>0</v>
      </c>
      <c r="G256">
        <f>INDEX([8]Interface_real!$A$1:$MT$212, MATCH($A256&amp;RIGHT(G$2, 2), [8]Interface_real!$A$1:$A$212, 0), MATCH($B256, [8]Interface_real!$A$1:$MT$1, 0))</f>
        <v>0</v>
      </c>
      <c r="H256">
        <f>INDEX([8]Interface_real!$A$1:$MT$212, MATCH($A256&amp;RIGHT(H$2, 2), [8]Interface_real!$A$1:$A$212, 0), MATCH($B256, [8]Interface_real!$A$1:$MT$1, 0))</f>
        <v>0</v>
      </c>
      <c r="I256">
        <f>INDEX([8]Interface_real!$A$1:$MT$212, MATCH($A256&amp;RIGHT(I$2, 2), [8]Interface_real!$A$1:$A$212, 0), MATCH($B256, [8]Interface_real!$A$1:$MT$1, 0))</f>
        <v>0</v>
      </c>
      <c r="J256">
        <f>INDEX([8]Interface_real!$A$1:$MT$212, MATCH($A256&amp;RIGHT(J$2, 2), [8]Interface_real!$A$1:$A$212, 0), MATCH($B256, [8]Interface_real!$A$1:$MT$1, 0))</f>
        <v>0</v>
      </c>
    </row>
    <row r="257" spans="1:10" x14ac:dyDescent="0.3">
      <c r="A257" t="s">
        <v>8</v>
      </c>
      <c r="B257" t="s">
        <v>119</v>
      </c>
      <c r="C257" t="s">
        <v>146</v>
      </c>
      <c r="D257" t="s">
        <v>1</v>
      </c>
      <c r="E257" t="s">
        <v>536</v>
      </c>
      <c r="F257">
        <f>INDEX([8]Interface_real!$A$1:$MT$212, MATCH($A257&amp;RIGHT(F$2, 2), [8]Interface_real!$A$1:$A$212, 0), MATCH($B257, [8]Interface_real!$A$1:$MT$1, 0))</f>
        <v>50.852212846960199</v>
      </c>
      <c r="G257">
        <f>INDEX([8]Interface_real!$A$1:$MT$212, MATCH($A257&amp;RIGHT(G$2, 2), [8]Interface_real!$A$1:$A$212, 0), MATCH($B257, [8]Interface_real!$A$1:$MT$1, 0))</f>
        <v>44.854290730315</v>
      </c>
      <c r="H257">
        <f>INDEX([8]Interface_real!$A$1:$MT$212, MATCH($A257&amp;RIGHT(H$2, 2), [8]Interface_real!$A$1:$A$212, 0), MATCH($B257, [8]Interface_real!$A$1:$MT$1, 0))</f>
        <v>37.032825254585397</v>
      </c>
      <c r="I257">
        <f>INDEX([8]Interface_real!$A$1:$MT$212, MATCH($A257&amp;RIGHT(I$2, 2), [8]Interface_real!$A$1:$A$212, 0), MATCH($B257, [8]Interface_real!$A$1:$MT$1, 0))</f>
        <v>32.451116876730403</v>
      </c>
      <c r="J257">
        <f>INDEX([8]Interface_real!$A$1:$MT$212, MATCH($A257&amp;RIGHT(J$2, 2), [8]Interface_real!$A$1:$A$212, 0), MATCH($B257, [8]Interface_real!$A$1:$MT$1, 0))</f>
        <v>26.753788527826401</v>
      </c>
    </row>
    <row r="258" spans="1:10" x14ac:dyDescent="0.3">
      <c r="A258" t="s">
        <v>8</v>
      </c>
      <c r="B258" t="s">
        <v>120</v>
      </c>
      <c r="C258" t="s">
        <v>147</v>
      </c>
      <c r="D258" t="s">
        <v>1</v>
      </c>
      <c r="E258" t="s">
        <v>537</v>
      </c>
      <c r="F258">
        <f>INDEX([8]Interface_real!$A$1:$MT$212, MATCH($A258&amp;RIGHT(F$2, 2), [8]Interface_real!$A$1:$A$212, 0), MATCH($B258, [8]Interface_real!$A$1:$MT$1, 0))</f>
        <v>3.64763725345539</v>
      </c>
      <c r="G258">
        <f>INDEX([8]Interface_real!$A$1:$MT$212, MATCH($A258&amp;RIGHT(G$2, 2), [8]Interface_real!$A$1:$A$212, 0), MATCH($B258, [8]Interface_real!$A$1:$MT$1, 0))</f>
        <v>3.6637061400344901</v>
      </c>
      <c r="H258">
        <f>INDEX([8]Interface_real!$A$1:$MT$212, MATCH($A258&amp;RIGHT(H$2, 2), [8]Interface_real!$A$1:$A$212, 0), MATCH($B258, [8]Interface_real!$A$1:$MT$1, 0))</f>
        <v>3.6958439131926899</v>
      </c>
      <c r="I258">
        <f>INDEX([8]Interface_real!$A$1:$MT$212, MATCH($A258&amp;RIGHT(I$2, 2), [8]Interface_real!$A$1:$A$212, 0), MATCH($B258, [8]Interface_real!$A$1:$MT$1, 0))</f>
        <v>3.7279816863508901</v>
      </c>
      <c r="J258">
        <f>INDEX([8]Interface_real!$A$1:$MT$212, MATCH($A258&amp;RIGHT(J$2, 2), [8]Interface_real!$A$1:$A$212, 0), MATCH($B258, [8]Interface_real!$A$1:$MT$1, 0))</f>
        <v>3.7440505729299902</v>
      </c>
    </row>
    <row r="259" spans="1:10" x14ac:dyDescent="0.3">
      <c r="A259" t="s">
        <v>8</v>
      </c>
      <c r="B259" t="s">
        <v>121</v>
      </c>
      <c r="C259" t="s">
        <v>148</v>
      </c>
      <c r="D259" t="s">
        <v>1</v>
      </c>
      <c r="E259" t="s">
        <v>538</v>
      </c>
      <c r="F259">
        <f>INDEX([8]Interface_real!$A$1:$MT$212, MATCH($A259&amp;RIGHT(F$2, 2), [8]Interface_real!$A$1:$A$212, 0), MATCH($B259, [8]Interface_real!$A$1:$MT$1, 0))</f>
        <v>0.56744694495063897</v>
      </c>
      <c r="G259">
        <f>INDEX([8]Interface_real!$A$1:$MT$212, MATCH($A259&amp;RIGHT(G$2, 2), [8]Interface_real!$A$1:$A$212, 0), MATCH($B259, [8]Interface_real!$A$1:$MT$1, 0))</f>
        <v>0.61195832539553496</v>
      </c>
      <c r="H259">
        <f>INDEX([8]Interface_real!$A$1:$MT$212, MATCH($A259&amp;RIGHT(H$2, 2), [8]Interface_real!$A$1:$A$212, 0), MATCH($B259, [8]Interface_real!$A$1:$MT$1, 0))</f>
        <v>0.65171195583544095</v>
      </c>
      <c r="I259">
        <f>INDEX([8]Interface_real!$A$1:$MT$212, MATCH($A259&amp;RIGHT(I$2, 2), [8]Interface_real!$A$1:$A$212, 0), MATCH($B259, [8]Interface_real!$A$1:$MT$1, 0))</f>
        <v>0.67544586521416605</v>
      </c>
      <c r="J259">
        <f>INDEX([8]Interface_real!$A$1:$MT$212, MATCH($A259&amp;RIGHT(J$2, 2), [8]Interface_real!$A$1:$A$212, 0), MATCH($B259, [8]Interface_real!$A$1:$MT$1, 0))</f>
        <v>0.69757669531349797</v>
      </c>
    </row>
    <row r="260" spans="1:10" x14ac:dyDescent="0.3">
      <c r="A260" t="s">
        <v>8</v>
      </c>
      <c r="B260" t="s">
        <v>122</v>
      </c>
      <c r="C260" t="s">
        <v>148</v>
      </c>
      <c r="D260" t="s">
        <v>1</v>
      </c>
      <c r="E260" t="s">
        <v>539</v>
      </c>
      <c r="F260">
        <f>INDEX([8]Interface_real!$A$1:$MT$212, MATCH($A260&amp;RIGHT(F$2, 2), [8]Interface_real!$A$1:$A$212, 0), MATCH($B260, [8]Interface_real!$A$1:$MT$1, 0))</f>
        <v>0</v>
      </c>
      <c r="G260">
        <f>INDEX([8]Interface_real!$A$1:$MT$212, MATCH($A260&amp;RIGHT(G$2, 2), [8]Interface_real!$A$1:$A$212, 0), MATCH($B260, [8]Interface_real!$A$1:$MT$1, 0))</f>
        <v>0</v>
      </c>
      <c r="H260">
        <f>INDEX([8]Interface_real!$A$1:$MT$212, MATCH($A260&amp;RIGHT(H$2, 2), [8]Interface_real!$A$1:$A$212, 0), MATCH($B260, [8]Interface_real!$A$1:$MT$1, 0))</f>
        <v>0</v>
      </c>
      <c r="I260">
        <f>INDEX([8]Interface_real!$A$1:$MT$212, MATCH($A260&amp;RIGHT(I$2, 2), [8]Interface_real!$A$1:$A$212, 0), MATCH($B260, [8]Interface_real!$A$1:$MT$1, 0))</f>
        <v>0</v>
      </c>
      <c r="J260">
        <f>INDEX([8]Interface_real!$A$1:$MT$212, MATCH($A260&amp;RIGHT(J$2, 2), [8]Interface_real!$A$1:$A$212, 0), MATCH($B260, [8]Interface_real!$A$1:$MT$1, 0))</f>
        <v>0</v>
      </c>
    </row>
    <row r="261" spans="1:10" x14ac:dyDescent="0.3">
      <c r="A261" t="s">
        <v>8</v>
      </c>
      <c r="B261" t="s">
        <v>123</v>
      </c>
      <c r="C261" t="s">
        <v>170</v>
      </c>
      <c r="D261" t="s">
        <v>1</v>
      </c>
      <c r="E261" t="s">
        <v>540</v>
      </c>
      <c r="F261">
        <f>INDEX([8]Interface_real!$A$1:$MT$212, MATCH($A261&amp;RIGHT(F$2, 2), [8]Interface_real!$A$1:$A$212, 0), MATCH($B261, [8]Interface_real!$A$1:$MT$1, 0))</f>
        <v>0</v>
      </c>
      <c r="G261">
        <f>INDEX([8]Interface_real!$A$1:$MT$212, MATCH($A261&amp;RIGHT(G$2, 2), [8]Interface_real!$A$1:$A$212, 0), MATCH($B261, [8]Interface_real!$A$1:$MT$1, 0))</f>
        <v>0</v>
      </c>
      <c r="H261">
        <f>INDEX([8]Interface_real!$A$1:$MT$212, MATCH($A261&amp;RIGHT(H$2, 2), [8]Interface_real!$A$1:$A$212, 0), MATCH($B261, [8]Interface_real!$A$1:$MT$1, 0))</f>
        <v>0</v>
      </c>
      <c r="I261">
        <f>INDEX([8]Interface_real!$A$1:$MT$212, MATCH($A261&amp;RIGHT(I$2, 2), [8]Interface_real!$A$1:$A$212, 0), MATCH($B261, [8]Interface_real!$A$1:$MT$1, 0))</f>
        <v>0</v>
      </c>
      <c r="J261">
        <f>INDEX([8]Interface_real!$A$1:$MT$212, MATCH($A261&amp;RIGHT(J$2, 2), [8]Interface_real!$A$1:$A$212, 0), MATCH($B261, [8]Interface_real!$A$1:$MT$1, 0))</f>
        <v>0</v>
      </c>
    </row>
    <row r="262" spans="1:10" x14ac:dyDescent="0.3">
      <c r="A262" t="s">
        <v>8</v>
      </c>
      <c r="B262" t="s">
        <v>124</v>
      </c>
      <c r="C262" t="s">
        <v>171</v>
      </c>
      <c r="D262" t="s">
        <v>1</v>
      </c>
      <c r="E262" t="s">
        <v>541</v>
      </c>
      <c r="F262">
        <f>INDEX([8]Interface_real!$A$1:$MT$212, MATCH($A262&amp;RIGHT(F$2, 2), [8]Interface_real!$A$1:$A$212, 0), MATCH($B262, [8]Interface_real!$A$1:$MT$1, 0))</f>
        <v>3.9195380786049898</v>
      </c>
      <c r="G262">
        <f>INDEX([8]Interface_real!$A$1:$MT$212, MATCH($A262&amp;RIGHT(G$2, 2), [8]Interface_real!$A$1:$A$212, 0), MATCH($B262, [8]Interface_real!$A$1:$MT$1, 0))</f>
        <v>3.93680476617594</v>
      </c>
      <c r="H262">
        <f>INDEX([8]Interface_real!$A$1:$MT$212, MATCH($A262&amp;RIGHT(H$2, 2), [8]Interface_real!$A$1:$A$212, 0), MATCH($B262, [8]Interface_real!$A$1:$MT$1, 0))</f>
        <v>3.9713381413178301</v>
      </c>
      <c r="I262">
        <f>INDEX([8]Interface_real!$A$1:$MT$212, MATCH($A262&amp;RIGHT(I$2, 2), [8]Interface_real!$A$1:$A$212, 0), MATCH($B262, [8]Interface_real!$A$1:$MT$1, 0))</f>
        <v>4.0058715164597301</v>
      </c>
      <c r="J262">
        <f>INDEX([8]Interface_real!$A$1:$MT$212, MATCH($A262&amp;RIGHT(J$2, 2), [8]Interface_real!$A$1:$A$212, 0), MATCH($B262, [8]Interface_real!$A$1:$MT$1, 0))</f>
        <v>4.0231382040306798</v>
      </c>
    </row>
    <row r="263" spans="1:10" x14ac:dyDescent="0.3">
      <c r="A263" t="s">
        <v>8</v>
      </c>
      <c r="B263" t="s">
        <v>125</v>
      </c>
      <c r="C263" t="s">
        <v>149</v>
      </c>
      <c r="D263" t="s">
        <v>1</v>
      </c>
      <c r="E263" t="s">
        <v>542</v>
      </c>
      <c r="F263">
        <f>INDEX([8]Interface_real!$A$1:$MT$212, MATCH($A263&amp;RIGHT(F$2, 2), [8]Interface_real!$A$1:$A$212, 0), MATCH($B263, [8]Interface_real!$A$1:$MT$1, 0))</f>
        <v>2.0925375410327199E-2</v>
      </c>
      <c r="G263">
        <f>INDEX([8]Interface_real!$A$1:$MT$212, MATCH($A263&amp;RIGHT(G$2, 2), [8]Interface_real!$A$1:$A$212, 0), MATCH($B263, [8]Interface_real!$A$1:$MT$1, 0))</f>
        <v>2.2566792910464401E-2</v>
      </c>
      <c r="H263">
        <f>INDEX([8]Interface_real!$A$1:$MT$212, MATCH($A263&amp;RIGHT(H$2, 2), [8]Interface_real!$A$1:$A$212, 0), MATCH($B263, [8]Interface_real!$A$1:$MT$1, 0))</f>
        <v>2.40327619288557E-2</v>
      </c>
      <c r="I263">
        <f>INDEX([8]Interface_real!$A$1:$MT$212, MATCH($A263&amp;RIGHT(I$2, 2), [8]Interface_real!$A$1:$A$212, 0), MATCH($B263, [8]Interface_real!$A$1:$MT$1, 0))</f>
        <v>2.4907982014405201E-2</v>
      </c>
      <c r="J263">
        <f>INDEX([8]Interface_real!$A$1:$MT$212, MATCH($A263&amp;RIGHT(J$2, 2), [8]Interface_real!$A$1:$A$212, 0), MATCH($B263, [8]Interface_real!$A$1:$MT$1, 0))</f>
        <v>2.5724086378155001E-2</v>
      </c>
    </row>
    <row r="264" spans="1:10" x14ac:dyDescent="0.3">
      <c r="A264" t="s">
        <v>8</v>
      </c>
      <c r="B264" t="s">
        <v>126</v>
      </c>
      <c r="C264" t="s">
        <v>149</v>
      </c>
      <c r="D264" t="s">
        <v>1</v>
      </c>
      <c r="E264" t="s">
        <v>543</v>
      </c>
      <c r="F264">
        <f>INDEX([8]Interface_real!$A$1:$MT$212, MATCH($A264&amp;RIGHT(F$2, 2), [8]Interface_real!$A$1:$A$212, 0), MATCH($B264, [8]Interface_real!$A$1:$MT$1, 0))</f>
        <v>0</v>
      </c>
      <c r="G264">
        <f>INDEX([8]Interface_real!$A$1:$MT$212, MATCH($A264&amp;RIGHT(G$2, 2), [8]Interface_real!$A$1:$A$212, 0), MATCH($B264, [8]Interface_real!$A$1:$MT$1, 0))</f>
        <v>0</v>
      </c>
      <c r="H264">
        <f>INDEX([8]Interface_real!$A$1:$MT$212, MATCH($A264&amp;RIGHT(H$2, 2), [8]Interface_real!$A$1:$A$212, 0), MATCH($B264, [8]Interface_real!$A$1:$MT$1, 0))</f>
        <v>0</v>
      </c>
      <c r="I264">
        <f>INDEX([8]Interface_real!$A$1:$MT$212, MATCH($A264&amp;RIGHT(I$2, 2), [8]Interface_real!$A$1:$A$212, 0), MATCH($B264, [8]Interface_real!$A$1:$MT$1, 0))</f>
        <v>0</v>
      </c>
      <c r="J264">
        <f>INDEX([8]Interface_real!$A$1:$MT$212, MATCH($A264&amp;RIGHT(J$2, 2), [8]Interface_real!$A$1:$A$212, 0), MATCH($B264, [8]Interface_real!$A$1:$MT$1, 0))</f>
        <v>0</v>
      </c>
    </row>
    <row r="265" spans="1:10" x14ac:dyDescent="0.3">
      <c r="A265" t="s">
        <v>8</v>
      </c>
      <c r="B265" t="s">
        <v>127</v>
      </c>
      <c r="C265" t="s">
        <v>150</v>
      </c>
      <c r="D265" t="s">
        <v>1</v>
      </c>
      <c r="E265" t="s">
        <v>544</v>
      </c>
      <c r="F265">
        <f>INDEX([8]Interface_real!$A$1:$MT$212, MATCH($A265&amp;RIGHT(F$2, 2), [8]Interface_real!$A$1:$A$212, 0), MATCH($B265, [8]Interface_real!$A$1:$MT$1, 0))</f>
        <v>0</v>
      </c>
      <c r="G265">
        <f>INDEX([8]Interface_real!$A$1:$MT$212, MATCH($A265&amp;RIGHT(G$2, 2), [8]Interface_real!$A$1:$A$212, 0), MATCH($B265, [8]Interface_real!$A$1:$MT$1, 0))</f>
        <v>0</v>
      </c>
      <c r="H265">
        <f>INDEX([8]Interface_real!$A$1:$MT$212, MATCH($A265&amp;RIGHT(H$2, 2), [8]Interface_real!$A$1:$A$212, 0), MATCH($B265, [8]Interface_real!$A$1:$MT$1, 0))</f>
        <v>0</v>
      </c>
      <c r="I265">
        <f>INDEX([8]Interface_real!$A$1:$MT$212, MATCH($A265&amp;RIGHT(I$2, 2), [8]Interface_real!$A$1:$A$212, 0), MATCH($B265, [8]Interface_real!$A$1:$MT$1, 0))</f>
        <v>0</v>
      </c>
      <c r="J265">
        <f>INDEX([8]Interface_real!$A$1:$MT$212, MATCH($A265&amp;RIGHT(J$2, 2), [8]Interface_real!$A$1:$A$212, 0), MATCH($B265, [8]Interface_real!$A$1:$MT$1, 0))</f>
        <v>0</v>
      </c>
    </row>
    <row r="266" spans="1:10" x14ac:dyDescent="0.3">
      <c r="A266" t="s">
        <v>8</v>
      </c>
      <c r="B266" t="s">
        <v>128</v>
      </c>
      <c r="C266" t="s">
        <v>151</v>
      </c>
      <c r="D266" t="s">
        <v>1</v>
      </c>
      <c r="E266" t="s">
        <v>545</v>
      </c>
      <c r="F266">
        <f>INDEX([8]Interface_real!$A$1:$MT$212, MATCH($A266&amp;RIGHT(F$2, 2), [8]Interface_real!$A$1:$A$212, 0), MATCH($B266, [8]Interface_real!$A$1:$MT$1, 0))</f>
        <v>0.17101527052670301</v>
      </c>
      <c r="G266">
        <f>INDEX([8]Interface_real!$A$1:$MT$212, MATCH($A266&amp;RIGHT(G$2, 2), [8]Interface_real!$A$1:$A$212, 0), MATCH($B266, [8]Interface_real!$A$1:$MT$1, 0))</f>
        <v>0.171768641762504</v>
      </c>
      <c r="H266">
        <f>INDEX([8]Interface_real!$A$1:$MT$212, MATCH($A266&amp;RIGHT(H$2, 2), [8]Interface_real!$A$1:$A$212, 0), MATCH($B266, [8]Interface_real!$A$1:$MT$1, 0))</f>
        <v>0.17327538423410499</v>
      </c>
      <c r="I266">
        <f>INDEX([8]Interface_real!$A$1:$MT$212, MATCH($A266&amp;RIGHT(I$2, 2), [8]Interface_real!$A$1:$A$212, 0), MATCH($B266, [8]Interface_real!$A$1:$MT$1, 0))</f>
        <v>0.174782126705706</v>
      </c>
      <c r="J266">
        <f>INDEX([8]Interface_real!$A$1:$MT$212, MATCH($A266&amp;RIGHT(J$2, 2), [8]Interface_real!$A$1:$A$212, 0), MATCH($B266, [8]Interface_real!$A$1:$MT$1, 0))</f>
        <v>0.175535497941506</v>
      </c>
    </row>
    <row r="267" spans="1:10" x14ac:dyDescent="0.3">
      <c r="A267" t="s">
        <v>8</v>
      </c>
      <c r="B267" t="s">
        <v>129</v>
      </c>
      <c r="C267" t="s">
        <v>152</v>
      </c>
      <c r="D267" t="s">
        <v>1</v>
      </c>
      <c r="E267" t="s">
        <v>546</v>
      </c>
      <c r="F267">
        <f>INDEX([8]Interface_real!$A$1:$MT$212, MATCH($A267&amp;RIGHT(F$2, 2), [8]Interface_real!$A$1:$A$212, 0), MATCH($B267, [8]Interface_real!$A$1:$MT$1, 0))</f>
        <v>6.64688395386865E-2</v>
      </c>
      <c r="G267">
        <f>INDEX([8]Interface_real!$A$1:$MT$212, MATCH($A267&amp;RIGHT(G$2, 2), [8]Interface_real!$A$1:$A$212, 0), MATCH($B267, [8]Interface_real!$A$1:$MT$1, 0))</f>
        <v>7.1682753950886899E-2</v>
      </c>
      <c r="H267">
        <f>INDEX([8]Interface_real!$A$1:$MT$212, MATCH($A267&amp;RIGHT(H$2, 2), [8]Interface_real!$A$1:$A$212, 0), MATCH($B267, [8]Interface_real!$A$1:$MT$1, 0))</f>
        <v>7.63393614210712E-2</v>
      </c>
      <c r="I267">
        <f>INDEX([8]Interface_real!$A$1:$MT$212, MATCH($A267&amp;RIGHT(I$2, 2), [8]Interface_real!$A$1:$A$212, 0), MATCH($B267, [8]Interface_real!$A$1:$MT$1, 0))</f>
        <v>7.91194722810519E-2</v>
      </c>
      <c r="J267">
        <f>INDEX([8]Interface_real!$A$1:$MT$212, MATCH($A267&amp;RIGHT(J$2, 2), [8]Interface_real!$A$1:$A$212, 0), MATCH($B267, [8]Interface_real!$A$1:$MT$1, 0))</f>
        <v>8.1711803789433601E-2</v>
      </c>
    </row>
    <row r="268" spans="1:10" x14ac:dyDescent="0.3">
      <c r="A268" t="s">
        <v>8</v>
      </c>
      <c r="B268" t="s">
        <v>130</v>
      </c>
      <c r="C268" t="s">
        <v>152</v>
      </c>
      <c r="D268" t="s">
        <v>1</v>
      </c>
      <c r="E268" t="s">
        <v>547</v>
      </c>
      <c r="F268">
        <f>INDEX([8]Interface_real!$A$1:$MT$212, MATCH($A268&amp;RIGHT(F$2, 2), [8]Interface_real!$A$1:$A$212, 0), MATCH($B268, [8]Interface_real!$A$1:$MT$1, 0))</f>
        <v>0</v>
      </c>
      <c r="G268">
        <f>INDEX([8]Interface_real!$A$1:$MT$212, MATCH($A268&amp;RIGHT(G$2, 2), [8]Interface_real!$A$1:$A$212, 0), MATCH($B268, [8]Interface_real!$A$1:$MT$1, 0))</f>
        <v>0</v>
      </c>
      <c r="H268">
        <f>INDEX([8]Interface_real!$A$1:$MT$212, MATCH($A268&amp;RIGHT(H$2, 2), [8]Interface_real!$A$1:$A$212, 0), MATCH($B268, [8]Interface_real!$A$1:$MT$1, 0))</f>
        <v>0</v>
      </c>
      <c r="I268">
        <f>INDEX([8]Interface_real!$A$1:$MT$212, MATCH($A268&amp;RIGHT(I$2, 2), [8]Interface_real!$A$1:$A$212, 0), MATCH($B268, [8]Interface_real!$A$1:$MT$1, 0))</f>
        <v>0</v>
      </c>
      <c r="J268">
        <f>INDEX([8]Interface_real!$A$1:$MT$212, MATCH($A268&amp;RIGHT(J$2, 2), [8]Interface_real!$A$1:$A$212, 0), MATCH($B268, [8]Interface_real!$A$1:$MT$1, 0))</f>
        <v>0</v>
      </c>
    </row>
    <row r="269" spans="1:10" x14ac:dyDescent="0.3">
      <c r="A269" t="s">
        <v>8</v>
      </c>
      <c r="B269" t="s">
        <v>131</v>
      </c>
      <c r="C269" t="s">
        <v>153</v>
      </c>
      <c r="D269" t="s">
        <v>1</v>
      </c>
      <c r="E269" t="s">
        <v>548</v>
      </c>
      <c r="F269">
        <f>INDEX([8]Interface_real!$A$1:$MT$212, MATCH($A269&amp;RIGHT(F$2, 2), [8]Interface_real!$A$1:$A$212, 0), MATCH($B269, [8]Interface_real!$A$1:$MT$1, 0))</f>
        <v>0</v>
      </c>
      <c r="G269">
        <f>INDEX([8]Interface_real!$A$1:$MT$212, MATCH($A269&amp;RIGHT(G$2, 2), [8]Interface_real!$A$1:$A$212, 0), MATCH($B269, [8]Interface_real!$A$1:$MT$1, 0))</f>
        <v>0</v>
      </c>
      <c r="H269">
        <f>INDEX([8]Interface_real!$A$1:$MT$212, MATCH($A269&amp;RIGHT(H$2, 2), [8]Interface_real!$A$1:$A$212, 0), MATCH($B269, [8]Interface_real!$A$1:$MT$1, 0))</f>
        <v>0</v>
      </c>
      <c r="I269">
        <f>INDEX([8]Interface_real!$A$1:$MT$212, MATCH($A269&amp;RIGHT(I$2, 2), [8]Interface_real!$A$1:$A$212, 0), MATCH($B269, [8]Interface_real!$A$1:$MT$1, 0))</f>
        <v>0</v>
      </c>
      <c r="J269">
        <f>INDEX([8]Interface_real!$A$1:$MT$212, MATCH($A269&amp;RIGHT(J$2, 2), [8]Interface_real!$A$1:$A$212, 0), MATCH($B269, [8]Interface_real!$A$1:$MT$1, 0))</f>
        <v>0</v>
      </c>
    </row>
    <row r="270" spans="1:10" x14ac:dyDescent="0.3">
      <c r="A270" t="s">
        <v>8</v>
      </c>
      <c r="B270" t="s">
        <v>132</v>
      </c>
      <c r="C270" t="s">
        <v>154</v>
      </c>
      <c r="D270" t="s">
        <v>1</v>
      </c>
      <c r="E270" t="s">
        <v>549</v>
      </c>
      <c r="F270">
        <f>INDEX([8]Interface_real!$A$1:$MT$212, MATCH($A270&amp;RIGHT(F$2, 2), [8]Interface_real!$A$1:$A$212, 0), MATCH($B270, [8]Interface_real!$A$1:$MT$1, 0))</f>
        <v>1.96711888586523</v>
      </c>
      <c r="G270">
        <f>INDEX([8]Interface_real!$A$1:$MT$212, MATCH($A270&amp;RIGHT(G$2, 2), [8]Interface_real!$A$1:$A$212, 0), MATCH($B270, [8]Interface_real!$A$1:$MT$1, 0))</f>
        <v>1.9757846078293899</v>
      </c>
      <c r="H270">
        <f>INDEX([8]Interface_real!$A$1:$MT$212, MATCH($A270&amp;RIGHT(H$2, 2), [8]Interface_real!$A$1:$A$212, 0), MATCH($B270, [8]Interface_real!$A$1:$MT$1, 0))</f>
        <v>1.99311605175772</v>
      </c>
      <c r="I270">
        <f>INDEX([8]Interface_real!$A$1:$MT$212, MATCH($A270&amp;RIGHT(I$2, 2), [8]Interface_real!$A$1:$A$212, 0), MATCH($B270, [8]Interface_real!$A$1:$MT$1, 0))</f>
        <v>2.0104474956860501</v>
      </c>
      <c r="J270">
        <f>INDEX([8]Interface_real!$A$1:$MT$212, MATCH($A270&amp;RIGHT(J$2, 2), [8]Interface_real!$A$1:$A$212, 0), MATCH($B270, [8]Interface_real!$A$1:$MT$1, 0))</f>
        <v>2.0191132176502098</v>
      </c>
    </row>
    <row r="271" spans="1:10" x14ac:dyDescent="0.3">
      <c r="A271" t="s">
        <v>8</v>
      </c>
      <c r="B271" t="s">
        <v>133</v>
      </c>
      <c r="C271" t="s">
        <v>155</v>
      </c>
      <c r="D271" t="s">
        <v>1</v>
      </c>
      <c r="E271" t="s">
        <v>550</v>
      </c>
      <c r="F271">
        <f>INDEX([8]Interface_real!$A$1:$MT$212, MATCH($A271&amp;RIGHT(F$2, 2), [8]Interface_real!$A$1:$A$212, 0), MATCH($B271, [8]Interface_real!$A$1:$MT$1, 0))</f>
        <v>3.56962286411465E-2</v>
      </c>
      <c r="G271">
        <f>INDEX([8]Interface_real!$A$1:$MT$212, MATCH($A271&amp;RIGHT(G$2, 2), [8]Interface_real!$A$1:$A$212, 0), MATCH($B271, [8]Interface_real!$A$1:$MT$1, 0))</f>
        <v>3.8496293788439301E-2</v>
      </c>
      <c r="H271">
        <f>INDEX([8]Interface_real!$A$1:$MT$212, MATCH($A271&amp;RIGHT(H$2, 2), [8]Interface_real!$A$1:$A$212, 0), MATCH($B271, [8]Interface_real!$A$1:$MT$1, 0))</f>
        <v>4.0997064466871597E-2</v>
      </c>
      <c r="I271">
        <f>INDEX([8]Interface_real!$A$1:$MT$212, MATCH($A271&amp;RIGHT(I$2, 2), [8]Interface_real!$A$1:$A$212, 0), MATCH($B271, [8]Interface_real!$A$1:$MT$1, 0))</f>
        <v>4.2490086965750101E-2</v>
      </c>
      <c r="J271">
        <f>INDEX([8]Interface_real!$A$1:$MT$212, MATCH($A271&amp;RIGHT(J$2, 2), [8]Interface_real!$A$1:$A$212, 0), MATCH($B271, [8]Interface_real!$A$1:$MT$1, 0))</f>
        <v>4.3882264998029101E-2</v>
      </c>
    </row>
    <row r="272" spans="1:10" x14ac:dyDescent="0.3">
      <c r="A272" t="s">
        <v>8</v>
      </c>
      <c r="B272" t="s">
        <v>134</v>
      </c>
      <c r="C272" t="s">
        <v>155</v>
      </c>
      <c r="D272" t="s">
        <v>1</v>
      </c>
      <c r="E272" t="s">
        <v>551</v>
      </c>
      <c r="F272">
        <f>INDEX([8]Interface_real!$A$1:$MT$212, MATCH($A272&amp;RIGHT(F$2, 2), [8]Interface_real!$A$1:$A$212, 0), MATCH($B272, [8]Interface_real!$A$1:$MT$1, 0))</f>
        <v>0</v>
      </c>
      <c r="G272">
        <f>INDEX([8]Interface_real!$A$1:$MT$212, MATCH($A272&amp;RIGHT(G$2, 2), [8]Interface_real!$A$1:$A$212, 0), MATCH($B272, [8]Interface_real!$A$1:$MT$1, 0))</f>
        <v>0</v>
      </c>
      <c r="H272">
        <f>INDEX([8]Interface_real!$A$1:$MT$212, MATCH($A272&amp;RIGHT(H$2, 2), [8]Interface_real!$A$1:$A$212, 0), MATCH($B272, [8]Interface_real!$A$1:$MT$1, 0))</f>
        <v>0</v>
      </c>
      <c r="I272">
        <f>INDEX([8]Interface_real!$A$1:$MT$212, MATCH($A272&amp;RIGHT(I$2, 2), [8]Interface_real!$A$1:$A$212, 0), MATCH($B272, [8]Interface_real!$A$1:$MT$1, 0))</f>
        <v>0</v>
      </c>
      <c r="J272">
        <f>INDEX([8]Interface_real!$A$1:$MT$212, MATCH($A272&amp;RIGHT(J$2, 2), [8]Interface_real!$A$1:$A$212, 0), MATCH($B272, [8]Interface_real!$A$1:$MT$1, 0))</f>
        <v>0</v>
      </c>
    </row>
    <row r="273" spans="1:10" x14ac:dyDescent="0.3">
      <c r="A273" t="s">
        <v>8</v>
      </c>
      <c r="B273" t="s">
        <v>135</v>
      </c>
      <c r="C273" t="s">
        <v>156</v>
      </c>
      <c r="D273" t="s">
        <v>1</v>
      </c>
      <c r="E273" t="s">
        <v>552</v>
      </c>
      <c r="F273">
        <f>INDEX([8]Interface_real!$A$1:$MT$212, MATCH($A273&amp;RIGHT(F$2, 2), [8]Interface_real!$A$1:$A$212, 0), MATCH($B273, [8]Interface_real!$A$1:$MT$1, 0))</f>
        <v>0</v>
      </c>
      <c r="G273">
        <f>INDEX([8]Interface_real!$A$1:$MT$212, MATCH($A273&amp;RIGHT(G$2, 2), [8]Interface_real!$A$1:$A$212, 0), MATCH($B273, [8]Interface_real!$A$1:$MT$1, 0))</f>
        <v>0</v>
      </c>
      <c r="H273">
        <f>INDEX([8]Interface_real!$A$1:$MT$212, MATCH($A273&amp;RIGHT(H$2, 2), [8]Interface_real!$A$1:$A$212, 0), MATCH($B273, [8]Interface_real!$A$1:$MT$1, 0))</f>
        <v>0</v>
      </c>
      <c r="I273">
        <f>INDEX([8]Interface_real!$A$1:$MT$212, MATCH($A273&amp;RIGHT(I$2, 2), [8]Interface_real!$A$1:$A$212, 0), MATCH($B273, [8]Interface_real!$A$1:$MT$1, 0))</f>
        <v>0</v>
      </c>
      <c r="J273">
        <f>INDEX([8]Interface_real!$A$1:$MT$212, MATCH($A273&amp;RIGHT(J$2, 2), [8]Interface_real!$A$1:$A$212, 0), MATCH($B273, [8]Interface_real!$A$1:$MT$1, 0))</f>
        <v>0</v>
      </c>
    </row>
    <row r="274" spans="1:10" x14ac:dyDescent="0.3">
      <c r="A274" t="s">
        <v>8</v>
      </c>
      <c r="B274" t="s">
        <v>136</v>
      </c>
      <c r="C274" t="s">
        <v>157</v>
      </c>
      <c r="D274" t="s">
        <v>1</v>
      </c>
      <c r="E274" t="s">
        <v>553</v>
      </c>
      <c r="F274">
        <f>INDEX([8]Interface_real!$A$1:$MT$212, MATCH($A274&amp;RIGHT(F$2, 2), [8]Interface_real!$A$1:$A$212, 0), MATCH($B274, [8]Interface_real!$A$1:$MT$1, 0))</f>
        <v>0.17253469735034599</v>
      </c>
      <c r="G274">
        <f>INDEX([8]Interface_real!$A$1:$MT$212, MATCH($A274&amp;RIGHT(G$2, 2), [8]Interface_real!$A$1:$A$212, 0), MATCH($B274, [8]Interface_real!$A$1:$MT$1, 0))</f>
        <v>0.173294762096382</v>
      </c>
      <c r="H274">
        <f>INDEX([8]Interface_real!$A$1:$MT$212, MATCH($A274&amp;RIGHT(H$2, 2), [8]Interface_real!$A$1:$A$212, 0), MATCH($B274, [8]Interface_real!$A$1:$MT$1, 0))</f>
        <v>0.17481489158845501</v>
      </c>
      <c r="I274">
        <f>INDEX([8]Interface_real!$A$1:$MT$212, MATCH($A274&amp;RIGHT(I$2, 2), [8]Interface_real!$A$1:$A$212, 0), MATCH($B274, [8]Interface_real!$A$1:$MT$1, 0))</f>
        <v>0.17633502108052801</v>
      </c>
      <c r="J274">
        <f>INDEX([8]Interface_real!$A$1:$MT$212, MATCH($A274&amp;RIGHT(J$2, 2), [8]Interface_real!$A$1:$A$212, 0), MATCH($B274, [8]Interface_real!$A$1:$MT$1, 0))</f>
        <v>0.177095085826566</v>
      </c>
    </row>
    <row r="275" spans="1:10" x14ac:dyDescent="0.3">
      <c r="A275" t="s">
        <v>8</v>
      </c>
      <c r="B275" t="s">
        <v>158</v>
      </c>
      <c r="C275" t="s">
        <v>159</v>
      </c>
      <c r="D275" t="s">
        <v>1</v>
      </c>
      <c r="E275" t="s">
        <v>554</v>
      </c>
      <c r="F275">
        <f>INDEX([8]Interface_real!$A$1:$MT$212, MATCH($A275&amp;RIGHT(F$2, 2), [8]Interface_real!$A$1:$A$212, 0), MATCH($B275, [8]Interface_real!$A$1:$MT$1, 0))</f>
        <v>111.87031131760001</v>
      </c>
      <c r="G275">
        <f>INDEX([8]Interface_real!$A$1:$MT$212, MATCH($A275&amp;RIGHT(G$2, 2), [8]Interface_real!$A$1:$A$212, 0), MATCH($B275, [8]Interface_real!$A$1:$MT$1, 0))</f>
        <v>154.69866255330049</v>
      </c>
      <c r="H275">
        <f>INDEX([8]Interface_real!$A$1:$MT$212, MATCH($A275&amp;RIGHT(H$2, 2), [8]Interface_real!$A$1:$A$212, 0), MATCH($B275, [8]Interface_real!$A$1:$MT$1, 0))</f>
        <v>156.1039522543997</v>
      </c>
      <c r="I275">
        <f>INDEX([8]Interface_real!$A$1:$MT$212, MATCH($A275&amp;RIGHT(I$2, 2), [8]Interface_real!$A$1:$A$212, 0), MATCH($B275, [8]Interface_real!$A$1:$MT$1, 0))</f>
        <v>135.73682658529984</v>
      </c>
      <c r="J275">
        <f>INDEX([8]Interface_real!$A$1:$MT$212, MATCH($A275&amp;RIGHT(J$2, 2), [8]Interface_real!$A$1:$A$212, 0), MATCH($B275, [8]Interface_real!$A$1:$MT$1, 0))</f>
        <v>111.64639134520009</v>
      </c>
    </row>
    <row r="276" spans="1:10" x14ac:dyDescent="0.3">
      <c r="A276" t="s">
        <v>8</v>
      </c>
      <c r="B276" t="s">
        <v>137</v>
      </c>
      <c r="C276" t="s">
        <v>160</v>
      </c>
      <c r="D276" t="s">
        <v>1</v>
      </c>
      <c r="E276" t="s">
        <v>555</v>
      </c>
      <c r="F276">
        <f>INDEX([8]Interface_real!$A$1:$MT$212, MATCH($A276&amp;RIGHT(F$2, 2), [8]Interface_real!$A$1:$A$212, 0), MATCH($B276, [8]Interface_real!$A$1:$MT$1, 0))</f>
        <v>418.35448868106403</v>
      </c>
      <c r="G276">
        <f>INDEX([8]Interface_real!$A$1:$MT$212, MATCH($A276&amp;RIGHT(G$2, 2), [8]Interface_real!$A$1:$A$212, 0), MATCH($B276, [8]Interface_real!$A$1:$MT$1, 0))</f>
        <v>499.813340876994</v>
      </c>
      <c r="H276">
        <f>INDEX([8]Interface_real!$A$1:$MT$212, MATCH($A276&amp;RIGHT(H$2, 2), [8]Interface_real!$A$1:$A$212, 0), MATCH($B276, [8]Interface_real!$A$1:$MT$1, 0))</f>
        <v>532.23436959337698</v>
      </c>
      <c r="I276">
        <f>INDEX([8]Interface_real!$A$1:$MT$212, MATCH($A276&amp;RIGHT(I$2, 2), [8]Interface_real!$A$1:$A$212, 0), MATCH($B276, [8]Interface_real!$A$1:$MT$1, 0))</f>
        <v>531.499415184432</v>
      </c>
      <c r="J276">
        <f>INDEX([8]Interface_real!$A$1:$MT$212, MATCH($A276&amp;RIGHT(J$2, 2), [8]Interface_real!$A$1:$A$212, 0), MATCH($B276, [8]Interface_real!$A$1:$MT$1, 0))</f>
        <v>475.52421441678098</v>
      </c>
    </row>
    <row r="277" spans="1:10" x14ac:dyDescent="0.3">
      <c r="A277" t="s">
        <v>8</v>
      </c>
      <c r="B277" t="s">
        <v>138</v>
      </c>
      <c r="C277" t="s">
        <v>161</v>
      </c>
      <c r="D277" t="s">
        <v>1</v>
      </c>
      <c r="E277" t="s">
        <v>556</v>
      </c>
      <c r="F277">
        <f>INDEX([8]Interface_real!$A$1:$MT$212, MATCH($A277&amp;RIGHT(F$2, 2), [8]Interface_real!$A$1:$A$212, 0), MATCH($B277, [8]Interface_real!$A$1:$MT$1, 0))</f>
        <v>317.25509607941098</v>
      </c>
      <c r="G277">
        <f>INDEX([8]Interface_real!$A$1:$MT$212, MATCH($A277&amp;RIGHT(G$2, 2), [8]Interface_real!$A$1:$A$212, 0), MATCH($B277, [8]Interface_real!$A$1:$MT$1, 0))</f>
        <v>321.15635117280698</v>
      </c>
      <c r="H277">
        <f>INDEX([8]Interface_real!$A$1:$MT$212, MATCH($A277&amp;RIGHT(H$2, 2), [8]Interface_real!$A$1:$A$212, 0), MATCH($B277, [8]Interface_real!$A$1:$MT$1, 0))</f>
        <v>326.037361178612</v>
      </c>
      <c r="I277">
        <f>INDEX([8]Interface_real!$A$1:$MT$212, MATCH($A277&amp;RIGHT(I$2, 2), [8]Interface_real!$A$1:$A$212, 0), MATCH($B277, [8]Interface_real!$A$1:$MT$1, 0))</f>
        <v>305.739380584841</v>
      </c>
      <c r="J277">
        <f>INDEX([8]Interface_real!$A$1:$MT$212, MATCH($A277&amp;RIGHT(J$2, 2), [8]Interface_real!$A$1:$A$212, 0), MATCH($B277, [8]Interface_real!$A$1:$MT$1, 0))</f>
        <v>277.75213143685698</v>
      </c>
    </row>
    <row r="278" spans="1:10" x14ac:dyDescent="0.3">
      <c r="A278" t="s">
        <v>8</v>
      </c>
      <c r="B278" t="s">
        <v>162</v>
      </c>
      <c r="C278" t="s">
        <v>172</v>
      </c>
      <c r="D278" t="s">
        <v>1</v>
      </c>
      <c r="E278" t="s">
        <v>557</v>
      </c>
      <c r="F278">
        <f>INDEX([8]Interface_real!$A$1:$MT$212, MATCH($A278&amp;RIGHT(F$2, 2), [8]Interface_real!$A$1:$A$212, 0), MATCH($B278, [8]Interface_real!$A$1:$MT$1, 0))</f>
        <v>332.70070971353999</v>
      </c>
      <c r="G278">
        <f>INDEX([8]Interface_real!$A$1:$MT$212, MATCH($A278&amp;RIGHT(G$2, 2), [8]Interface_real!$A$1:$A$212, 0), MATCH($B278, [8]Interface_real!$A$1:$MT$1, 0))</f>
        <v>312.38328286188903</v>
      </c>
      <c r="H278">
        <f>INDEX([8]Interface_real!$A$1:$MT$212, MATCH($A278&amp;RIGHT(H$2, 2), [8]Interface_real!$A$1:$A$212, 0), MATCH($B278, [8]Interface_real!$A$1:$MT$1, 0))</f>
        <v>307.24414536629001</v>
      </c>
      <c r="I278">
        <f>INDEX([8]Interface_real!$A$1:$MT$212, MATCH($A278&amp;RIGHT(I$2, 2), [8]Interface_real!$A$1:$A$212, 0), MATCH($B278, [8]Interface_real!$A$1:$MT$1, 0))</f>
        <v>305.98271814268901</v>
      </c>
      <c r="J278">
        <f>INDEX([8]Interface_real!$A$1:$MT$212, MATCH($A278&amp;RIGHT(J$2, 2), [8]Interface_real!$A$1:$A$212, 0), MATCH($B278, [8]Interface_real!$A$1:$MT$1, 0))</f>
        <v>307.25801725633903</v>
      </c>
    </row>
    <row r="279" spans="1:10" x14ac:dyDescent="0.3">
      <c r="A279" t="s">
        <v>8</v>
      </c>
      <c r="B279" t="s">
        <v>163</v>
      </c>
      <c r="C279" t="s">
        <v>173</v>
      </c>
      <c r="D279" t="s">
        <v>1</v>
      </c>
      <c r="E279" t="s">
        <v>558</v>
      </c>
      <c r="F279">
        <f>INDEX([8]Interface_real!$A$1:$MT$212, MATCH($A279&amp;RIGHT(F$2, 2), [8]Interface_real!$A$1:$A$212, 0), MATCH($B279, [8]Interface_real!$A$1:$MT$1, 0))</f>
        <v>58.776083336499994</v>
      </c>
      <c r="G279">
        <f>INDEX([8]Interface_real!$A$1:$MT$212, MATCH($A279&amp;RIGHT(G$2, 2), [8]Interface_real!$A$1:$A$212, 0), MATCH($B279, [8]Interface_real!$A$1:$MT$1, 0))</f>
        <v>62.228048851099999</v>
      </c>
      <c r="H279">
        <f>INDEX([8]Interface_real!$A$1:$MT$212, MATCH($A279&amp;RIGHT(H$2, 2), [8]Interface_real!$A$1:$A$212, 0), MATCH($B279, [8]Interface_real!$A$1:$MT$1, 0))</f>
        <v>73.8753196973</v>
      </c>
      <c r="I279">
        <f>INDEX([8]Interface_real!$A$1:$MT$212, MATCH($A279&amp;RIGHT(I$2, 2), [8]Interface_real!$A$1:$A$212, 0), MATCH($B279, [8]Interface_real!$A$1:$MT$1, 0))</f>
        <v>68.752877487999996</v>
      </c>
      <c r="J279">
        <f>INDEX([8]Interface_real!$A$1:$MT$212, MATCH($A279&amp;RIGHT(J$2, 2), [8]Interface_real!$A$1:$A$212, 0), MATCH($B279, [8]Interface_real!$A$1:$MT$1, 0))</f>
        <v>55.895460351899899</v>
      </c>
    </row>
    <row r="280" spans="1:10" x14ac:dyDescent="0.3">
      <c r="A280" t="s">
        <v>8</v>
      </c>
      <c r="B280" t="s">
        <v>164</v>
      </c>
      <c r="C280" t="s">
        <v>174</v>
      </c>
      <c r="D280" t="s">
        <v>1</v>
      </c>
      <c r="E280" t="s">
        <v>559</v>
      </c>
      <c r="F280">
        <f>INDEX([8]Interface_real!$A$1:$MT$212, MATCH($A280&amp;RIGHT(F$2, 2), [8]Interface_real!$A$1:$A$212, 0), MATCH($B280, [8]Interface_real!$A$1:$MT$1, 0))</f>
        <v>228.56666485659989</v>
      </c>
      <c r="G280">
        <f>INDEX([8]Interface_real!$A$1:$MT$212, MATCH($A280&amp;RIGHT(G$2, 2), [8]Interface_real!$A$1:$A$212, 0), MATCH($B280, [8]Interface_real!$A$1:$MT$1, 0))</f>
        <v>287.3458474359</v>
      </c>
      <c r="H280">
        <f>INDEX([8]Interface_real!$A$1:$MT$212, MATCH($A280&amp;RIGHT(H$2, 2), [8]Interface_real!$A$1:$A$212, 0), MATCH($B280, [8]Interface_real!$A$1:$MT$1, 0))</f>
        <v>248.88733496589998</v>
      </c>
      <c r="I280">
        <f>INDEX([8]Interface_real!$A$1:$MT$212, MATCH($A280&amp;RIGHT(I$2, 2), [8]Interface_real!$A$1:$A$212, 0), MATCH($B280, [8]Interface_real!$A$1:$MT$1, 0))</f>
        <v>210.89373552449999</v>
      </c>
      <c r="J280">
        <f>INDEX([8]Interface_real!$A$1:$MT$212, MATCH($A280&amp;RIGHT(J$2, 2), [8]Interface_real!$A$1:$A$212, 0), MATCH($B280, [8]Interface_real!$A$1:$MT$1, 0))</f>
        <v>181.75124683910002</v>
      </c>
    </row>
    <row r="281" spans="1:10" x14ac:dyDescent="0.3">
      <c r="A281" t="s">
        <v>8</v>
      </c>
      <c r="B281" t="s">
        <v>165</v>
      </c>
      <c r="C281" t="s">
        <v>175</v>
      </c>
      <c r="D281" t="s">
        <v>1</v>
      </c>
      <c r="E281" t="s">
        <v>560</v>
      </c>
      <c r="F281">
        <f>INDEX([8]Interface_real!$A$1:$MT$212, MATCH($A281&amp;RIGHT(F$2, 2), [8]Interface_real!$A$1:$A$212, 0), MATCH($B281, [8]Interface_real!$A$1:$MT$1, 0))</f>
        <v>48.873368904957701</v>
      </c>
      <c r="G281">
        <f>INDEX([8]Interface_real!$A$1:$MT$212, MATCH($A281&amp;RIGHT(G$2, 2), [8]Interface_real!$A$1:$A$212, 0), MATCH($B281, [8]Interface_real!$A$1:$MT$1, 0))</f>
        <v>50.368729647811712</v>
      </c>
      <c r="H281">
        <f>INDEX([8]Interface_real!$A$1:$MT$212, MATCH($A281&amp;RIGHT(H$2, 2), [8]Interface_real!$A$1:$A$212, 0), MATCH($B281, [8]Interface_real!$A$1:$MT$1, 0))</f>
        <v>51.426275484119685</v>
      </c>
      <c r="I281">
        <f>INDEX([8]Interface_real!$A$1:$MT$212, MATCH($A281&amp;RIGHT(I$2, 2), [8]Interface_real!$A$1:$A$212, 0), MATCH($B281, [8]Interface_real!$A$1:$MT$1, 0))</f>
        <v>48.634242445927718</v>
      </c>
      <c r="J281">
        <f>INDEX([8]Interface_real!$A$1:$MT$212, MATCH($A281&amp;RIGHT(J$2, 2), [8]Interface_real!$A$1:$A$212, 0), MATCH($B281, [8]Interface_real!$A$1:$MT$1, 0))</f>
        <v>47.726942797081669</v>
      </c>
    </row>
    <row r="282" spans="1:10" x14ac:dyDescent="0.3">
      <c r="A282" t="s">
        <v>8</v>
      </c>
      <c r="B282" t="s">
        <v>166</v>
      </c>
      <c r="C282" t="s">
        <v>176</v>
      </c>
      <c r="D282" t="s">
        <v>1</v>
      </c>
      <c r="E282" t="s">
        <v>561</v>
      </c>
      <c r="F282">
        <f>INDEX([8]Interface_real!$A$1:$MT$212, MATCH($A282&amp;RIGHT(F$2, 2), [8]Interface_real!$A$1:$A$212, 0), MATCH($B282, [8]Interface_real!$A$1:$MT$1, 0))</f>
        <v>6.4736258011999999</v>
      </c>
      <c r="G282">
        <f>INDEX([8]Interface_real!$A$1:$MT$212, MATCH($A282&amp;RIGHT(G$2, 2), [8]Interface_real!$A$1:$A$212, 0), MATCH($B282, [8]Interface_real!$A$1:$MT$1, 0))</f>
        <v>13.107694207300002</v>
      </c>
      <c r="H282">
        <f>INDEX([8]Interface_real!$A$1:$MT$212, MATCH($A282&amp;RIGHT(H$2, 2), [8]Interface_real!$A$1:$A$212, 0), MATCH($B282, [8]Interface_real!$A$1:$MT$1, 0))</f>
        <v>2.3879237233000001</v>
      </c>
      <c r="I282">
        <f>INDEX([8]Interface_real!$A$1:$MT$212, MATCH($A282&amp;RIGHT(I$2, 2), [8]Interface_real!$A$1:$A$212, 0), MATCH($B282, [8]Interface_real!$A$1:$MT$1, 0))</f>
        <v>0.22041100089999999</v>
      </c>
      <c r="J282">
        <f>INDEX([8]Interface_real!$A$1:$MT$212, MATCH($A282&amp;RIGHT(J$2, 2), [8]Interface_real!$A$1:$A$212, 0), MATCH($B282, [8]Interface_real!$A$1:$MT$1, 0))</f>
        <v>0.22257188680000001</v>
      </c>
    </row>
    <row r="283" spans="1:10" x14ac:dyDescent="0.3">
      <c r="A283" t="s">
        <v>8</v>
      </c>
      <c r="B283" t="s">
        <v>167</v>
      </c>
      <c r="C283" t="s">
        <v>177</v>
      </c>
      <c r="D283" t="s">
        <v>1</v>
      </c>
      <c r="E283" t="s">
        <v>562</v>
      </c>
      <c r="F283">
        <f>INDEX([8]Interface_real!$A$1:$MT$212, MATCH($A283&amp;RIGHT(F$2, 2), [8]Interface_real!$A$1:$A$212, 0), MATCH($B283, [8]Interface_real!$A$1:$MT$1, 0))</f>
        <v>52.276060543</v>
      </c>
      <c r="G283">
        <f>INDEX([8]Interface_real!$A$1:$MT$212, MATCH($A283&amp;RIGHT(G$2, 2), [8]Interface_real!$A$1:$A$212, 0), MATCH($B283, [8]Interface_real!$A$1:$MT$1, 0))</f>
        <v>79.702549029700009</v>
      </c>
      <c r="H283">
        <f>INDEX([8]Interface_real!$A$1:$MT$212, MATCH($A283&amp;RIGHT(H$2, 2), [8]Interface_real!$A$1:$A$212, 0), MATCH($B283, [8]Interface_real!$A$1:$MT$1, 0))</f>
        <v>90.749669938300002</v>
      </c>
      <c r="I283">
        <f>INDEX([8]Interface_real!$A$1:$MT$212, MATCH($A283&amp;RIGHT(I$2, 2), [8]Interface_real!$A$1:$A$212, 0), MATCH($B283, [8]Interface_real!$A$1:$MT$1, 0))</f>
        <v>75.321746129900006</v>
      </c>
      <c r="J283">
        <f>INDEX([8]Interface_real!$A$1:$MT$212, MATCH($A283&amp;RIGHT(J$2, 2), [8]Interface_real!$A$1:$A$212, 0), MATCH($B283, [8]Interface_real!$A$1:$MT$1, 0))</f>
        <v>52.126220613099996</v>
      </c>
    </row>
    <row r="284" spans="1:10" x14ac:dyDescent="0.3">
      <c r="A284" t="s">
        <v>5</v>
      </c>
      <c r="B284" t="s">
        <v>140</v>
      </c>
      <c r="C284" t="s">
        <v>141</v>
      </c>
      <c r="D284" t="s">
        <v>1</v>
      </c>
      <c r="E284" t="s">
        <v>563</v>
      </c>
      <c r="F284">
        <f>INDEX([8]Interface_real!$A$1:$MT$212, MATCH($A284&amp;RIGHT(F$2, 2), [8]Interface_real!$A$1:$A$212, 0), MATCH($B284, [8]Interface_real!$A$1:$MT$1, 0))</f>
        <v>68.088486319013754</v>
      </c>
      <c r="G284">
        <f>INDEX([8]Interface_real!$A$1:$MT$212, MATCH($A284&amp;RIGHT(G$2, 2), [8]Interface_real!$A$1:$A$212, 0), MATCH($B284, [8]Interface_real!$A$1:$MT$1, 0))</f>
        <v>70.366421195469542</v>
      </c>
      <c r="H284">
        <f>INDEX([8]Interface_real!$A$1:$MT$212, MATCH($A284&amp;RIGHT(H$2, 2), [8]Interface_real!$A$1:$A$212, 0), MATCH($B284, [8]Interface_real!$A$1:$MT$1, 0))</f>
        <v>65.717230958870061</v>
      </c>
      <c r="I284">
        <f>INDEX([8]Interface_real!$A$1:$MT$212, MATCH($A284&amp;RIGHT(I$2, 2), [8]Interface_real!$A$1:$A$212, 0), MATCH($B284, [8]Interface_real!$A$1:$MT$1, 0))</f>
        <v>60.842865098669108</v>
      </c>
      <c r="J284">
        <f>INDEX([8]Interface_real!$A$1:$MT$212, MATCH($A284&amp;RIGHT(J$2, 2), [8]Interface_real!$A$1:$A$212, 0), MATCH($B284, [8]Interface_real!$A$1:$MT$1, 0))</f>
        <v>63.02985633678923</v>
      </c>
    </row>
    <row r="285" spans="1:10" x14ac:dyDescent="0.3">
      <c r="A285" t="s">
        <v>5</v>
      </c>
      <c r="B285" t="s">
        <v>112</v>
      </c>
      <c r="C285" t="s">
        <v>142</v>
      </c>
      <c r="D285" t="s">
        <v>1</v>
      </c>
      <c r="E285" t="s">
        <v>564</v>
      </c>
      <c r="F285">
        <f>INDEX([8]Interface_real!$A$1:$MT$212, MATCH($A285&amp;RIGHT(F$2, 2), [8]Interface_real!$A$1:$A$212, 0), MATCH($B285, [8]Interface_real!$A$1:$MT$1, 0))</f>
        <v>191.93436107505468</v>
      </c>
      <c r="G285">
        <f>INDEX([8]Interface_real!$A$1:$MT$212, MATCH($A285&amp;RIGHT(G$2, 2), [8]Interface_real!$A$1:$A$212, 0), MATCH($B285, [8]Interface_real!$A$1:$MT$1, 0))</f>
        <v>204.6394282338496</v>
      </c>
      <c r="H285">
        <f>INDEX([8]Interface_real!$A$1:$MT$212, MATCH($A285&amp;RIGHT(H$2, 2), [8]Interface_real!$A$1:$A$212, 0), MATCH($B285, [8]Interface_real!$A$1:$MT$1, 0))</f>
        <v>202.30595077511387</v>
      </c>
      <c r="I285">
        <f>INDEX([8]Interface_real!$A$1:$MT$212, MATCH($A285&amp;RIGHT(I$2, 2), [8]Interface_real!$A$1:$A$212, 0), MATCH($B285, [8]Interface_real!$A$1:$MT$1, 0))</f>
        <v>248.68879662146892</v>
      </c>
      <c r="J285">
        <f>INDEX([8]Interface_real!$A$1:$MT$212, MATCH($A285&amp;RIGHT(J$2, 2), [8]Interface_real!$A$1:$A$212, 0), MATCH($B285, [8]Interface_real!$A$1:$MT$1, 0))</f>
        <v>222.97563758023347</v>
      </c>
    </row>
    <row r="286" spans="1:10" x14ac:dyDescent="0.3">
      <c r="A286" t="s">
        <v>5</v>
      </c>
      <c r="B286" t="s">
        <v>113</v>
      </c>
      <c r="C286" t="s">
        <v>143</v>
      </c>
      <c r="D286" t="s">
        <v>1</v>
      </c>
      <c r="E286" t="s">
        <v>565</v>
      </c>
      <c r="F286">
        <f>INDEX([8]Interface_real!$A$1:$MT$212, MATCH($A286&amp;RIGHT(F$2, 2), [8]Interface_real!$A$1:$A$212, 0), MATCH($B286, [8]Interface_real!$A$1:$MT$1, 0))</f>
        <v>160.15215786072525</v>
      </c>
      <c r="G286">
        <f>INDEX([8]Interface_real!$A$1:$MT$212, MATCH($A286&amp;RIGHT(G$2, 2), [8]Interface_real!$A$1:$A$212, 0), MATCH($B286, [8]Interface_real!$A$1:$MT$1, 0))</f>
        <v>162.93963681240626</v>
      </c>
      <c r="H286">
        <f>INDEX([8]Interface_real!$A$1:$MT$212, MATCH($A286&amp;RIGHT(H$2, 2), [8]Interface_real!$A$1:$A$212, 0), MATCH($B286, [8]Interface_real!$A$1:$MT$1, 0))</f>
        <v>161.39490780293025</v>
      </c>
      <c r="I286">
        <f>INDEX([8]Interface_real!$A$1:$MT$212, MATCH($A286&amp;RIGHT(I$2, 2), [8]Interface_real!$A$1:$A$212, 0), MATCH($B286, [8]Interface_real!$A$1:$MT$1, 0))</f>
        <v>153.55877682055274</v>
      </c>
      <c r="J286">
        <f>INDEX([8]Interface_real!$A$1:$MT$212, MATCH($A286&amp;RIGHT(J$2, 2), [8]Interface_real!$A$1:$A$212, 0), MATCH($B286, [8]Interface_real!$A$1:$MT$1, 0))</f>
        <v>153.51807064808153</v>
      </c>
    </row>
    <row r="287" spans="1:10" x14ac:dyDescent="0.3">
      <c r="A287" t="s">
        <v>5</v>
      </c>
      <c r="B287" t="s">
        <v>114</v>
      </c>
      <c r="C287" t="s">
        <v>144</v>
      </c>
      <c r="D287" t="s">
        <v>1</v>
      </c>
      <c r="E287" t="s">
        <v>566</v>
      </c>
      <c r="F287">
        <f>INDEX([8]Interface_real!$A$1:$MT$212, MATCH($A287&amp;RIGHT(F$2, 2), [8]Interface_real!$A$1:$A$212, 0), MATCH($B287, [8]Interface_real!$A$1:$MT$1, 0))</f>
        <v>260.02284739406844</v>
      </c>
      <c r="G287">
        <f>INDEX([8]Interface_real!$A$1:$MT$212, MATCH($A287&amp;RIGHT(G$2, 2), [8]Interface_real!$A$1:$A$212, 0), MATCH($B287, [8]Interface_real!$A$1:$MT$1, 0))</f>
        <v>275.00584942931914</v>
      </c>
      <c r="H287">
        <f>INDEX([8]Interface_real!$A$1:$MT$212, MATCH($A287&amp;RIGHT(H$2, 2), [8]Interface_real!$A$1:$A$212, 0), MATCH($B287, [8]Interface_real!$A$1:$MT$1, 0))</f>
        <v>268.02318173398396</v>
      </c>
      <c r="I287">
        <f>INDEX([8]Interface_real!$A$1:$MT$212, MATCH($A287&amp;RIGHT(I$2, 2), [8]Interface_real!$A$1:$A$212, 0), MATCH($B287, [8]Interface_real!$A$1:$MT$1, 0))</f>
        <v>309.531661720138</v>
      </c>
      <c r="J287">
        <f>INDEX([8]Interface_real!$A$1:$MT$212, MATCH($A287&amp;RIGHT(J$2, 2), [8]Interface_real!$A$1:$A$212, 0), MATCH($B287, [8]Interface_real!$A$1:$MT$1, 0))</f>
        <v>286.0054939170227</v>
      </c>
    </row>
    <row r="288" spans="1:10" x14ac:dyDescent="0.3">
      <c r="A288" t="s">
        <v>5</v>
      </c>
      <c r="B288" t="s">
        <v>115</v>
      </c>
      <c r="C288" t="s">
        <v>168</v>
      </c>
      <c r="D288" t="s">
        <v>1</v>
      </c>
      <c r="E288" t="s">
        <v>567</v>
      </c>
      <c r="F288">
        <f>INDEX([8]Interface_real!$A$1:$MT$212, MATCH($A288&amp;RIGHT(F$2, 2), [8]Interface_real!$A$1:$A$212, 0), MATCH($B288, [8]Interface_real!$A$1:$MT$1, 0))</f>
        <v>352.08651893577996</v>
      </c>
      <c r="G288">
        <f>INDEX([8]Interface_real!$A$1:$MT$212, MATCH($A288&amp;RIGHT(G$2, 2), [8]Interface_real!$A$1:$A$212, 0), MATCH($B288, [8]Interface_real!$A$1:$MT$1, 0))</f>
        <v>367.57906504625589</v>
      </c>
      <c r="H288">
        <f>INDEX([8]Interface_real!$A$1:$MT$212, MATCH($A288&amp;RIGHT(H$2, 2), [8]Interface_real!$A$1:$A$212, 0), MATCH($B288, [8]Interface_real!$A$1:$MT$1, 0))</f>
        <v>363.70085857804412</v>
      </c>
      <c r="I288">
        <f>INDEX([8]Interface_real!$A$1:$MT$212, MATCH($A288&amp;RIGHT(I$2, 2), [8]Interface_real!$A$1:$A$212, 0), MATCH($B288, [8]Interface_real!$A$1:$MT$1, 0))</f>
        <v>402.24757344202169</v>
      </c>
      <c r="J288">
        <f>INDEX([8]Interface_real!$A$1:$MT$212, MATCH($A288&amp;RIGHT(J$2, 2), [8]Interface_real!$A$1:$A$212, 0), MATCH($B288, [8]Interface_real!$A$1:$MT$1, 0))</f>
        <v>376.49370822831497</v>
      </c>
    </row>
    <row r="289" spans="1:10" x14ac:dyDescent="0.3">
      <c r="A289" t="s">
        <v>5</v>
      </c>
      <c r="B289" t="s">
        <v>116</v>
      </c>
      <c r="C289" t="s">
        <v>169</v>
      </c>
      <c r="D289" t="s">
        <v>1</v>
      </c>
      <c r="E289" t="s">
        <v>568</v>
      </c>
      <c r="F289">
        <f>INDEX([8]Interface_real!$A$1:$MT$212, MATCH($A289&amp;RIGHT(F$2, 2), [8]Interface_real!$A$1:$A$212, 0), MATCH($B289, [8]Interface_real!$A$1:$MT$1, 0))</f>
        <v>420.17500525479375</v>
      </c>
      <c r="G289">
        <f>INDEX([8]Interface_real!$A$1:$MT$212, MATCH($A289&amp;RIGHT(G$2, 2), [8]Interface_real!$A$1:$A$212, 0), MATCH($B289, [8]Interface_real!$A$1:$MT$1, 0))</f>
        <v>437.94548624172546</v>
      </c>
      <c r="H289">
        <f>INDEX([8]Interface_real!$A$1:$MT$212, MATCH($A289&amp;RIGHT(H$2, 2), [8]Interface_real!$A$1:$A$212, 0), MATCH($B289, [8]Interface_real!$A$1:$MT$1, 0))</f>
        <v>429.41808953691418</v>
      </c>
      <c r="I289">
        <f>INDEX([8]Interface_real!$A$1:$MT$212, MATCH($A289&amp;RIGHT(I$2, 2), [8]Interface_real!$A$1:$A$212, 0), MATCH($B289, [8]Interface_real!$A$1:$MT$1, 0))</f>
        <v>463.0904385406908</v>
      </c>
      <c r="J289">
        <f>INDEX([8]Interface_real!$A$1:$MT$212, MATCH($A289&amp;RIGHT(J$2, 2), [8]Interface_real!$A$1:$A$212, 0), MATCH($B289, [8]Interface_real!$A$1:$MT$1, 0))</f>
        <v>439.52356456510421</v>
      </c>
    </row>
    <row r="290" spans="1:10" x14ac:dyDescent="0.3">
      <c r="A290" t="s">
        <v>5</v>
      </c>
      <c r="B290" t="s">
        <v>117</v>
      </c>
      <c r="C290" t="s">
        <v>145</v>
      </c>
      <c r="D290" t="s">
        <v>1</v>
      </c>
      <c r="E290" t="s">
        <v>569</v>
      </c>
      <c r="F290">
        <f>INDEX([8]Interface_real!$A$1:$MT$212, MATCH($A290&amp;RIGHT(F$2, 2), [8]Interface_real!$A$1:$A$212, 0), MATCH($B290, [8]Interface_real!$A$1:$MT$1, 0))</f>
        <v>0.12710788849039101</v>
      </c>
      <c r="G290">
        <f>INDEX([8]Interface_real!$A$1:$MT$212, MATCH($A290&amp;RIGHT(G$2, 2), [8]Interface_real!$A$1:$A$212, 0), MATCH($B290, [8]Interface_real!$A$1:$MT$1, 0))</f>
        <v>0.127730966375148</v>
      </c>
      <c r="H290">
        <f>INDEX([8]Interface_real!$A$1:$MT$212, MATCH($A290&amp;RIGHT(H$2, 2), [8]Interface_real!$A$1:$A$212, 0), MATCH($B290, [8]Interface_real!$A$1:$MT$1, 0))</f>
        <v>0.12804403246920501</v>
      </c>
      <c r="I290">
        <f>INDEX([8]Interface_real!$A$1:$MT$212, MATCH($A290&amp;RIGHT(I$2, 2), [8]Interface_real!$A$1:$A$212, 0), MATCH($B290, [8]Interface_real!$A$1:$MT$1, 0))</f>
        <v>0.127730966375148</v>
      </c>
      <c r="J290">
        <f>INDEX([8]Interface_real!$A$1:$MT$212, MATCH($A290&amp;RIGHT(J$2, 2), [8]Interface_real!$A$1:$A$212, 0), MATCH($B290, [8]Interface_real!$A$1:$MT$1, 0))</f>
        <v>0.127730966375148</v>
      </c>
    </row>
    <row r="291" spans="1:10" x14ac:dyDescent="0.3">
      <c r="A291" t="s">
        <v>5</v>
      </c>
      <c r="B291" t="s">
        <v>118</v>
      </c>
      <c r="C291" t="s">
        <v>145</v>
      </c>
      <c r="D291" t="s">
        <v>1</v>
      </c>
      <c r="E291" t="s">
        <v>570</v>
      </c>
      <c r="F291">
        <f>INDEX([8]Interface_real!$A$1:$MT$212, MATCH($A291&amp;RIGHT(F$2, 2), [8]Interface_real!$A$1:$A$212, 0), MATCH($B291, [8]Interface_real!$A$1:$MT$1, 0))</f>
        <v>0</v>
      </c>
      <c r="G291">
        <f>INDEX([8]Interface_real!$A$1:$MT$212, MATCH($A291&amp;RIGHT(G$2, 2), [8]Interface_real!$A$1:$A$212, 0), MATCH($B291, [8]Interface_real!$A$1:$MT$1, 0))</f>
        <v>0</v>
      </c>
      <c r="H291">
        <f>INDEX([8]Interface_real!$A$1:$MT$212, MATCH($A291&amp;RIGHT(H$2, 2), [8]Interface_real!$A$1:$A$212, 0), MATCH($B291, [8]Interface_real!$A$1:$MT$1, 0))</f>
        <v>0</v>
      </c>
      <c r="I291">
        <f>INDEX([8]Interface_real!$A$1:$MT$212, MATCH($A291&amp;RIGHT(I$2, 2), [8]Interface_real!$A$1:$A$212, 0), MATCH($B291, [8]Interface_real!$A$1:$MT$1, 0))</f>
        <v>0</v>
      </c>
      <c r="J291">
        <f>INDEX([8]Interface_real!$A$1:$MT$212, MATCH($A291&amp;RIGHT(J$2, 2), [8]Interface_real!$A$1:$A$212, 0), MATCH($B291, [8]Interface_real!$A$1:$MT$1, 0))</f>
        <v>0</v>
      </c>
    </row>
    <row r="292" spans="1:10" x14ac:dyDescent="0.3">
      <c r="A292" t="s">
        <v>5</v>
      </c>
      <c r="B292" t="s">
        <v>119</v>
      </c>
      <c r="C292" t="s">
        <v>146</v>
      </c>
      <c r="D292" t="s">
        <v>1</v>
      </c>
      <c r="E292" t="s">
        <v>571</v>
      </c>
      <c r="F292">
        <f>INDEX([8]Interface_real!$A$1:$MT$212, MATCH($A292&amp;RIGHT(F$2, 2), [8]Interface_real!$A$1:$A$212, 0), MATCH($B292, [8]Interface_real!$A$1:$MT$1, 0))</f>
        <v>9.8917982955782193</v>
      </c>
      <c r="G292">
        <f>INDEX([8]Interface_real!$A$1:$MT$212, MATCH($A292&amp;RIGHT(G$2, 2), [8]Interface_real!$A$1:$A$212, 0), MATCH($B292, [8]Interface_real!$A$1:$MT$1, 0))</f>
        <v>9.9992360342591002</v>
      </c>
      <c r="H292">
        <f>INDEX([8]Interface_real!$A$1:$MT$212, MATCH($A292&amp;RIGHT(H$2, 2), [8]Interface_real!$A$1:$A$212, 0), MATCH($B292, [8]Interface_real!$A$1:$MT$1, 0))</f>
        <v>10.1078204502435</v>
      </c>
      <c r="I292">
        <f>INDEX([8]Interface_real!$A$1:$MT$212, MATCH($A292&amp;RIGHT(I$2, 2), [8]Interface_real!$A$1:$A$212, 0), MATCH($B292, [8]Interface_real!$A$1:$MT$1, 0))</f>
        <v>9.8172362173308407</v>
      </c>
      <c r="J292">
        <f>INDEX([8]Interface_real!$A$1:$MT$212, MATCH($A292&amp;RIGHT(J$2, 2), [8]Interface_real!$A$1:$A$212, 0), MATCH($B292, [8]Interface_real!$A$1:$MT$1, 0))</f>
        <v>9.5354792868124392</v>
      </c>
    </row>
    <row r="293" spans="1:10" x14ac:dyDescent="0.3">
      <c r="A293" t="s">
        <v>5</v>
      </c>
      <c r="B293" t="s">
        <v>120</v>
      </c>
      <c r="C293" t="s">
        <v>147</v>
      </c>
      <c r="D293" t="s">
        <v>1</v>
      </c>
      <c r="E293" t="s">
        <v>572</v>
      </c>
      <c r="F293">
        <f>INDEX([8]Interface_real!$A$1:$MT$212, MATCH($A293&amp;RIGHT(F$2, 2), [8]Interface_real!$A$1:$A$212, 0), MATCH($B293, [8]Interface_real!$A$1:$MT$1, 0))</f>
        <v>4.2407396090830201</v>
      </c>
      <c r="G293">
        <f>INDEX([8]Interface_real!$A$1:$MT$212, MATCH($A293&amp;RIGHT(G$2, 2), [8]Interface_real!$A$1:$A$212, 0), MATCH($B293, [8]Interface_real!$A$1:$MT$1, 0))</f>
        <v>3.1423197016750501</v>
      </c>
      <c r="H293">
        <f>INDEX([8]Interface_real!$A$1:$MT$212, MATCH($A293&amp;RIGHT(H$2, 2), [8]Interface_real!$A$1:$A$212, 0), MATCH($B293, [8]Interface_real!$A$1:$MT$1, 0))</f>
        <v>0.19170243906350101</v>
      </c>
      <c r="I293">
        <f>INDEX([8]Interface_real!$A$1:$MT$212, MATCH($A293&amp;RIGHT(I$2, 2), [8]Interface_real!$A$1:$A$212, 0), MATCH($B293, [8]Interface_real!$A$1:$MT$1, 0))</f>
        <v>0.16757242134275899</v>
      </c>
      <c r="J293">
        <f>INDEX([8]Interface_real!$A$1:$MT$212, MATCH($A293&amp;RIGHT(J$2, 2), [8]Interface_real!$A$1:$A$212, 0), MATCH($B293, [8]Interface_real!$A$1:$MT$1, 0))</f>
        <v>0.10661877402315501</v>
      </c>
    </row>
    <row r="294" spans="1:10" x14ac:dyDescent="0.3">
      <c r="A294" t="s">
        <v>5</v>
      </c>
      <c r="B294" t="s">
        <v>121</v>
      </c>
      <c r="C294" t="s">
        <v>148</v>
      </c>
      <c r="D294" t="s">
        <v>1</v>
      </c>
      <c r="E294" t="s">
        <v>573</v>
      </c>
      <c r="F294">
        <f>INDEX([8]Interface_real!$A$1:$MT$212, MATCH($A294&amp;RIGHT(F$2, 2), [8]Interface_real!$A$1:$A$212, 0), MATCH($B294, [8]Interface_real!$A$1:$MT$1, 0))</f>
        <v>0</v>
      </c>
      <c r="G294">
        <f>INDEX([8]Interface_real!$A$1:$MT$212, MATCH($A294&amp;RIGHT(G$2, 2), [8]Interface_real!$A$1:$A$212, 0), MATCH($B294, [8]Interface_real!$A$1:$MT$1, 0))</f>
        <v>0</v>
      </c>
      <c r="H294">
        <f>INDEX([8]Interface_real!$A$1:$MT$212, MATCH($A294&amp;RIGHT(H$2, 2), [8]Interface_real!$A$1:$A$212, 0), MATCH($B294, [8]Interface_real!$A$1:$MT$1, 0))</f>
        <v>0</v>
      </c>
      <c r="I294">
        <f>INDEX([8]Interface_real!$A$1:$MT$212, MATCH($A294&amp;RIGHT(I$2, 2), [8]Interface_real!$A$1:$A$212, 0), MATCH($B294, [8]Interface_real!$A$1:$MT$1, 0))</f>
        <v>0</v>
      </c>
      <c r="J294">
        <f>INDEX([8]Interface_real!$A$1:$MT$212, MATCH($A294&amp;RIGHT(J$2, 2), [8]Interface_real!$A$1:$A$212, 0), MATCH($B294, [8]Interface_real!$A$1:$MT$1, 0))</f>
        <v>0</v>
      </c>
    </row>
    <row r="295" spans="1:10" x14ac:dyDescent="0.3">
      <c r="A295" t="s">
        <v>5</v>
      </c>
      <c r="B295" t="s">
        <v>122</v>
      </c>
      <c r="C295" t="s">
        <v>148</v>
      </c>
      <c r="D295" t="s">
        <v>1</v>
      </c>
      <c r="E295" t="s">
        <v>574</v>
      </c>
      <c r="F295">
        <f>INDEX([8]Interface_real!$A$1:$MT$212, MATCH($A295&amp;RIGHT(F$2, 2), [8]Interface_real!$A$1:$A$212, 0), MATCH($B295, [8]Interface_real!$A$1:$MT$1, 0))</f>
        <v>0</v>
      </c>
      <c r="G295">
        <f>INDEX([8]Interface_real!$A$1:$MT$212, MATCH($A295&amp;RIGHT(G$2, 2), [8]Interface_real!$A$1:$A$212, 0), MATCH($B295, [8]Interface_real!$A$1:$MT$1, 0))</f>
        <v>0</v>
      </c>
      <c r="H295">
        <f>INDEX([8]Interface_real!$A$1:$MT$212, MATCH($A295&amp;RIGHT(H$2, 2), [8]Interface_real!$A$1:$A$212, 0), MATCH($B295, [8]Interface_real!$A$1:$MT$1, 0))</f>
        <v>0</v>
      </c>
      <c r="I295">
        <f>INDEX([8]Interface_real!$A$1:$MT$212, MATCH($A295&amp;RIGHT(I$2, 2), [8]Interface_real!$A$1:$A$212, 0), MATCH($B295, [8]Interface_real!$A$1:$MT$1, 0))</f>
        <v>0</v>
      </c>
      <c r="J295">
        <f>INDEX([8]Interface_real!$A$1:$MT$212, MATCH($A295&amp;RIGHT(J$2, 2), [8]Interface_real!$A$1:$A$212, 0), MATCH($B295, [8]Interface_real!$A$1:$MT$1, 0))</f>
        <v>0</v>
      </c>
    </row>
    <row r="296" spans="1:10" x14ac:dyDescent="0.3">
      <c r="A296" t="s">
        <v>5</v>
      </c>
      <c r="B296" t="s">
        <v>123</v>
      </c>
      <c r="C296" t="s">
        <v>170</v>
      </c>
      <c r="D296" t="s">
        <v>1</v>
      </c>
      <c r="E296" t="s">
        <v>575</v>
      </c>
      <c r="F296">
        <f>INDEX([8]Interface_real!$A$1:$MT$212, MATCH($A296&amp;RIGHT(F$2, 2), [8]Interface_real!$A$1:$A$212, 0), MATCH($B296, [8]Interface_real!$A$1:$MT$1, 0))</f>
        <v>0</v>
      </c>
      <c r="G296">
        <f>INDEX([8]Interface_real!$A$1:$MT$212, MATCH($A296&amp;RIGHT(G$2, 2), [8]Interface_real!$A$1:$A$212, 0), MATCH($B296, [8]Interface_real!$A$1:$MT$1, 0))</f>
        <v>0</v>
      </c>
      <c r="H296">
        <f>INDEX([8]Interface_real!$A$1:$MT$212, MATCH($A296&amp;RIGHT(H$2, 2), [8]Interface_real!$A$1:$A$212, 0), MATCH($B296, [8]Interface_real!$A$1:$MT$1, 0))</f>
        <v>0</v>
      </c>
      <c r="I296">
        <f>INDEX([8]Interface_real!$A$1:$MT$212, MATCH($A296&amp;RIGHT(I$2, 2), [8]Interface_real!$A$1:$A$212, 0), MATCH($B296, [8]Interface_real!$A$1:$MT$1, 0))</f>
        <v>0</v>
      </c>
      <c r="J296">
        <f>INDEX([8]Interface_real!$A$1:$MT$212, MATCH($A296&amp;RIGHT(J$2, 2), [8]Interface_real!$A$1:$A$212, 0), MATCH($B296, [8]Interface_real!$A$1:$MT$1, 0))</f>
        <v>0</v>
      </c>
    </row>
    <row r="297" spans="1:10" x14ac:dyDescent="0.3">
      <c r="A297" t="s">
        <v>5</v>
      </c>
      <c r="B297" t="s">
        <v>124</v>
      </c>
      <c r="C297" t="s">
        <v>171</v>
      </c>
      <c r="D297" t="s">
        <v>1</v>
      </c>
      <c r="E297" t="s">
        <v>576</v>
      </c>
      <c r="F297">
        <f>INDEX([8]Interface_real!$A$1:$MT$212, MATCH($A297&amp;RIGHT(F$2, 2), [8]Interface_real!$A$1:$A$212, 0), MATCH($B297, [8]Interface_real!$A$1:$MT$1, 0))</f>
        <v>7.5321141961341</v>
      </c>
      <c r="G297">
        <f>INDEX([8]Interface_real!$A$1:$MT$212, MATCH($A297&amp;RIGHT(G$2, 2), [8]Interface_real!$A$1:$A$212, 0), MATCH($B297, [8]Interface_real!$A$1:$MT$1, 0))</f>
        <v>5.5811752230871798</v>
      </c>
      <c r="H297">
        <f>INDEX([8]Interface_real!$A$1:$MT$212, MATCH($A297&amp;RIGHT(H$2, 2), [8]Interface_real!$A$1:$A$212, 0), MATCH($B297, [8]Interface_real!$A$1:$MT$1, 0))</f>
        <v>0.339986314632099</v>
      </c>
      <c r="I297">
        <f>INDEX([8]Interface_real!$A$1:$MT$212, MATCH($A297&amp;RIGHT(I$2, 2), [8]Interface_real!$A$1:$A$212, 0), MATCH($B297, [8]Interface_real!$A$1:$MT$1, 0))</f>
        <v>0.29703966374607199</v>
      </c>
      <c r="J297">
        <f>INDEX([8]Interface_real!$A$1:$MT$212, MATCH($A297&amp;RIGHT(J$2, 2), [8]Interface_real!$A$1:$A$212, 0), MATCH($B297, [8]Interface_real!$A$1:$MT$1, 0))</f>
        <v>0.18899294126732999</v>
      </c>
    </row>
    <row r="298" spans="1:10" x14ac:dyDescent="0.3">
      <c r="A298" t="s">
        <v>5</v>
      </c>
      <c r="B298" t="s">
        <v>125</v>
      </c>
      <c r="C298" t="s">
        <v>149</v>
      </c>
      <c r="D298" t="s">
        <v>1</v>
      </c>
      <c r="E298" t="s">
        <v>577</v>
      </c>
      <c r="F298">
        <f>INDEX([8]Interface_real!$A$1:$MT$212, MATCH($A298&amp;RIGHT(F$2, 2), [8]Interface_real!$A$1:$A$212, 0), MATCH($B298, [8]Interface_real!$A$1:$MT$1, 0))</f>
        <v>0</v>
      </c>
      <c r="G298">
        <f>INDEX([8]Interface_real!$A$1:$MT$212, MATCH($A298&amp;RIGHT(G$2, 2), [8]Interface_real!$A$1:$A$212, 0), MATCH($B298, [8]Interface_real!$A$1:$MT$1, 0))</f>
        <v>0</v>
      </c>
      <c r="H298">
        <f>INDEX([8]Interface_real!$A$1:$MT$212, MATCH($A298&amp;RIGHT(H$2, 2), [8]Interface_real!$A$1:$A$212, 0), MATCH($B298, [8]Interface_real!$A$1:$MT$1, 0))</f>
        <v>0</v>
      </c>
      <c r="I298">
        <f>INDEX([8]Interface_real!$A$1:$MT$212, MATCH($A298&amp;RIGHT(I$2, 2), [8]Interface_real!$A$1:$A$212, 0), MATCH($B298, [8]Interface_real!$A$1:$MT$1, 0))</f>
        <v>0</v>
      </c>
      <c r="J298">
        <f>INDEX([8]Interface_real!$A$1:$MT$212, MATCH($A298&amp;RIGHT(J$2, 2), [8]Interface_real!$A$1:$A$212, 0), MATCH($B298, [8]Interface_real!$A$1:$MT$1, 0))</f>
        <v>0</v>
      </c>
    </row>
    <row r="299" spans="1:10" x14ac:dyDescent="0.3">
      <c r="A299" t="s">
        <v>5</v>
      </c>
      <c r="B299" t="s">
        <v>126</v>
      </c>
      <c r="C299" t="s">
        <v>149</v>
      </c>
      <c r="D299" t="s">
        <v>1</v>
      </c>
      <c r="E299" t="s">
        <v>578</v>
      </c>
      <c r="F299">
        <f>INDEX([8]Interface_real!$A$1:$MT$212, MATCH($A299&amp;RIGHT(F$2, 2), [8]Interface_real!$A$1:$A$212, 0), MATCH($B299, [8]Interface_real!$A$1:$MT$1, 0))</f>
        <v>0</v>
      </c>
      <c r="G299">
        <f>INDEX([8]Interface_real!$A$1:$MT$212, MATCH($A299&amp;RIGHT(G$2, 2), [8]Interface_real!$A$1:$A$212, 0), MATCH($B299, [8]Interface_real!$A$1:$MT$1, 0))</f>
        <v>0</v>
      </c>
      <c r="H299">
        <f>INDEX([8]Interface_real!$A$1:$MT$212, MATCH($A299&amp;RIGHT(H$2, 2), [8]Interface_real!$A$1:$A$212, 0), MATCH($B299, [8]Interface_real!$A$1:$MT$1, 0))</f>
        <v>0</v>
      </c>
      <c r="I299">
        <f>INDEX([8]Interface_real!$A$1:$MT$212, MATCH($A299&amp;RIGHT(I$2, 2), [8]Interface_real!$A$1:$A$212, 0), MATCH($B299, [8]Interface_real!$A$1:$MT$1, 0))</f>
        <v>0</v>
      </c>
      <c r="J299">
        <f>INDEX([8]Interface_real!$A$1:$MT$212, MATCH($A299&amp;RIGHT(J$2, 2), [8]Interface_real!$A$1:$A$212, 0), MATCH($B299, [8]Interface_real!$A$1:$MT$1, 0))</f>
        <v>0</v>
      </c>
    </row>
    <row r="300" spans="1:10" x14ac:dyDescent="0.3">
      <c r="A300" t="s">
        <v>5</v>
      </c>
      <c r="B300" t="s">
        <v>127</v>
      </c>
      <c r="C300" t="s">
        <v>150</v>
      </c>
      <c r="D300" t="s">
        <v>1</v>
      </c>
      <c r="E300" t="s">
        <v>579</v>
      </c>
      <c r="F300">
        <f>INDEX([8]Interface_real!$A$1:$MT$212, MATCH($A300&amp;RIGHT(F$2, 2), [8]Interface_real!$A$1:$A$212, 0), MATCH($B300, [8]Interface_real!$A$1:$MT$1, 0))</f>
        <v>0</v>
      </c>
      <c r="G300">
        <f>INDEX([8]Interface_real!$A$1:$MT$212, MATCH($A300&amp;RIGHT(G$2, 2), [8]Interface_real!$A$1:$A$212, 0), MATCH($B300, [8]Interface_real!$A$1:$MT$1, 0))</f>
        <v>0</v>
      </c>
      <c r="H300">
        <f>INDEX([8]Interface_real!$A$1:$MT$212, MATCH($A300&amp;RIGHT(H$2, 2), [8]Interface_real!$A$1:$A$212, 0), MATCH($B300, [8]Interface_real!$A$1:$MT$1, 0))</f>
        <v>0</v>
      </c>
      <c r="I300">
        <f>INDEX([8]Interface_real!$A$1:$MT$212, MATCH($A300&amp;RIGHT(I$2, 2), [8]Interface_real!$A$1:$A$212, 0), MATCH($B300, [8]Interface_real!$A$1:$MT$1, 0))</f>
        <v>0</v>
      </c>
      <c r="J300">
        <f>INDEX([8]Interface_real!$A$1:$MT$212, MATCH($A300&amp;RIGHT(J$2, 2), [8]Interface_real!$A$1:$A$212, 0), MATCH($B300, [8]Interface_real!$A$1:$MT$1, 0))</f>
        <v>0</v>
      </c>
    </row>
    <row r="301" spans="1:10" x14ac:dyDescent="0.3">
      <c r="A301" t="s">
        <v>5</v>
      </c>
      <c r="B301" t="s">
        <v>128</v>
      </c>
      <c r="C301" t="s">
        <v>151</v>
      </c>
      <c r="D301" t="s">
        <v>1</v>
      </c>
      <c r="E301" t="s">
        <v>580</v>
      </c>
      <c r="F301">
        <f>INDEX([8]Interface_real!$A$1:$MT$212, MATCH($A301&amp;RIGHT(F$2, 2), [8]Interface_real!$A$1:$A$212, 0), MATCH($B301, [8]Interface_real!$A$1:$MT$1, 0))</f>
        <v>0.70061971707966897</v>
      </c>
      <c r="G301">
        <f>INDEX([8]Interface_real!$A$1:$MT$212, MATCH($A301&amp;RIGHT(G$2, 2), [8]Interface_real!$A$1:$A$212, 0), MATCH($B301, [8]Interface_real!$A$1:$MT$1, 0))</f>
        <v>0.52291292748060503</v>
      </c>
      <c r="H301">
        <f>INDEX([8]Interface_real!$A$1:$MT$212, MATCH($A301&amp;RIGHT(H$2, 2), [8]Interface_real!$A$1:$A$212, 0), MATCH($B301, [8]Interface_real!$A$1:$MT$1, 0))</f>
        <v>3.3164432283010803E-2</v>
      </c>
      <c r="I301">
        <f>INDEX([8]Interface_real!$A$1:$MT$212, MATCH($A301&amp;RIGHT(I$2, 2), [8]Interface_real!$A$1:$A$212, 0), MATCH($B301, [8]Interface_real!$A$1:$MT$1, 0))</f>
        <v>2.9675995251913001E-2</v>
      </c>
      <c r="J301">
        <f>INDEX([8]Interface_real!$A$1:$MT$212, MATCH($A301&amp;RIGHT(J$2, 2), [8]Interface_real!$A$1:$A$212, 0), MATCH($B301, [8]Interface_real!$A$1:$MT$1, 0))</f>
        <v>1.9337257514626199E-2</v>
      </c>
    </row>
    <row r="302" spans="1:10" x14ac:dyDescent="0.3">
      <c r="A302" t="s">
        <v>5</v>
      </c>
      <c r="B302" t="s">
        <v>129</v>
      </c>
      <c r="C302" t="s">
        <v>152</v>
      </c>
      <c r="D302" t="s">
        <v>1</v>
      </c>
      <c r="E302" t="s">
        <v>581</v>
      </c>
      <c r="F302">
        <f>INDEX([8]Interface_real!$A$1:$MT$212, MATCH($A302&amp;RIGHT(F$2, 2), [8]Interface_real!$A$1:$A$212, 0), MATCH($B302, [8]Interface_real!$A$1:$MT$1, 0))</f>
        <v>0</v>
      </c>
      <c r="G302">
        <f>INDEX([8]Interface_real!$A$1:$MT$212, MATCH($A302&amp;RIGHT(G$2, 2), [8]Interface_real!$A$1:$A$212, 0), MATCH($B302, [8]Interface_real!$A$1:$MT$1, 0))</f>
        <v>0</v>
      </c>
      <c r="H302">
        <f>INDEX([8]Interface_real!$A$1:$MT$212, MATCH($A302&amp;RIGHT(H$2, 2), [8]Interface_real!$A$1:$A$212, 0), MATCH($B302, [8]Interface_real!$A$1:$MT$1, 0))</f>
        <v>0</v>
      </c>
      <c r="I302">
        <f>INDEX([8]Interface_real!$A$1:$MT$212, MATCH($A302&amp;RIGHT(I$2, 2), [8]Interface_real!$A$1:$A$212, 0), MATCH($B302, [8]Interface_real!$A$1:$MT$1, 0))</f>
        <v>0</v>
      </c>
      <c r="J302">
        <f>INDEX([8]Interface_real!$A$1:$MT$212, MATCH($A302&amp;RIGHT(J$2, 2), [8]Interface_real!$A$1:$A$212, 0), MATCH($B302, [8]Interface_real!$A$1:$MT$1, 0))</f>
        <v>0</v>
      </c>
    </row>
    <row r="303" spans="1:10" x14ac:dyDescent="0.3">
      <c r="A303" t="s">
        <v>5</v>
      </c>
      <c r="B303" t="s">
        <v>130</v>
      </c>
      <c r="C303" t="s">
        <v>152</v>
      </c>
      <c r="D303" t="s">
        <v>1</v>
      </c>
      <c r="E303" t="s">
        <v>582</v>
      </c>
      <c r="F303">
        <f>INDEX([8]Interface_real!$A$1:$MT$212, MATCH($A303&amp;RIGHT(F$2, 2), [8]Interface_real!$A$1:$A$212, 0), MATCH($B303, [8]Interface_real!$A$1:$MT$1, 0))</f>
        <v>0</v>
      </c>
      <c r="G303">
        <f>INDEX([8]Interface_real!$A$1:$MT$212, MATCH($A303&amp;RIGHT(G$2, 2), [8]Interface_real!$A$1:$A$212, 0), MATCH($B303, [8]Interface_real!$A$1:$MT$1, 0))</f>
        <v>0</v>
      </c>
      <c r="H303">
        <f>INDEX([8]Interface_real!$A$1:$MT$212, MATCH($A303&amp;RIGHT(H$2, 2), [8]Interface_real!$A$1:$A$212, 0), MATCH($B303, [8]Interface_real!$A$1:$MT$1, 0))</f>
        <v>0</v>
      </c>
      <c r="I303">
        <f>INDEX([8]Interface_real!$A$1:$MT$212, MATCH($A303&amp;RIGHT(I$2, 2), [8]Interface_real!$A$1:$A$212, 0), MATCH($B303, [8]Interface_real!$A$1:$MT$1, 0))</f>
        <v>0</v>
      </c>
      <c r="J303">
        <f>INDEX([8]Interface_real!$A$1:$MT$212, MATCH($A303&amp;RIGHT(J$2, 2), [8]Interface_real!$A$1:$A$212, 0), MATCH($B303, [8]Interface_real!$A$1:$MT$1, 0))</f>
        <v>0</v>
      </c>
    </row>
    <row r="304" spans="1:10" x14ac:dyDescent="0.3">
      <c r="A304" t="s">
        <v>5</v>
      </c>
      <c r="B304" t="s">
        <v>131</v>
      </c>
      <c r="C304" t="s">
        <v>153</v>
      </c>
      <c r="D304" t="s">
        <v>1</v>
      </c>
      <c r="E304" t="s">
        <v>583</v>
      </c>
      <c r="F304">
        <f>INDEX([8]Interface_real!$A$1:$MT$212, MATCH($A304&amp;RIGHT(F$2, 2), [8]Interface_real!$A$1:$A$212, 0), MATCH($B304, [8]Interface_real!$A$1:$MT$1, 0))</f>
        <v>0</v>
      </c>
      <c r="G304">
        <f>INDEX([8]Interface_real!$A$1:$MT$212, MATCH($A304&amp;RIGHT(G$2, 2), [8]Interface_real!$A$1:$A$212, 0), MATCH($B304, [8]Interface_real!$A$1:$MT$1, 0))</f>
        <v>0</v>
      </c>
      <c r="H304">
        <f>INDEX([8]Interface_real!$A$1:$MT$212, MATCH($A304&amp;RIGHT(H$2, 2), [8]Interface_real!$A$1:$A$212, 0), MATCH($B304, [8]Interface_real!$A$1:$MT$1, 0))</f>
        <v>0</v>
      </c>
      <c r="I304">
        <f>INDEX([8]Interface_real!$A$1:$MT$212, MATCH($A304&amp;RIGHT(I$2, 2), [8]Interface_real!$A$1:$A$212, 0), MATCH($B304, [8]Interface_real!$A$1:$MT$1, 0))</f>
        <v>0</v>
      </c>
      <c r="J304">
        <f>INDEX([8]Interface_real!$A$1:$MT$212, MATCH($A304&amp;RIGHT(J$2, 2), [8]Interface_real!$A$1:$A$212, 0), MATCH($B304, [8]Interface_real!$A$1:$MT$1, 0))</f>
        <v>0</v>
      </c>
    </row>
    <row r="305" spans="1:10" x14ac:dyDescent="0.3">
      <c r="A305" t="s">
        <v>5</v>
      </c>
      <c r="B305" t="s">
        <v>132</v>
      </c>
      <c r="C305" t="s">
        <v>154</v>
      </c>
      <c r="D305" t="s">
        <v>1</v>
      </c>
      <c r="E305" t="s">
        <v>584</v>
      </c>
      <c r="F305">
        <f>INDEX([8]Interface_real!$A$1:$MT$212, MATCH($A305&amp;RIGHT(F$2, 2), [8]Interface_real!$A$1:$A$212, 0), MATCH($B305, [8]Interface_real!$A$1:$MT$1, 0))</f>
        <v>1.9155986616071701</v>
      </c>
      <c r="G305">
        <f>INDEX([8]Interface_real!$A$1:$MT$212, MATCH($A305&amp;RIGHT(G$2, 2), [8]Interface_real!$A$1:$A$212, 0), MATCH($B305, [8]Interface_real!$A$1:$MT$1, 0))</f>
        <v>1.4305281486044701</v>
      </c>
      <c r="H305">
        <f>INDEX([8]Interface_real!$A$1:$MT$212, MATCH($A305&amp;RIGHT(H$2, 2), [8]Interface_real!$A$1:$A$212, 0), MATCH($B305, [8]Interface_real!$A$1:$MT$1, 0))</f>
        <v>9.0811250479362796E-2</v>
      </c>
      <c r="I305">
        <f>INDEX([8]Interface_real!$A$1:$MT$212, MATCH($A305&amp;RIGHT(I$2, 2), [8]Interface_real!$A$1:$A$212, 0), MATCH($B305, [8]Interface_real!$A$1:$MT$1, 0))</f>
        <v>8.1347430230242906E-2</v>
      </c>
      <c r="J305">
        <f>INDEX([8]Interface_real!$A$1:$MT$212, MATCH($A305&amp;RIGHT(J$2, 2), [8]Interface_real!$A$1:$A$212, 0), MATCH($B305, [8]Interface_real!$A$1:$MT$1, 0))</f>
        <v>5.3101423258991101E-2</v>
      </c>
    </row>
    <row r="306" spans="1:10" x14ac:dyDescent="0.3">
      <c r="A306" t="s">
        <v>5</v>
      </c>
      <c r="B306" t="s">
        <v>133</v>
      </c>
      <c r="C306" t="s">
        <v>155</v>
      </c>
      <c r="D306" t="s">
        <v>1</v>
      </c>
      <c r="E306" t="s">
        <v>585</v>
      </c>
      <c r="F306">
        <f>INDEX([8]Interface_real!$A$1:$MT$212, MATCH($A306&amp;RIGHT(F$2, 2), [8]Interface_real!$A$1:$A$212, 0), MATCH($B306, [8]Interface_real!$A$1:$MT$1, 0))</f>
        <v>0</v>
      </c>
      <c r="G306">
        <f>INDEX([8]Interface_real!$A$1:$MT$212, MATCH($A306&amp;RIGHT(G$2, 2), [8]Interface_real!$A$1:$A$212, 0), MATCH($B306, [8]Interface_real!$A$1:$MT$1, 0))</f>
        <v>0</v>
      </c>
      <c r="H306">
        <f>INDEX([8]Interface_real!$A$1:$MT$212, MATCH($A306&amp;RIGHT(H$2, 2), [8]Interface_real!$A$1:$A$212, 0), MATCH($B306, [8]Interface_real!$A$1:$MT$1, 0))</f>
        <v>0</v>
      </c>
      <c r="I306">
        <f>INDEX([8]Interface_real!$A$1:$MT$212, MATCH($A306&amp;RIGHT(I$2, 2), [8]Interface_real!$A$1:$A$212, 0), MATCH($B306, [8]Interface_real!$A$1:$MT$1, 0))</f>
        <v>0</v>
      </c>
      <c r="J306">
        <f>INDEX([8]Interface_real!$A$1:$MT$212, MATCH($A306&amp;RIGHT(J$2, 2), [8]Interface_real!$A$1:$A$212, 0), MATCH($B306, [8]Interface_real!$A$1:$MT$1, 0))</f>
        <v>0</v>
      </c>
    </row>
    <row r="307" spans="1:10" x14ac:dyDescent="0.3">
      <c r="A307" t="s">
        <v>5</v>
      </c>
      <c r="B307" t="s">
        <v>134</v>
      </c>
      <c r="C307" t="s">
        <v>155</v>
      </c>
      <c r="D307" t="s">
        <v>1</v>
      </c>
      <c r="E307" t="s">
        <v>586</v>
      </c>
      <c r="F307">
        <f>INDEX([8]Interface_real!$A$1:$MT$212, MATCH($A307&amp;RIGHT(F$2, 2), [8]Interface_real!$A$1:$A$212, 0), MATCH($B307, [8]Interface_real!$A$1:$MT$1, 0))</f>
        <v>0</v>
      </c>
      <c r="G307">
        <f>INDEX([8]Interface_real!$A$1:$MT$212, MATCH($A307&amp;RIGHT(G$2, 2), [8]Interface_real!$A$1:$A$212, 0), MATCH($B307, [8]Interface_real!$A$1:$MT$1, 0))</f>
        <v>0</v>
      </c>
      <c r="H307">
        <f>INDEX([8]Interface_real!$A$1:$MT$212, MATCH($A307&amp;RIGHT(H$2, 2), [8]Interface_real!$A$1:$A$212, 0), MATCH($B307, [8]Interface_real!$A$1:$MT$1, 0))</f>
        <v>0</v>
      </c>
      <c r="I307">
        <f>INDEX([8]Interface_real!$A$1:$MT$212, MATCH($A307&amp;RIGHT(I$2, 2), [8]Interface_real!$A$1:$A$212, 0), MATCH($B307, [8]Interface_real!$A$1:$MT$1, 0))</f>
        <v>0</v>
      </c>
      <c r="J307">
        <f>INDEX([8]Interface_real!$A$1:$MT$212, MATCH($A307&amp;RIGHT(J$2, 2), [8]Interface_real!$A$1:$A$212, 0), MATCH($B307, [8]Interface_real!$A$1:$MT$1, 0))</f>
        <v>0</v>
      </c>
    </row>
    <row r="308" spans="1:10" x14ac:dyDescent="0.3">
      <c r="A308" t="s">
        <v>5</v>
      </c>
      <c r="B308" t="s">
        <v>135</v>
      </c>
      <c r="C308" t="s">
        <v>156</v>
      </c>
      <c r="D308" t="s">
        <v>1</v>
      </c>
      <c r="E308" t="s">
        <v>587</v>
      </c>
      <c r="F308">
        <f>INDEX([8]Interface_real!$A$1:$MT$212, MATCH($A308&amp;RIGHT(F$2, 2), [8]Interface_real!$A$1:$A$212, 0), MATCH($B308, [8]Interface_real!$A$1:$MT$1, 0))</f>
        <v>0</v>
      </c>
      <c r="G308">
        <f>INDEX([8]Interface_real!$A$1:$MT$212, MATCH($A308&amp;RIGHT(G$2, 2), [8]Interface_real!$A$1:$A$212, 0), MATCH($B308, [8]Interface_real!$A$1:$MT$1, 0))</f>
        <v>0</v>
      </c>
      <c r="H308">
        <f>INDEX([8]Interface_real!$A$1:$MT$212, MATCH($A308&amp;RIGHT(H$2, 2), [8]Interface_real!$A$1:$A$212, 0), MATCH($B308, [8]Interface_real!$A$1:$MT$1, 0))</f>
        <v>0</v>
      </c>
      <c r="I308">
        <f>INDEX([8]Interface_real!$A$1:$MT$212, MATCH($A308&amp;RIGHT(I$2, 2), [8]Interface_real!$A$1:$A$212, 0), MATCH($B308, [8]Interface_real!$A$1:$MT$1, 0))</f>
        <v>0</v>
      </c>
      <c r="J308">
        <f>INDEX([8]Interface_real!$A$1:$MT$212, MATCH($A308&amp;RIGHT(J$2, 2), [8]Interface_real!$A$1:$A$212, 0), MATCH($B308, [8]Interface_real!$A$1:$MT$1, 0))</f>
        <v>0</v>
      </c>
    </row>
    <row r="309" spans="1:10" x14ac:dyDescent="0.3">
      <c r="A309" t="s">
        <v>5</v>
      </c>
      <c r="B309" t="s">
        <v>136</v>
      </c>
      <c r="C309" t="s">
        <v>157</v>
      </c>
      <c r="D309" t="s">
        <v>1</v>
      </c>
      <c r="E309" t="s">
        <v>588</v>
      </c>
      <c r="F309">
        <f>INDEX([8]Interface_real!$A$1:$MT$212, MATCH($A309&amp;RIGHT(F$2, 2), [8]Interface_real!$A$1:$A$212, 0), MATCH($B309, [8]Interface_real!$A$1:$MT$1, 0))</f>
        <v>0.38611242744923802</v>
      </c>
      <c r="G309">
        <f>INDEX([8]Interface_real!$A$1:$MT$212, MATCH($A309&amp;RIGHT(G$2, 2), [8]Interface_real!$A$1:$A$212, 0), MATCH($B309, [8]Interface_real!$A$1:$MT$1, 0))</f>
        <v>0.28830745700506599</v>
      </c>
      <c r="H309">
        <f>INDEX([8]Interface_real!$A$1:$MT$212, MATCH($A309&amp;RIGHT(H$2, 2), [8]Interface_real!$A$1:$A$212, 0), MATCH($B309, [8]Interface_real!$A$1:$MT$1, 0))</f>
        <v>1.82985984586755E-2</v>
      </c>
      <c r="I309">
        <f>INDEX([8]Interface_real!$A$1:$MT$212, MATCH($A309&amp;RIGHT(I$2, 2), [8]Interface_real!$A$1:$A$212, 0), MATCH($B309, [8]Interface_real!$A$1:$MT$1, 0))</f>
        <v>1.6388012281613702E-2</v>
      </c>
      <c r="J309">
        <f>INDEX([8]Interface_real!$A$1:$MT$212, MATCH($A309&amp;RIGHT(J$2, 2), [8]Interface_real!$A$1:$A$212, 0), MATCH($B309, [8]Interface_real!$A$1:$MT$1, 0))</f>
        <v>1.06937956398807E-2</v>
      </c>
    </row>
    <row r="310" spans="1:10" x14ac:dyDescent="0.3">
      <c r="A310" t="s">
        <v>5</v>
      </c>
      <c r="B310" t="s">
        <v>158</v>
      </c>
      <c r="C310" t="s">
        <v>159</v>
      </c>
      <c r="D310" t="s">
        <v>1</v>
      </c>
      <c r="E310" t="s">
        <v>589</v>
      </c>
      <c r="F310">
        <f>INDEX([8]Interface_real!$A$1:$MT$212, MATCH($A310&amp;RIGHT(F$2, 2), [8]Interface_real!$A$1:$A$212, 0), MATCH($B310, [8]Interface_real!$A$1:$MT$1, 0))</f>
        <v>79.875569776375386</v>
      </c>
      <c r="G310">
        <f>INDEX([8]Interface_real!$A$1:$MT$212, MATCH($A310&amp;RIGHT(G$2, 2), [8]Interface_real!$A$1:$A$212, 0), MATCH($B310, [8]Interface_real!$A$1:$MT$1, 0))</f>
        <v>81.489392856990648</v>
      </c>
      <c r="H310">
        <f>INDEX([8]Interface_real!$A$1:$MT$212, MATCH($A310&amp;RIGHT(H$2, 2), [8]Interface_real!$A$1:$A$212, 0), MATCH($B310, [8]Interface_real!$A$1:$MT$1, 0))</f>
        <v>74.764085532715427</v>
      </c>
      <c r="I310">
        <f>INDEX([8]Interface_real!$A$1:$MT$212, MATCH($A310&amp;RIGHT(I$2, 2), [8]Interface_real!$A$1:$A$212, 0), MATCH($B310, [8]Interface_real!$A$1:$MT$1, 0))</f>
        <v>69.883474383876418</v>
      </c>
      <c r="J310">
        <f>INDEX([8]Interface_real!$A$1:$MT$212, MATCH($A310&amp;RIGHT(J$2, 2), [8]Interface_real!$A$1:$A$212, 0), MATCH($B310, [8]Interface_real!$A$1:$MT$1, 0))</f>
        <v>72.034846458381324</v>
      </c>
    </row>
    <row r="311" spans="1:10" x14ac:dyDescent="0.3">
      <c r="A311" t="s">
        <v>5</v>
      </c>
      <c r="B311" t="s">
        <v>137</v>
      </c>
      <c r="C311" t="s">
        <v>160</v>
      </c>
      <c r="D311" t="s">
        <v>1</v>
      </c>
      <c r="E311" t="s">
        <v>590</v>
      </c>
      <c r="F311">
        <f>INDEX([8]Interface_real!$A$1:$MT$212, MATCH($A311&amp;RIGHT(F$2, 2), [8]Interface_real!$A$1:$A$212, 0), MATCH($B311, [8]Interface_real!$A$1:$MT$1, 0))</f>
        <v>315.68281987307603</v>
      </c>
      <c r="G311">
        <f>INDEX([8]Interface_real!$A$1:$MT$212, MATCH($A311&amp;RIGHT(G$2, 2), [8]Interface_real!$A$1:$A$212, 0), MATCH($B311, [8]Interface_real!$A$1:$MT$1, 0))</f>
        <v>337.946529944779</v>
      </c>
      <c r="H311">
        <f>INDEX([8]Interface_real!$A$1:$MT$212, MATCH($A311&amp;RIGHT(H$2, 2), [8]Interface_real!$A$1:$A$212, 0), MATCH($B311, [8]Interface_real!$A$1:$MT$1, 0))</f>
        <v>290.233174776704</v>
      </c>
      <c r="I311">
        <f>INDEX([8]Interface_real!$A$1:$MT$212, MATCH($A311&amp;RIGHT(I$2, 2), [8]Interface_real!$A$1:$A$212, 0), MATCH($B311, [8]Interface_real!$A$1:$MT$1, 0))</f>
        <v>456.62039839406401</v>
      </c>
      <c r="J311">
        <f>INDEX([8]Interface_real!$A$1:$MT$212, MATCH($A311&amp;RIGHT(J$2, 2), [8]Interface_real!$A$1:$A$212, 0), MATCH($B311, [8]Interface_real!$A$1:$MT$1, 0))</f>
        <v>367.03841715725002</v>
      </c>
    </row>
    <row r="312" spans="1:10" x14ac:dyDescent="0.3">
      <c r="A312" t="s">
        <v>5</v>
      </c>
      <c r="B312" t="s">
        <v>138</v>
      </c>
      <c r="C312" t="s">
        <v>161</v>
      </c>
      <c r="D312" t="s">
        <v>1</v>
      </c>
      <c r="E312" t="s">
        <v>591</v>
      </c>
      <c r="F312">
        <f>INDEX([8]Interface_real!$A$1:$MT$212, MATCH($A312&amp;RIGHT(F$2, 2), [8]Interface_real!$A$1:$A$212, 0), MATCH($B312, [8]Interface_real!$A$1:$MT$1, 0))</f>
        <v>161.84664269384601</v>
      </c>
      <c r="G312">
        <f>INDEX([8]Interface_real!$A$1:$MT$212, MATCH($A312&amp;RIGHT(G$2, 2), [8]Interface_real!$A$1:$A$212, 0), MATCH($B312, [8]Interface_real!$A$1:$MT$1, 0))</f>
        <v>164.98087849504</v>
      </c>
      <c r="H312">
        <f>INDEX([8]Interface_real!$A$1:$MT$212, MATCH($A312&amp;RIGHT(H$2, 2), [8]Interface_real!$A$1:$A$212, 0), MATCH($B312, [8]Interface_real!$A$1:$MT$1, 0))</f>
        <v>162.240674453715</v>
      </c>
      <c r="I312">
        <f>INDEX([8]Interface_real!$A$1:$MT$212, MATCH($A312&amp;RIGHT(I$2, 2), [8]Interface_real!$A$1:$A$212, 0), MATCH($B312, [8]Interface_real!$A$1:$MT$1, 0))</f>
        <v>180.48671356141099</v>
      </c>
      <c r="J312">
        <f>INDEX([8]Interface_real!$A$1:$MT$212, MATCH($A312&amp;RIGHT(J$2, 2), [8]Interface_real!$A$1:$A$212, 0), MATCH($B312, [8]Interface_real!$A$1:$MT$1, 0))</f>
        <v>197.93523523468099</v>
      </c>
    </row>
    <row r="313" spans="1:10" x14ac:dyDescent="0.3">
      <c r="A313" t="s">
        <v>5</v>
      </c>
      <c r="B313" t="s">
        <v>162</v>
      </c>
      <c r="C313" t="s">
        <v>172</v>
      </c>
      <c r="D313" t="s">
        <v>1</v>
      </c>
      <c r="E313" t="s">
        <v>592</v>
      </c>
      <c r="F313">
        <f>INDEX([8]Interface_real!$A$1:$MT$212, MATCH($A313&amp;RIGHT(F$2, 2), [8]Interface_real!$A$1:$A$212, 0), MATCH($B313, [8]Interface_real!$A$1:$MT$1, 0))</f>
        <v>241.13094710075899</v>
      </c>
      <c r="G313">
        <f>INDEX([8]Interface_real!$A$1:$MT$212, MATCH($A313&amp;RIGHT(G$2, 2), [8]Interface_real!$A$1:$A$212, 0), MATCH($B313, [8]Interface_real!$A$1:$MT$1, 0))</f>
        <v>243.943844730205</v>
      </c>
      <c r="H313">
        <f>INDEX([8]Interface_real!$A$1:$MT$212, MATCH($A313&amp;RIGHT(H$2, 2), [8]Interface_real!$A$1:$A$212, 0), MATCH($B313, [8]Interface_real!$A$1:$MT$1, 0))</f>
        <v>245.43575513134999</v>
      </c>
      <c r="I313">
        <f>INDEX([8]Interface_real!$A$1:$MT$212, MATCH($A313&amp;RIGHT(I$2, 2), [8]Interface_real!$A$1:$A$212, 0), MATCH($B313, [8]Interface_real!$A$1:$MT$1, 0))</f>
        <v>249.46025266763598</v>
      </c>
      <c r="J313">
        <f>INDEX([8]Interface_real!$A$1:$MT$212, MATCH($A313&amp;RIGHT(J$2, 2), [8]Interface_real!$A$1:$A$212, 0), MATCH($B313, [8]Interface_real!$A$1:$MT$1, 0))</f>
        <v>258.43590897206701</v>
      </c>
    </row>
    <row r="314" spans="1:10" x14ac:dyDescent="0.3">
      <c r="A314" t="s">
        <v>5</v>
      </c>
      <c r="B314" t="s">
        <v>163</v>
      </c>
      <c r="C314" t="s">
        <v>173</v>
      </c>
      <c r="D314" t="s">
        <v>1</v>
      </c>
      <c r="E314" t="s">
        <v>593</v>
      </c>
      <c r="F314">
        <f>INDEX([8]Interface_real!$A$1:$MT$212, MATCH($A314&amp;RIGHT(F$2, 2), [8]Interface_real!$A$1:$A$212, 0), MATCH($B314, [8]Interface_real!$A$1:$MT$1, 0))</f>
        <v>0</v>
      </c>
      <c r="G314">
        <f>INDEX([8]Interface_real!$A$1:$MT$212, MATCH($A314&amp;RIGHT(G$2, 2), [8]Interface_real!$A$1:$A$212, 0), MATCH($B314, [8]Interface_real!$A$1:$MT$1, 0))</f>
        <v>0</v>
      </c>
      <c r="H314">
        <f>INDEX([8]Interface_real!$A$1:$MT$212, MATCH($A314&amp;RIGHT(H$2, 2), [8]Interface_real!$A$1:$A$212, 0), MATCH($B314, [8]Interface_real!$A$1:$MT$1, 0))</f>
        <v>0</v>
      </c>
      <c r="I314">
        <f>INDEX([8]Interface_real!$A$1:$MT$212, MATCH($A314&amp;RIGHT(I$2, 2), [8]Interface_real!$A$1:$A$212, 0), MATCH($B314, [8]Interface_real!$A$1:$MT$1, 0))</f>
        <v>0</v>
      </c>
      <c r="J314">
        <f>INDEX([8]Interface_real!$A$1:$MT$212, MATCH($A314&amp;RIGHT(J$2, 2), [8]Interface_real!$A$1:$A$212, 0), MATCH($B314, [8]Interface_real!$A$1:$MT$1, 0))</f>
        <v>0</v>
      </c>
    </row>
    <row r="315" spans="1:10" x14ac:dyDescent="0.3">
      <c r="A315" t="s">
        <v>5</v>
      </c>
      <c r="B315" t="s">
        <v>164</v>
      </c>
      <c r="C315" t="s">
        <v>174</v>
      </c>
      <c r="D315" t="s">
        <v>1</v>
      </c>
      <c r="E315" t="s">
        <v>594</v>
      </c>
      <c r="F315">
        <f>INDEX([8]Interface_real!$A$1:$MT$212, MATCH($A315&amp;RIGHT(F$2, 2), [8]Interface_real!$A$1:$A$212, 0), MATCH($B315, [8]Interface_real!$A$1:$MT$1, 0))</f>
        <v>99.843077513360399</v>
      </c>
      <c r="G315">
        <f>INDEX([8]Interface_real!$A$1:$MT$212, MATCH($A315&amp;RIGHT(G$2, 2), [8]Interface_real!$A$1:$A$212, 0), MATCH($B315, [8]Interface_real!$A$1:$MT$1, 0))</f>
        <v>113.3577256274379</v>
      </c>
      <c r="H315">
        <f>INDEX([8]Interface_real!$A$1:$MT$212, MATCH($A315&amp;RIGHT(H$2, 2), [8]Interface_real!$A$1:$A$212, 0), MATCH($B315, [8]Interface_real!$A$1:$MT$1, 0))</f>
        <v>109.3766499753049</v>
      </c>
      <c r="I315">
        <f>INDEX([8]Interface_real!$A$1:$MT$212, MATCH($A315&amp;RIGHT(I$2, 2), [8]Interface_real!$A$1:$A$212, 0), MATCH($B315, [8]Interface_real!$A$1:$MT$1, 0))</f>
        <v>134.0915425602399</v>
      </c>
      <c r="J315">
        <f>INDEX([8]Interface_real!$A$1:$MT$212, MATCH($A315&amp;RIGHT(J$2, 2), [8]Interface_real!$A$1:$A$212, 0), MATCH($B315, [8]Interface_real!$A$1:$MT$1, 0))</f>
        <v>102.9201315134051</v>
      </c>
    </row>
    <row r="316" spans="1:10" x14ac:dyDescent="0.3">
      <c r="A316" t="s">
        <v>5</v>
      </c>
      <c r="B316" t="s">
        <v>165</v>
      </c>
      <c r="C316" t="s">
        <v>175</v>
      </c>
      <c r="D316" t="s">
        <v>1</v>
      </c>
      <c r="E316" t="s">
        <v>595</v>
      </c>
      <c r="F316">
        <f>INDEX([8]Interface_real!$A$1:$MT$212, MATCH($A316&amp;RIGHT(F$2, 2), [8]Interface_real!$A$1:$A$212, 0), MATCH($B316, [8]Interface_real!$A$1:$MT$1, 0))</f>
        <v>41.719033302550869</v>
      </c>
      <c r="G316">
        <f>INDEX([8]Interface_real!$A$1:$MT$212, MATCH($A316&amp;RIGHT(G$2, 2), [8]Interface_real!$A$1:$A$212, 0), MATCH($B316, [8]Interface_real!$A$1:$MT$1, 0))</f>
        <v>41.515510801027858</v>
      </c>
      <c r="H316">
        <f>INDEX([8]Interface_real!$A$1:$MT$212, MATCH($A316&amp;RIGHT(H$2, 2), [8]Interface_real!$A$1:$A$212, 0), MATCH($B316, [8]Interface_real!$A$1:$MT$1, 0))</f>
        <v>41.333824019386711</v>
      </c>
      <c r="I316">
        <f>INDEX([8]Interface_real!$A$1:$MT$212, MATCH($A316&amp;RIGHT(I$2, 2), [8]Interface_real!$A$1:$A$212, 0), MATCH($B316, [8]Interface_real!$A$1:$MT$1, 0))</f>
        <v>40.844723120007728</v>
      </c>
      <c r="J316">
        <f>INDEX([8]Interface_real!$A$1:$MT$212, MATCH($A316&amp;RIGHT(J$2, 2), [8]Interface_real!$A$1:$A$212, 0), MATCH($B316, [8]Interface_real!$A$1:$MT$1, 0))</f>
        <v>40.870610583250084</v>
      </c>
    </row>
    <row r="317" spans="1:10" x14ac:dyDescent="0.3">
      <c r="A317" t="s">
        <v>5</v>
      </c>
      <c r="B317" t="s">
        <v>166</v>
      </c>
      <c r="C317" t="s">
        <v>176</v>
      </c>
      <c r="D317" t="s">
        <v>1</v>
      </c>
      <c r="E317" t="s">
        <v>596</v>
      </c>
      <c r="F317">
        <f>INDEX([8]Interface_real!$A$1:$MT$212, MATCH($A317&amp;RIGHT(F$2, 2), [8]Interface_real!$A$1:$A$212, 0), MATCH($B317, [8]Interface_real!$A$1:$MT$1, 0))</f>
        <v>0</v>
      </c>
      <c r="G317">
        <f>INDEX([8]Interface_real!$A$1:$MT$212, MATCH($A317&amp;RIGHT(G$2, 2), [8]Interface_real!$A$1:$A$212, 0), MATCH($B317, [8]Interface_real!$A$1:$MT$1, 0))</f>
        <v>0</v>
      </c>
      <c r="H317">
        <f>INDEX([8]Interface_real!$A$1:$MT$212, MATCH($A317&amp;RIGHT(H$2, 2), [8]Interface_real!$A$1:$A$212, 0), MATCH($B317, [8]Interface_real!$A$1:$MT$1, 0))</f>
        <v>0</v>
      </c>
      <c r="I317">
        <f>INDEX([8]Interface_real!$A$1:$MT$212, MATCH($A317&amp;RIGHT(I$2, 2), [8]Interface_real!$A$1:$A$212, 0), MATCH($B317, [8]Interface_real!$A$1:$MT$1, 0))</f>
        <v>0</v>
      </c>
      <c r="J317">
        <f>INDEX([8]Interface_real!$A$1:$MT$212, MATCH($A317&amp;RIGHT(J$2, 2), [8]Interface_real!$A$1:$A$212, 0), MATCH($B317, [8]Interface_real!$A$1:$MT$1, 0))</f>
        <v>0</v>
      </c>
    </row>
    <row r="318" spans="1:10" x14ac:dyDescent="0.3">
      <c r="A318" t="s">
        <v>5</v>
      </c>
      <c r="B318" t="s">
        <v>167</v>
      </c>
      <c r="C318" t="s">
        <v>177</v>
      </c>
      <c r="D318" t="s">
        <v>1</v>
      </c>
      <c r="E318" t="s">
        <v>597</v>
      </c>
      <c r="F318">
        <f>INDEX([8]Interface_real!$A$1:$MT$212, MATCH($A318&amp;RIGHT(F$2, 2), [8]Interface_real!$A$1:$A$212, 0), MATCH($B318, [8]Interface_real!$A$1:$MT$1, 0))</f>
        <v>35.154205667688402</v>
      </c>
      <c r="G318">
        <f>INDEX([8]Interface_real!$A$1:$MT$212, MATCH($A318&amp;RIGHT(G$2, 2), [8]Interface_real!$A$1:$A$212, 0), MATCH($B318, [8]Interface_real!$A$1:$MT$1, 0))</f>
        <v>37.732133522872701</v>
      </c>
      <c r="H318">
        <f>INDEX([8]Interface_real!$A$1:$MT$212, MATCH($A318&amp;RIGHT(H$2, 2), [8]Interface_real!$A$1:$A$212, 0), MATCH($B318, [8]Interface_real!$A$1:$MT$1, 0))</f>
        <v>33.287987232107596</v>
      </c>
      <c r="I318">
        <f>INDEX([8]Interface_real!$A$1:$MT$212, MATCH($A318&amp;RIGHT(I$2, 2), [8]Interface_real!$A$1:$A$212, 0), MATCH($B318, [8]Interface_real!$A$1:$MT$1, 0))</f>
        <v>28.911339826104999</v>
      </c>
      <c r="J318">
        <f>INDEX([8]Interface_real!$A$1:$MT$212, MATCH($A318&amp;RIGHT(J$2, 2), [8]Interface_real!$A$1:$A$212, 0), MATCH($B318, [8]Interface_real!$A$1:$MT$1, 0))</f>
        <v>31.081103398717701</v>
      </c>
    </row>
    <row r="319" spans="1:10" x14ac:dyDescent="0.3">
      <c r="A319" t="s">
        <v>9</v>
      </c>
      <c r="B319" t="s">
        <v>140</v>
      </c>
      <c r="C319" t="s">
        <v>141</v>
      </c>
      <c r="D319" t="s">
        <v>1</v>
      </c>
      <c r="E319" t="s">
        <v>598</v>
      </c>
      <c r="F319">
        <f>INDEX([8]Interface_real!$A$1:$MT$212, MATCH($A319&amp;RIGHT(F$2, 2), [8]Interface_real!$A$1:$A$212, 0), MATCH($B319, [8]Interface_real!$A$1:$MT$1, 0))</f>
        <v>21.950900358658011</v>
      </c>
      <c r="G319">
        <f>INDEX([8]Interface_real!$A$1:$MT$212, MATCH($A319&amp;RIGHT(G$2, 2), [8]Interface_real!$A$1:$A$212, 0), MATCH($B319, [8]Interface_real!$A$1:$MT$1, 0))</f>
        <v>21.227171104397463</v>
      </c>
      <c r="H319">
        <f>INDEX([8]Interface_real!$A$1:$MT$212, MATCH($A319&amp;RIGHT(H$2, 2), [8]Interface_real!$A$1:$A$212, 0), MATCH($B319, [8]Interface_real!$A$1:$MT$1, 0))</f>
        <v>23.42122448468875</v>
      </c>
      <c r="I319">
        <f>INDEX([8]Interface_real!$A$1:$MT$212, MATCH($A319&amp;RIGHT(I$2, 2), [8]Interface_real!$A$1:$A$212, 0), MATCH($B319, [8]Interface_real!$A$1:$MT$1, 0))</f>
        <v>21.219237703602687</v>
      </c>
      <c r="J319">
        <f>INDEX([8]Interface_real!$A$1:$MT$212, MATCH($A319&amp;RIGHT(J$2, 2), [8]Interface_real!$A$1:$A$212, 0), MATCH($B319, [8]Interface_real!$A$1:$MT$1, 0))</f>
        <v>23.075301715248269</v>
      </c>
    </row>
    <row r="320" spans="1:10" x14ac:dyDescent="0.3">
      <c r="A320" t="s">
        <v>9</v>
      </c>
      <c r="B320" t="s">
        <v>112</v>
      </c>
      <c r="C320" t="s">
        <v>142</v>
      </c>
      <c r="D320" t="s">
        <v>1</v>
      </c>
      <c r="E320" t="s">
        <v>599</v>
      </c>
      <c r="F320">
        <f>INDEX([8]Interface_real!$A$1:$MT$212, MATCH($A320&amp;RIGHT(F$2, 2), [8]Interface_real!$A$1:$A$212, 0), MATCH($B320, [8]Interface_real!$A$1:$MT$1, 0))</f>
        <v>88.501059788381653</v>
      </c>
      <c r="G320">
        <f>INDEX([8]Interface_real!$A$1:$MT$212, MATCH($A320&amp;RIGHT(G$2, 2), [8]Interface_real!$A$1:$A$212, 0), MATCH($B320, [8]Interface_real!$A$1:$MT$1, 0))</f>
        <v>91.527027228458948</v>
      </c>
      <c r="H320">
        <f>INDEX([8]Interface_real!$A$1:$MT$212, MATCH($A320&amp;RIGHT(H$2, 2), [8]Interface_real!$A$1:$A$212, 0), MATCH($B320, [8]Interface_real!$A$1:$MT$1, 0))</f>
        <v>87.462166551600149</v>
      </c>
      <c r="I320">
        <f>INDEX([8]Interface_real!$A$1:$MT$212, MATCH($A320&amp;RIGHT(I$2, 2), [8]Interface_real!$A$1:$A$212, 0), MATCH($B320, [8]Interface_real!$A$1:$MT$1, 0))</f>
        <v>101.83677055776336</v>
      </c>
      <c r="J320">
        <f>INDEX([8]Interface_real!$A$1:$MT$212, MATCH($A320&amp;RIGHT(J$2, 2), [8]Interface_real!$A$1:$A$212, 0), MATCH($B320, [8]Interface_real!$A$1:$MT$1, 0))</f>
        <v>98.266030837170476</v>
      </c>
    </row>
    <row r="321" spans="1:10" x14ac:dyDescent="0.3">
      <c r="A321" t="s">
        <v>9</v>
      </c>
      <c r="B321" t="s">
        <v>113</v>
      </c>
      <c r="C321" t="s">
        <v>143</v>
      </c>
      <c r="D321" t="s">
        <v>1</v>
      </c>
      <c r="E321" t="s">
        <v>600</v>
      </c>
      <c r="F321">
        <f>INDEX([8]Interface_real!$A$1:$MT$212, MATCH($A321&amp;RIGHT(F$2, 2), [8]Interface_real!$A$1:$A$212, 0), MATCH($B321, [8]Interface_real!$A$1:$MT$1, 0))</f>
        <v>77.679784151555467</v>
      </c>
      <c r="G321">
        <f>INDEX([8]Interface_real!$A$1:$MT$212, MATCH($A321&amp;RIGHT(G$2, 2), [8]Interface_real!$A$1:$A$212, 0), MATCH($B321, [8]Interface_real!$A$1:$MT$1, 0))</f>
        <v>83.272297928743441</v>
      </c>
      <c r="H321">
        <f>INDEX([8]Interface_real!$A$1:$MT$212, MATCH($A321&amp;RIGHT(H$2, 2), [8]Interface_real!$A$1:$A$212, 0), MATCH($B321, [8]Interface_real!$A$1:$MT$1, 0))</f>
        <v>91.127250523504202</v>
      </c>
      <c r="I321">
        <f>INDEX([8]Interface_real!$A$1:$MT$212, MATCH($A321&amp;RIGHT(I$2, 2), [8]Interface_real!$A$1:$A$212, 0), MATCH($B321, [8]Interface_real!$A$1:$MT$1, 0))</f>
        <v>84.654019315152325</v>
      </c>
      <c r="J321">
        <f>INDEX([8]Interface_real!$A$1:$MT$212, MATCH($A321&amp;RIGHT(J$2, 2), [8]Interface_real!$A$1:$A$212, 0), MATCH($B321, [8]Interface_real!$A$1:$MT$1, 0))</f>
        <v>86.579356594266301</v>
      </c>
    </row>
    <row r="322" spans="1:10" x14ac:dyDescent="0.3">
      <c r="A322" t="s">
        <v>9</v>
      </c>
      <c r="B322" t="s">
        <v>114</v>
      </c>
      <c r="C322" t="s">
        <v>144</v>
      </c>
      <c r="D322" t="s">
        <v>1</v>
      </c>
      <c r="E322" t="s">
        <v>601</v>
      </c>
      <c r="F322">
        <f>INDEX([8]Interface_real!$A$1:$MT$212, MATCH($A322&amp;RIGHT(F$2, 2), [8]Interface_real!$A$1:$A$212, 0), MATCH($B322, [8]Interface_real!$A$1:$MT$1, 0))</f>
        <v>110.45196014703967</v>
      </c>
      <c r="G322">
        <f>INDEX([8]Interface_real!$A$1:$MT$212, MATCH($A322&amp;RIGHT(G$2, 2), [8]Interface_real!$A$1:$A$212, 0), MATCH($B322, [8]Interface_real!$A$1:$MT$1, 0))</f>
        <v>112.75419833285642</v>
      </c>
      <c r="H322">
        <f>INDEX([8]Interface_real!$A$1:$MT$212, MATCH($A322&amp;RIGHT(H$2, 2), [8]Interface_real!$A$1:$A$212, 0), MATCH($B322, [8]Interface_real!$A$1:$MT$1, 0))</f>
        <v>110.8833910362889</v>
      </c>
      <c r="I322">
        <f>INDEX([8]Interface_real!$A$1:$MT$212, MATCH($A322&amp;RIGHT(I$2, 2), [8]Interface_real!$A$1:$A$212, 0), MATCH($B322, [8]Interface_real!$A$1:$MT$1, 0))</f>
        <v>123.05600826136605</v>
      </c>
      <c r="J322">
        <f>INDEX([8]Interface_real!$A$1:$MT$212, MATCH($A322&amp;RIGHT(J$2, 2), [8]Interface_real!$A$1:$A$212, 0), MATCH($B322, [8]Interface_real!$A$1:$MT$1, 0))</f>
        <v>121.34133255241875</v>
      </c>
    </row>
    <row r="323" spans="1:10" x14ac:dyDescent="0.3">
      <c r="A323" t="s">
        <v>9</v>
      </c>
      <c r="B323" t="s">
        <v>115</v>
      </c>
      <c r="C323" t="s">
        <v>168</v>
      </c>
      <c r="D323" t="s">
        <v>1</v>
      </c>
      <c r="E323" t="s">
        <v>602</v>
      </c>
      <c r="F323">
        <f>INDEX([8]Interface_real!$A$1:$MT$212, MATCH($A323&amp;RIGHT(F$2, 2), [8]Interface_real!$A$1:$A$212, 0), MATCH($B323, [8]Interface_real!$A$1:$MT$1, 0))</f>
        <v>166.18084393993712</v>
      </c>
      <c r="G323">
        <f>INDEX([8]Interface_real!$A$1:$MT$212, MATCH($A323&amp;RIGHT(G$2, 2), [8]Interface_real!$A$1:$A$212, 0), MATCH($B323, [8]Interface_real!$A$1:$MT$1, 0))</f>
        <v>174.79932515720239</v>
      </c>
      <c r="H323">
        <f>INDEX([8]Interface_real!$A$1:$MT$212, MATCH($A323&amp;RIGHT(H$2, 2), [8]Interface_real!$A$1:$A$212, 0), MATCH($B323, [8]Interface_real!$A$1:$MT$1, 0))</f>
        <v>178.58941707510434</v>
      </c>
      <c r="I323">
        <f>INDEX([8]Interface_real!$A$1:$MT$212, MATCH($A323&amp;RIGHT(I$2, 2), [8]Interface_real!$A$1:$A$212, 0), MATCH($B323, [8]Interface_real!$A$1:$MT$1, 0))</f>
        <v>186.49078987291568</v>
      </c>
      <c r="J323">
        <f>INDEX([8]Interface_real!$A$1:$MT$212, MATCH($A323&amp;RIGHT(J$2, 2), [8]Interface_real!$A$1:$A$212, 0), MATCH($B323, [8]Interface_real!$A$1:$MT$1, 0))</f>
        <v>184.84538743143679</v>
      </c>
    </row>
    <row r="324" spans="1:10" x14ac:dyDescent="0.3">
      <c r="A324" t="s">
        <v>9</v>
      </c>
      <c r="B324" t="s">
        <v>116</v>
      </c>
      <c r="C324" t="s">
        <v>169</v>
      </c>
      <c r="D324" t="s">
        <v>1</v>
      </c>
      <c r="E324" t="s">
        <v>603</v>
      </c>
      <c r="F324">
        <f>INDEX([8]Interface_real!$A$1:$MT$212, MATCH($A324&amp;RIGHT(F$2, 2), [8]Interface_real!$A$1:$A$212, 0), MATCH($B324, [8]Interface_real!$A$1:$MT$1, 0))</f>
        <v>188.13174429859512</v>
      </c>
      <c r="G324">
        <f>INDEX([8]Interface_real!$A$1:$MT$212, MATCH($A324&amp;RIGHT(G$2, 2), [8]Interface_real!$A$1:$A$212, 0), MATCH($B324, [8]Interface_real!$A$1:$MT$1, 0))</f>
        <v>196.02649626159985</v>
      </c>
      <c r="H324">
        <f>INDEX([8]Interface_real!$A$1:$MT$212, MATCH($A324&amp;RIGHT(H$2, 2), [8]Interface_real!$A$1:$A$212, 0), MATCH($B324, [8]Interface_real!$A$1:$MT$1, 0))</f>
        <v>202.0106415597931</v>
      </c>
      <c r="I324">
        <f>INDEX([8]Interface_real!$A$1:$MT$212, MATCH($A324&amp;RIGHT(I$2, 2), [8]Interface_real!$A$1:$A$212, 0), MATCH($B324, [8]Interface_real!$A$1:$MT$1, 0))</f>
        <v>207.71002757651837</v>
      </c>
      <c r="J324">
        <f>INDEX([8]Interface_real!$A$1:$MT$212, MATCH($A324&amp;RIGHT(J$2, 2), [8]Interface_real!$A$1:$A$212, 0), MATCH($B324, [8]Interface_real!$A$1:$MT$1, 0))</f>
        <v>207.92068914668505</v>
      </c>
    </row>
    <row r="325" spans="1:10" x14ac:dyDescent="0.3">
      <c r="A325" t="s">
        <v>9</v>
      </c>
      <c r="B325" t="s">
        <v>117</v>
      </c>
      <c r="C325" t="s">
        <v>145</v>
      </c>
      <c r="D325" t="s">
        <v>1</v>
      </c>
      <c r="E325" t="s">
        <v>604</v>
      </c>
      <c r="F325">
        <f>INDEX([8]Interface_real!$A$1:$MT$212, MATCH($A325&amp;RIGHT(F$2, 2), [8]Interface_real!$A$1:$A$212, 0), MATCH($B325, [8]Interface_real!$A$1:$MT$1, 0))</f>
        <v>0.10201</v>
      </c>
      <c r="G325">
        <f>INDEX([8]Interface_real!$A$1:$MT$212, MATCH($A325&amp;RIGHT(G$2, 2), [8]Interface_real!$A$1:$A$212, 0), MATCH($B325, [8]Interface_real!$A$1:$MT$1, 0))</f>
        <v>0.10201</v>
      </c>
      <c r="H325">
        <f>INDEX([8]Interface_real!$A$1:$MT$212, MATCH($A325&amp;RIGHT(H$2, 2), [8]Interface_real!$A$1:$A$212, 0), MATCH($B325, [8]Interface_real!$A$1:$MT$1, 0))</f>
        <v>0.10201</v>
      </c>
      <c r="I325">
        <f>INDEX([8]Interface_real!$A$1:$MT$212, MATCH($A325&amp;RIGHT(I$2, 2), [8]Interface_real!$A$1:$A$212, 0), MATCH($B325, [8]Interface_real!$A$1:$MT$1, 0))</f>
        <v>0.10201</v>
      </c>
      <c r="J325">
        <f>INDEX([8]Interface_real!$A$1:$MT$212, MATCH($A325&amp;RIGHT(J$2, 2), [8]Interface_real!$A$1:$A$212, 0), MATCH($B325, [8]Interface_real!$A$1:$MT$1, 0))</f>
        <v>0.10201</v>
      </c>
    </row>
    <row r="326" spans="1:10" x14ac:dyDescent="0.3">
      <c r="A326" t="s">
        <v>9</v>
      </c>
      <c r="B326" t="s">
        <v>118</v>
      </c>
      <c r="C326" t="s">
        <v>145</v>
      </c>
      <c r="D326" t="s">
        <v>1</v>
      </c>
      <c r="E326" t="s">
        <v>605</v>
      </c>
      <c r="F326">
        <f>INDEX([8]Interface_real!$A$1:$MT$212, MATCH($A326&amp;RIGHT(F$2, 2), [8]Interface_real!$A$1:$A$212, 0), MATCH($B326, [8]Interface_real!$A$1:$MT$1, 0))</f>
        <v>0</v>
      </c>
      <c r="G326">
        <f>INDEX([8]Interface_real!$A$1:$MT$212, MATCH($A326&amp;RIGHT(G$2, 2), [8]Interface_real!$A$1:$A$212, 0), MATCH($B326, [8]Interface_real!$A$1:$MT$1, 0))</f>
        <v>0</v>
      </c>
      <c r="H326">
        <f>INDEX([8]Interface_real!$A$1:$MT$212, MATCH($A326&amp;RIGHT(H$2, 2), [8]Interface_real!$A$1:$A$212, 0), MATCH($B326, [8]Interface_real!$A$1:$MT$1, 0))</f>
        <v>0</v>
      </c>
      <c r="I326">
        <f>INDEX([8]Interface_real!$A$1:$MT$212, MATCH($A326&amp;RIGHT(I$2, 2), [8]Interface_real!$A$1:$A$212, 0), MATCH($B326, [8]Interface_real!$A$1:$MT$1, 0))</f>
        <v>0</v>
      </c>
      <c r="J326">
        <f>INDEX([8]Interface_real!$A$1:$MT$212, MATCH($A326&amp;RIGHT(J$2, 2), [8]Interface_real!$A$1:$A$212, 0), MATCH($B326, [8]Interface_real!$A$1:$MT$1, 0))</f>
        <v>0</v>
      </c>
    </row>
    <row r="327" spans="1:10" x14ac:dyDescent="0.3">
      <c r="A327" t="s">
        <v>9</v>
      </c>
      <c r="B327" t="s">
        <v>119</v>
      </c>
      <c r="C327" t="s">
        <v>146</v>
      </c>
      <c r="D327" t="s">
        <v>1</v>
      </c>
      <c r="E327" t="s">
        <v>606</v>
      </c>
      <c r="F327">
        <f>INDEX([8]Interface_real!$A$1:$MT$212, MATCH($A327&amp;RIGHT(F$2, 2), [8]Interface_real!$A$1:$A$212, 0), MATCH($B327, [8]Interface_real!$A$1:$MT$1, 0))</f>
        <v>9.4359264094687099</v>
      </c>
      <c r="G327">
        <f>INDEX([8]Interface_real!$A$1:$MT$212, MATCH($A327&amp;RIGHT(G$2, 2), [8]Interface_real!$A$1:$A$212, 0), MATCH($B327, [8]Interface_real!$A$1:$MT$1, 0))</f>
        <v>12.9353987856095</v>
      </c>
      <c r="H327">
        <f>INDEX([8]Interface_real!$A$1:$MT$212, MATCH($A327&amp;RIGHT(H$2, 2), [8]Interface_real!$A$1:$A$212, 0), MATCH($B327, [8]Interface_real!$A$1:$MT$1, 0))</f>
        <v>8.4360771591427604</v>
      </c>
      <c r="I327">
        <f>INDEX([8]Interface_real!$A$1:$MT$212, MATCH($A327&amp;RIGHT(I$2, 2), [8]Interface_real!$A$1:$A$212, 0), MATCH($B327, [8]Interface_real!$A$1:$MT$1, 0))</f>
        <v>6.9363032836538503</v>
      </c>
      <c r="J327">
        <f>INDEX([8]Interface_real!$A$1:$MT$212, MATCH($A327&amp;RIGHT(J$2, 2), [8]Interface_real!$A$1:$A$212, 0), MATCH($B327, [8]Interface_real!$A$1:$MT$1, 0))</f>
        <v>6.9363032836538503</v>
      </c>
    </row>
    <row r="328" spans="1:10" x14ac:dyDescent="0.3">
      <c r="A328" t="s">
        <v>9</v>
      </c>
      <c r="B328" t="s">
        <v>120</v>
      </c>
      <c r="C328" t="s">
        <v>147</v>
      </c>
      <c r="D328" t="s">
        <v>1</v>
      </c>
      <c r="E328" t="s">
        <v>607</v>
      </c>
      <c r="F328">
        <f>INDEX([8]Interface_real!$A$1:$MT$212, MATCH($A328&amp;RIGHT(F$2, 2), [8]Interface_real!$A$1:$A$212, 0), MATCH($B328, [8]Interface_real!$A$1:$MT$1, 0))</f>
        <v>2.0740300751879701</v>
      </c>
      <c r="G328">
        <f>INDEX([8]Interface_real!$A$1:$MT$212, MATCH($A328&amp;RIGHT(G$2, 2), [8]Interface_real!$A$1:$A$212, 0), MATCH($B328, [8]Interface_real!$A$1:$MT$1, 0))</f>
        <v>2.0804661654135299</v>
      </c>
      <c r="H328">
        <f>INDEX([8]Interface_real!$A$1:$MT$212, MATCH($A328&amp;RIGHT(H$2, 2), [8]Interface_real!$A$1:$A$212, 0), MATCH($B328, [8]Interface_real!$A$1:$MT$1, 0))</f>
        <v>2.0860977443609001</v>
      </c>
      <c r="I328">
        <f>INDEX([8]Interface_real!$A$1:$MT$212, MATCH($A328&amp;RIGHT(I$2, 2), [8]Interface_real!$A$1:$A$212, 0), MATCH($B328, [8]Interface_real!$A$1:$MT$1, 0))</f>
        <v>2.09414285714286</v>
      </c>
      <c r="J328">
        <f>INDEX([8]Interface_real!$A$1:$MT$212, MATCH($A328&amp;RIGHT(J$2, 2), [8]Interface_real!$A$1:$A$212, 0), MATCH($B328, [8]Interface_real!$A$1:$MT$1, 0))</f>
        <v>2.0989699248120299</v>
      </c>
    </row>
    <row r="329" spans="1:10" x14ac:dyDescent="0.3">
      <c r="A329" t="s">
        <v>9</v>
      </c>
      <c r="B329" t="s">
        <v>121</v>
      </c>
      <c r="C329" t="s">
        <v>148</v>
      </c>
      <c r="D329" t="s">
        <v>1</v>
      </c>
      <c r="E329" t="s">
        <v>608</v>
      </c>
      <c r="F329">
        <f>INDEX([8]Interface_real!$A$1:$MT$212, MATCH($A329&amp;RIGHT(F$2, 2), [8]Interface_real!$A$1:$A$212, 0), MATCH($B329, [8]Interface_real!$A$1:$MT$1, 0))</f>
        <v>0</v>
      </c>
      <c r="G329">
        <f>INDEX([8]Interface_real!$A$1:$MT$212, MATCH($A329&amp;RIGHT(G$2, 2), [8]Interface_real!$A$1:$A$212, 0), MATCH($B329, [8]Interface_real!$A$1:$MT$1, 0))</f>
        <v>0</v>
      </c>
      <c r="H329">
        <f>INDEX([8]Interface_real!$A$1:$MT$212, MATCH($A329&amp;RIGHT(H$2, 2), [8]Interface_real!$A$1:$A$212, 0), MATCH($B329, [8]Interface_real!$A$1:$MT$1, 0))</f>
        <v>0</v>
      </c>
      <c r="I329">
        <f>INDEX([8]Interface_real!$A$1:$MT$212, MATCH($A329&amp;RIGHT(I$2, 2), [8]Interface_real!$A$1:$A$212, 0), MATCH($B329, [8]Interface_real!$A$1:$MT$1, 0))</f>
        <v>0</v>
      </c>
      <c r="J329">
        <f>INDEX([8]Interface_real!$A$1:$MT$212, MATCH($A329&amp;RIGHT(J$2, 2), [8]Interface_real!$A$1:$A$212, 0), MATCH($B329, [8]Interface_real!$A$1:$MT$1, 0))</f>
        <v>0</v>
      </c>
    </row>
    <row r="330" spans="1:10" x14ac:dyDescent="0.3">
      <c r="A330" t="s">
        <v>9</v>
      </c>
      <c r="B330" t="s">
        <v>122</v>
      </c>
      <c r="C330" t="s">
        <v>148</v>
      </c>
      <c r="D330" t="s">
        <v>1</v>
      </c>
      <c r="E330" t="s">
        <v>609</v>
      </c>
      <c r="F330">
        <f>INDEX([8]Interface_real!$A$1:$MT$212, MATCH($A330&amp;RIGHT(F$2, 2), [8]Interface_real!$A$1:$A$212, 0), MATCH($B330, [8]Interface_real!$A$1:$MT$1, 0))</f>
        <v>0</v>
      </c>
      <c r="G330">
        <f>INDEX([8]Interface_real!$A$1:$MT$212, MATCH($A330&amp;RIGHT(G$2, 2), [8]Interface_real!$A$1:$A$212, 0), MATCH($B330, [8]Interface_real!$A$1:$MT$1, 0))</f>
        <v>0</v>
      </c>
      <c r="H330">
        <f>INDEX([8]Interface_real!$A$1:$MT$212, MATCH($A330&amp;RIGHT(H$2, 2), [8]Interface_real!$A$1:$A$212, 0), MATCH($B330, [8]Interface_real!$A$1:$MT$1, 0))</f>
        <v>0</v>
      </c>
      <c r="I330">
        <f>INDEX([8]Interface_real!$A$1:$MT$212, MATCH($A330&amp;RIGHT(I$2, 2), [8]Interface_real!$A$1:$A$212, 0), MATCH($B330, [8]Interface_real!$A$1:$MT$1, 0))</f>
        <v>0</v>
      </c>
      <c r="J330">
        <f>INDEX([8]Interface_real!$A$1:$MT$212, MATCH($A330&amp;RIGHT(J$2, 2), [8]Interface_real!$A$1:$A$212, 0), MATCH($B330, [8]Interface_real!$A$1:$MT$1, 0))</f>
        <v>0</v>
      </c>
    </row>
    <row r="331" spans="1:10" x14ac:dyDescent="0.3">
      <c r="A331" t="s">
        <v>9</v>
      </c>
      <c r="B331" t="s">
        <v>123</v>
      </c>
      <c r="C331" t="s">
        <v>170</v>
      </c>
      <c r="D331" t="s">
        <v>1</v>
      </c>
      <c r="E331" t="s">
        <v>610</v>
      </c>
      <c r="F331">
        <f>INDEX([8]Interface_real!$A$1:$MT$212, MATCH($A331&amp;RIGHT(F$2, 2), [8]Interface_real!$A$1:$A$212, 0), MATCH($B331, [8]Interface_real!$A$1:$MT$1, 0))</f>
        <v>0</v>
      </c>
      <c r="G331">
        <f>INDEX([8]Interface_real!$A$1:$MT$212, MATCH($A331&amp;RIGHT(G$2, 2), [8]Interface_real!$A$1:$A$212, 0), MATCH($B331, [8]Interface_real!$A$1:$MT$1, 0))</f>
        <v>0</v>
      </c>
      <c r="H331">
        <f>INDEX([8]Interface_real!$A$1:$MT$212, MATCH($A331&amp;RIGHT(H$2, 2), [8]Interface_real!$A$1:$A$212, 0), MATCH($B331, [8]Interface_real!$A$1:$MT$1, 0))</f>
        <v>0</v>
      </c>
      <c r="I331">
        <f>INDEX([8]Interface_real!$A$1:$MT$212, MATCH($A331&amp;RIGHT(I$2, 2), [8]Interface_real!$A$1:$A$212, 0), MATCH($B331, [8]Interface_real!$A$1:$MT$1, 0))</f>
        <v>0</v>
      </c>
      <c r="J331">
        <f>INDEX([8]Interface_real!$A$1:$MT$212, MATCH($A331&amp;RIGHT(J$2, 2), [8]Interface_real!$A$1:$A$212, 0), MATCH($B331, [8]Interface_real!$A$1:$MT$1, 0))</f>
        <v>0</v>
      </c>
    </row>
    <row r="332" spans="1:10" x14ac:dyDescent="0.3">
      <c r="A332" t="s">
        <v>9</v>
      </c>
      <c r="B332" t="s">
        <v>124</v>
      </c>
      <c r="C332" t="s">
        <v>171</v>
      </c>
      <c r="D332" t="s">
        <v>1</v>
      </c>
      <c r="E332" t="s">
        <v>611</v>
      </c>
      <c r="F332">
        <f>INDEX([8]Interface_real!$A$1:$MT$212, MATCH($A332&amp;RIGHT(F$2, 2), [8]Interface_real!$A$1:$A$212, 0), MATCH($B332, [8]Interface_real!$A$1:$MT$1, 0))</f>
        <v>3.08196992481203</v>
      </c>
      <c r="G332">
        <f>INDEX([8]Interface_real!$A$1:$MT$212, MATCH($A332&amp;RIGHT(G$2, 2), [8]Interface_real!$A$1:$A$212, 0), MATCH($B332, [8]Interface_real!$A$1:$MT$1, 0))</f>
        <v>3.0915338345864698</v>
      </c>
      <c r="H332">
        <f>INDEX([8]Interface_real!$A$1:$MT$212, MATCH($A332&amp;RIGHT(H$2, 2), [8]Interface_real!$A$1:$A$212, 0), MATCH($B332, [8]Interface_real!$A$1:$MT$1, 0))</f>
        <v>3.0999022556390998</v>
      </c>
      <c r="I332">
        <f>INDEX([8]Interface_real!$A$1:$MT$212, MATCH($A332&amp;RIGHT(I$2, 2), [8]Interface_real!$A$1:$A$212, 0), MATCH($B332, [8]Interface_real!$A$1:$MT$1, 0))</f>
        <v>3.11185714285714</v>
      </c>
      <c r="J332">
        <f>INDEX([8]Interface_real!$A$1:$MT$212, MATCH($A332&amp;RIGHT(J$2, 2), [8]Interface_real!$A$1:$A$212, 0), MATCH($B332, [8]Interface_real!$A$1:$MT$1, 0))</f>
        <v>3.11903007518797</v>
      </c>
    </row>
    <row r="333" spans="1:10" x14ac:dyDescent="0.3">
      <c r="A333" t="s">
        <v>9</v>
      </c>
      <c r="B333" t="s">
        <v>125</v>
      </c>
      <c r="C333" t="s">
        <v>149</v>
      </c>
      <c r="D333" t="s">
        <v>1</v>
      </c>
      <c r="E333" t="s">
        <v>612</v>
      </c>
      <c r="F333">
        <f>INDEX([8]Interface_real!$A$1:$MT$212, MATCH($A333&amp;RIGHT(F$2, 2), [8]Interface_real!$A$1:$A$212, 0), MATCH($B333, [8]Interface_real!$A$1:$MT$1, 0))</f>
        <v>0</v>
      </c>
      <c r="G333">
        <f>INDEX([8]Interface_real!$A$1:$MT$212, MATCH($A333&amp;RIGHT(G$2, 2), [8]Interface_real!$A$1:$A$212, 0), MATCH($B333, [8]Interface_real!$A$1:$MT$1, 0))</f>
        <v>0</v>
      </c>
      <c r="H333">
        <f>INDEX([8]Interface_real!$A$1:$MT$212, MATCH($A333&amp;RIGHT(H$2, 2), [8]Interface_real!$A$1:$A$212, 0), MATCH($B333, [8]Interface_real!$A$1:$MT$1, 0))</f>
        <v>0</v>
      </c>
      <c r="I333">
        <f>INDEX([8]Interface_real!$A$1:$MT$212, MATCH($A333&amp;RIGHT(I$2, 2), [8]Interface_real!$A$1:$A$212, 0), MATCH($B333, [8]Interface_real!$A$1:$MT$1, 0))</f>
        <v>0</v>
      </c>
      <c r="J333">
        <f>INDEX([8]Interface_real!$A$1:$MT$212, MATCH($A333&amp;RIGHT(J$2, 2), [8]Interface_real!$A$1:$A$212, 0), MATCH($B333, [8]Interface_real!$A$1:$MT$1, 0))</f>
        <v>0</v>
      </c>
    </row>
    <row r="334" spans="1:10" x14ac:dyDescent="0.3">
      <c r="A334" t="s">
        <v>9</v>
      </c>
      <c r="B334" t="s">
        <v>126</v>
      </c>
      <c r="C334" t="s">
        <v>149</v>
      </c>
      <c r="D334" t="s">
        <v>1</v>
      </c>
      <c r="E334" t="s">
        <v>613</v>
      </c>
      <c r="F334">
        <f>INDEX([8]Interface_real!$A$1:$MT$212, MATCH($A334&amp;RIGHT(F$2, 2), [8]Interface_real!$A$1:$A$212, 0), MATCH($B334, [8]Interface_real!$A$1:$MT$1, 0))</f>
        <v>0</v>
      </c>
      <c r="G334">
        <f>INDEX([8]Interface_real!$A$1:$MT$212, MATCH($A334&amp;RIGHT(G$2, 2), [8]Interface_real!$A$1:$A$212, 0), MATCH($B334, [8]Interface_real!$A$1:$MT$1, 0))</f>
        <v>0</v>
      </c>
      <c r="H334">
        <f>INDEX([8]Interface_real!$A$1:$MT$212, MATCH($A334&amp;RIGHT(H$2, 2), [8]Interface_real!$A$1:$A$212, 0), MATCH($B334, [8]Interface_real!$A$1:$MT$1, 0))</f>
        <v>0</v>
      </c>
      <c r="I334">
        <f>INDEX([8]Interface_real!$A$1:$MT$212, MATCH($A334&amp;RIGHT(I$2, 2), [8]Interface_real!$A$1:$A$212, 0), MATCH($B334, [8]Interface_real!$A$1:$MT$1, 0))</f>
        <v>0</v>
      </c>
      <c r="J334">
        <f>INDEX([8]Interface_real!$A$1:$MT$212, MATCH($A334&amp;RIGHT(J$2, 2), [8]Interface_real!$A$1:$A$212, 0), MATCH($B334, [8]Interface_real!$A$1:$MT$1, 0))</f>
        <v>0</v>
      </c>
    </row>
    <row r="335" spans="1:10" x14ac:dyDescent="0.3">
      <c r="A335" t="s">
        <v>9</v>
      </c>
      <c r="B335" t="s">
        <v>127</v>
      </c>
      <c r="C335" t="s">
        <v>150</v>
      </c>
      <c r="D335" t="s">
        <v>1</v>
      </c>
      <c r="E335" t="s">
        <v>614</v>
      </c>
      <c r="F335">
        <f>INDEX([8]Interface_real!$A$1:$MT$212, MATCH($A335&amp;RIGHT(F$2, 2), [8]Interface_real!$A$1:$A$212, 0), MATCH($B335, [8]Interface_real!$A$1:$MT$1, 0))</f>
        <v>0</v>
      </c>
      <c r="G335">
        <f>INDEX([8]Interface_real!$A$1:$MT$212, MATCH($A335&amp;RIGHT(G$2, 2), [8]Interface_real!$A$1:$A$212, 0), MATCH($B335, [8]Interface_real!$A$1:$MT$1, 0))</f>
        <v>0</v>
      </c>
      <c r="H335">
        <f>INDEX([8]Interface_real!$A$1:$MT$212, MATCH($A335&amp;RIGHT(H$2, 2), [8]Interface_real!$A$1:$A$212, 0), MATCH($B335, [8]Interface_real!$A$1:$MT$1, 0))</f>
        <v>0</v>
      </c>
      <c r="I335">
        <f>INDEX([8]Interface_real!$A$1:$MT$212, MATCH($A335&amp;RIGHT(I$2, 2), [8]Interface_real!$A$1:$A$212, 0), MATCH($B335, [8]Interface_real!$A$1:$MT$1, 0))</f>
        <v>0</v>
      </c>
      <c r="J335">
        <f>INDEX([8]Interface_real!$A$1:$MT$212, MATCH($A335&amp;RIGHT(J$2, 2), [8]Interface_real!$A$1:$A$212, 0), MATCH($B335, [8]Interface_real!$A$1:$MT$1, 0))</f>
        <v>0</v>
      </c>
    </row>
    <row r="336" spans="1:10" x14ac:dyDescent="0.3">
      <c r="A336" t="s">
        <v>9</v>
      </c>
      <c r="B336" t="s">
        <v>128</v>
      </c>
      <c r="C336" t="s">
        <v>151</v>
      </c>
      <c r="D336" t="s">
        <v>1</v>
      </c>
      <c r="E336" t="s">
        <v>615</v>
      </c>
      <c r="F336">
        <f>INDEX([8]Interface_real!$A$1:$MT$212, MATCH($A336&amp;RIGHT(F$2, 2), [8]Interface_real!$A$1:$A$212, 0), MATCH($B336, [8]Interface_real!$A$1:$MT$1, 0))</f>
        <v>0.77534246575342503</v>
      </c>
      <c r="G336">
        <f>INDEX([8]Interface_real!$A$1:$MT$212, MATCH($A336&amp;RIGHT(G$2, 2), [8]Interface_real!$A$1:$A$212, 0), MATCH($B336, [8]Interface_real!$A$1:$MT$1, 0))</f>
        <v>0.77808219178082205</v>
      </c>
      <c r="H336">
        <f>INDEX([8]Interface_real!$A$1:$MT$212, MATCH($A336&amp;RIGHT(H$2, 2), [8]Interface_real!$A$1:$A$212, 0), MATCH($B336, [8]Interface_real!$A$1:$MT$1, 0))</f>
        <v>0.77972602739726005</v>
      </c>
      <c r="I336">
        <f>INDEX([8]Interface_real!$A$1:$MT$212, MATCH($A336&amp;RIGHT(I$2, 2), [8]Interface_real!$A$1:$A$212, 0), MATCH($B336, [8]Interface_real!$A$1:$MT$1, 0))</f>
        <v>0.78301369863013703</v>
      </c>
      <c r="J336">
        <f>INDEX([8]Interface_real!$A$1:$MT$212, MATCH($A336&amp;RIGHT(J$2, 2), [8]Interface_real!$A$1:$A$212, 0), MATCH($B336, [8]Interface_real!$A$1:$MT$1, 0))</f>
        <v>0.78465753424657503</v>
      </c>
    </row>
    <row r="337" spans="1:10" x14ac:dyDescent="0.3">
      <c r="A337" t="s">
        <v>9</v>
      </c>
      <c r="B337" t="s">
        <v>129</v>
      </c>
      <c r="C337" t="s">
        <v>152</v>
      </c>
      <c r="D337" t="s">
        <v>1</v>
      </c>
      <c r="E337" t="s">
        <v>616</v>
      </c>
      <c r="F337">
        <f>INDEX([8]Interface_real!$A$1:$MT$212, MATCH($A337&amp;RIGHT(F$2, 2), [8]Interface_real!$A$1:$A$212, 0), MATCH($B337, [8]Interface_real!$A$1:$MT$1, 0))</f>
        <v>0</v>
      </c>
      <c r="G337">
        <f>INDEX([8]Interface_real!$A$1:$MT$212, MATCH($A337&amp;RIGHT(G$2, 2), [8]Interface_real!$A$1:$A$212, 0), MATCH($B337, [8]Interface_real!$A$1:$MT$1, 0))</f>
        <v>0</v>
      </c>
      <c r="H337">
        <f>INDEX([8]Interface_real!$A$1:$MT$212, MATCH($A337&amp;RIGHT(H$2, 2), [8]Interface_real!$A$1:$A$212, 0), MATCH($B337, [8]Interface_real!$A$1:$MT$1, 0))</f>
        <v>0</v>
      </c>
      <c r="I337">
        <f>INDEX([8]Interface_real!$A$1:$MT$212, MATCH($A337&amp;RIGHT(I$2, 2), [8]Interface_real!$A$1:$A$212, 0), MATCH($B337, [8]Interface_real!$A$1:$MT$1, 0))</f>
        <v>0</v>
      </c>
      <c r="J337">
        <f>INDEX([8]Interface_real!$A$1:$MT$212, MATCH($A337&amp;RIGHT(J$2, 2), [8]Interface_real!$A$1:$A$212, 0), MATCH($B337, [8]Interface_real!$A$1:$MT$1, 0))</f>
        <v>0</v>
      </c>
    </row>
    <row r="338" spans="1:10" x14ac:dyDescent="0.3">
      <c r="A338" t="s">
        <v>9</v>
      </c>
      <c r="B338" t="s">
        <v>130</v>
      </c>
      <c r="C338" t="s">
        <v>152</v>
      </c>
      <c r="D338" t="s">
        <v>1</v>
      </c>
      <c r="E338" t="s">
        <v>617</v>
      </c>
      <c r="F338">
        <f>INDEX([8]Interface_real!$A$1:$MT$212, MATCH($A338&amp;RIGHT(F$2, 2), [8]Interface_real!$A$1:$A$212, 0), MATCH($B338, [8]Interface_real!$A$1:$MT$1, 0))</f>
        <v>0</v>
      </c>
      <c r="G338">
        <f>INDEX([8]Interface_real!$A$1:$MT$212, MATCH($A338&amp;RIGHT(G$2, 2), [8]Interface_real!$A$1:$A$212, 0), MATCH($B338, [8]Interface_real!$A$1:$MT$1, 0))</f>
        <v>0</v>
      </c>
      <c r="H338">
        <f>INDEX([8]Interface_real!$A$1:$MT$212, MATCH($A338&amp;RIGHT(H$2, 2), [8]Interface_real!$A$1:$A$212, 0), MATCH($B338, [8]Interface_real!$A$1:$MT$1, 0))</f>
        <v>0</v>
      </c>
      <c r="I338">
        <f>INDEX([8]Interface_real!$A$1:$MT$212, MATCH($A338&amp;RIGHT(I$2, 2), [8]Interface_real!$A$1:$A$212, 0), MATCH($B338, [8]Interface_real!$A$1:$MT$1, 0))</f>
        <v>0</v>
      </c>
      <c r="J338">
        <f>INDEX([8]Interface_real!$A$1:$MT$212, MATCH($A338&amp;RIGHT(J$2, 2), [8]Interface_real!$A$1:$A$212, 0), MATCH($B338, [8]Interface_real!$A$1:$MT$1, 0))</f>
        <v>0</v>
      </c>
    </row>
    <row r="339" spans="1:10" x14ac:dyDescent="0.3">
      <c r="A339" t="s">
        <v>9</v>
      </c>
      <c r="B339" t="s">
        <v>131</v>
      </c>
      <c r="C339" t="s">
        <v>153</v>
      </c>
      <c r="D339" t="s">
        <v>1</v>
      </c>
      <c r="E339" t="s">
        <v>618</v>
      </c>
      <c r="F339">
        <f>INDEX([8]Interface_real!$A$1:$MT$212, MATCH($A339&amp;RIGHT(F$2, 2), [8]Interface_real!$A$1:$A$212, 0), MATCH($B339, [8]Interface_real!$A$1:$MT$1, 0))</f>
        <v>0</v>
      </c>
      <c r="G339">
        <f>INDEX([8]Interface_real!$A$1:$MT$212, MATCH($A339&amp;RIGHT(G$2, 2), [8]Interface_real!$A$1:$A$212, 0), MATCH($B339, [8]Interface_real!$A$1:$MT$1, 0))</f>
        <v>0</v>
      </c>
      <c r="H339">
        <f>INDEX([8]Interface_real!$A$1:$MT$212, MATCH($A339&amp;RIGHT(H$2, 2), [8]Interface_real!$A$1:$A$212, 0), MATCH($B339, [8]Interface_real!$A$1:$MT$1, 0))</f>
        <v>0</v>
      </c>
      <c r="I339">
        <f>INDEX([8]Interface_real!$A$1:$MT$212, MATCH($A339&amp;RIGHT(I$2, 2), [8]Interface_real!$A$1:$A$212, 0), MATCH($B339, [8]Interface_real!$A$1:$MT$1, 0))</f>
        <v>0</v>
      </c>
      <c r="J339">
        <f>INDEX([8]Interface_real!$A$1:$MT$212, MATCH($A339&amp;RIGHT(J$2, 2), [8]Interface_real!$A$1:$A$212, 0), MATCH($B339, [8]Interface_real!$A$1:$MT$1, 0))</f>
        <v>0</v>
      </c>
    </row>
    <row r="340" spans="1:10" x14ac:dyDescent="0.3">
      <c r="A340" t="s">
        <v>9</v>
      </c>
      <c r="B340" t="s">
        <v>132</v>
      </c>
      <c r="C340" t="s">
        <v>154</v>
      </c>
      <c r="D340" t="s">
        <v>1</v>
      </c>
      <c r="E340" t="s">
        <v>619</v>
      </c>
      <c r="F340">
        <f>INDEX([8]Interface_real!$A$1:$MT$212, MATCH($A340&amp;RIGHT(F$2, 2), [8]Interface_real!$A$1:$A$212, 0), MATCH($B340, [8]Interface_real!$A$1:$MT$1, 0))</f>
        <v>0.48458904109589002</v>
      </c>
      <c r="G340">
        <f>INDEX([8]Interface_real!$A$1:$MT$212, MATCH($A340&amp;RIGHT(G$2, 2), [8]Interface_real!$A$1:$A$212, 0), MATCH($B340, [8]Interface_real!$A$1:$MT$1, 0))</f>
        <v>0.48630136986301398</v>
      </c>
      <c r="H340">
        <f>INDEX([8]Interface_real!$A$1:$MT$212, MATCH($A340&amp;RIGHT(H$2, 2), [8]Interface_real!$A$1:$A$212, 0), MATCH($B340, [8]Interface_real!$A$1:$MT$1, 0))</f>
        <v>0.48732876712328799</v>
      </c>
      <c r="I340">
        <f>INDEX([8]Interface_real!$A$1:$MT$212, MATCH($A340&amp;RIGHT(I$2, 2), [8]Interface_real!$A$1:$A$212, 0), MATCH($B340, [8]Interface_real!$A$1:$MT$1, 0))</f>
        <v>0.48938356164383601</v>
      </c>
      <c r="J340">
        <f>INDEX([8]Interface_real!$A$1:$MT$212, MATCH($A340&amp;RIGHT(J$2, 2), [8]Interface_real!$A$1:$A$212, 0), MATCH($B340, [8]Interface_real!$A$1:$MT$1, 0))</f>
        <v>0.49041095890411002</v>
      </c>
    </row>
    <row r="341" spans="1:10" x14ac:dyDescent="0.3">
      <c r="A341" t="s">
        <v>9</v>
      </c>
      <c r="B341" t="s">
        <v>133</v>
      </c>
      <c r="C341" t="s">
        <v>155</v>
      </c>
      <c r="D341" t="s">
        <v>1</v>
      </c>
      <c r="E341" t="s">
        <v>620</v>
      </c>
      <c r="F341">
        <f>INDEX([8]Interface_real!$A$1:$MT$212, MATCH($A341&amp;RIGHT(F$2, 2), [8]Interface_real!$A$1:$A$212, 0), MATCH($B341, [8]Interface_real!$A$1:$MT$1, 0))</f>
        <v>0</v>
      </c>
      <c r="G341">
        <f>INDEX([8]Interface_real!$A$1:$MT$212, MATCH($A341&amp;RIGHT(G$2, 2), [8]Interface_real!$A$1:$A$212, 0), MATCH($B341, [8]Interface_real!$A$1:$MT$1, 0))</f>
        <v>0</v>
      </c>
      <c r="H341">
        <f>INDEX([8]Interface_real!$A$1:$MT$212, MATCH($A341&amp;RIGHT(H$2, 2), [8]Interface_real!$A$1:$A$212, 0), MATCH($B341, [8]Interface_real!$A$1:$MT$1, 0))</f>
        <v>0</v>
      </c>
      <c r="I341">
        <f>INDEX([8]Interface_real!$A$1:$MT$212, MATCH($A341&amp;RIGHT(I$2, 2), [8]Interface_real!$A$1:$A$212, 0), MATCH($B341, [8]Interface_real!$A$1:$MT$1, 0))</f>
        <v>0</v>
      </c>
      <c r="J341">
        <f>INDEX([8]Interface_real!$A$1:$MT$212, MATCH($A341&amp;RIGHT(J$2, 2), [8]Interface_real!$A$1:$A$212, 0), MATCH($B341, [8]Interface_real!$A$1:$MT$1, 0))</f>
        <v>0</v>
      </c>
    </row>
    <row r="342" spans="1:10" x14ac:dyDescent="0.3">
      <c r="A342" t="s">
        <v>9</v>
      </c>
      <c r="B342" t="s">
        <v>134</v>
      </c>
      <c r="C342" t="s">
        <v>155</v>
      </c>
      <c r="D342" t="s">
        <v>1</v>
      </c>
      <c r="E342" t="s">
        <v>621</v>
      </c>
      <c r="F342">
        <f>INDEX([8]Interface_real!$A$1:$MT$212, MATCH($A342&amp;RIGHT(F$2, 2), [8]Interface_real!$A$1:$A$212, 0), MATCH($B342, [8]Interface_real!$A$1:$MT$1, 0))</f>
        <v>0</v>
      </c>
      <c r="G342">
        <f>INDEX([8]Interface_real!$A$1:$MT$212, MATCH($A342&amp;RIGHT(G$2, 2), [8]Interface_real!$A$1:$A$212, 0), MATCH($B342, [8]Interface_real!$A$1:$MT$1, 0))</f>
        <v>0</v>
      </c>
      <c r="H342">
        <f>INDEX([8]Interface_real!$A$1:$MT$212, MATCH($A342&amp;RIGHT(H$2, 2), [8]Interface_real!$A$1:$A$212, 0), MATCH($B342, [8]Interface_real!$A$1:$MT$1, 0))</f>
        <v>0</v>
      </c>
      <c r="I342">
        <f>INDEX([8]Interface_real!$A$1:$MT$212, MATCH($A342&amp;RIGHT(I$2, 2), [8]Interface_real!$A$1:$A$212, 0), MATCH($B342, [8]Interface_real!$A$1:$MT$1, 0))</f>
        <v>0</v>
      </c>
      <c r="J342">
        <f>INDEX([8]Interface_real!$A$1:$MT$212, MATCH($A342&amp;RIGHT(J$2, 2), [8]Interface_real!$A$1:$A$212, 0), MATCH($B342, [8]Interface_real!$A$1:$MT$1, 0))</f>
        <v>0</v>
      </c>
    </row>
    <row r="343" spans="1:10" x14ac:dyDescent="0.3">
      <c r="A343" t="s">
        <v>9</v>
      </c>
      <c r="B343" t="s">
        <v>135</v>
      </c>
      <c r="C343" t="s">
        <v>156</v>
      </c>
      <c r="D343" t="s">
        <v>1</v>
      </c>
      <c r="E343" t="s">
        <v>622</v>
      </c>
      <c r="F343">
        <f>INDEX([8]Interface_real!$A$1:$MT$212, MATCH($A343&amp;RIGHT(F$2, 2), [8]Interface_real!$A$1:$A$212, 0), MATCH($B343, [8]Interface_real!$A$1:$MT$1, 0))</f>
        <v>0</v>
      </c>
      <c r="G343">
        <f>INDEX([8]Interface_real!$A$1:$MT$212, MATCH($A343&amp;RIGHT(G$2, 2), [8]Interface_real!$A$1:$A$212, 0), MATCH($B343, [8]Interface_real!$A$1:$MT$1, 0))</f>
        <v>0</v>
      </c>
      <c r="H343">
        <f>INDEX([8]Interface_real!$A$1:$MT$212, MATCH($A343&amp;RIGHT(H$2, 2), [8]Interface_real!$A$1:$A$212, 0), MATCH($B343, [8]Interface_real!$A$1:$MT$1, 0))</f>
        <v>0</v>
      </c>
      <c r="I343">
        <f>INDEX([8]Interface_real!$A$1:$MT$212, MATCH($A343&amp;RIGHT(I$2, 2), [8]Interface_real!$A$1:$A$212, 0), MATCH($B343, [8]Interface_real!$A$1:$MT$1, 0))</f>
        <v>0</v>
      </c>
      <c r="J343">
        <f>INDEX([8]Interface_real!$A$1:$MT$212, MATCH($A343&amp;RIGHT(J$2, 2), [8]Interface_real!$A$1:$A$212, 0), MATCH($B343, [8]Interface_real!$A$1:$MT$1, 0))</f>
        <v>0</v>
      </c>
    </row>
    <row r="344" spans="1:10" x14ac:dyDescent="0.3">
      <c r="A344" t="s">
        <v>9</v>
      </c>
      <c r="B344" t="s">
        <v>136</v>
      </c>
      <c r="C344" t="s">
        <v>157</v>
      </c>
      <c r="D344" t="s">
        <v>1</v>
      </c>
      <c r="E344" t="s">
        <v>623</v>
      </c>
      <c r="F344">
        <f>INDEX([8]Interface_real!$A$1:$MT$212, MATCH($A344&amp;RIGHT(F$2, 2), [8]Interface_real!$A$1:$A$212, 0), MATCH($B344, [8]Interface_real!$A$1:$MT$1, 0))</f>
        <v>0.15506849315068499</v>
      </c>
      <c r="G344">
        <f>INDEX([8]Interface_real!$A$1:$MT$212, MATCH($A344&amp;RIGHT(G$2, 2), [8]Interface_real!$A$1:$A$212, 0), MATCH($B344, [8]Interface_real!$A$1:$MT$1, 0))</f>
        <v>0.15561643835616401</v>
      </c>
      <c r="H344">
        <f>INDEX([8]Interface_real!$A$1:$MT$212, MATCH($A344&amp;RIGHT(H$2, 2), [8]Interface_real!$A$1:$A$212, 0), MATCH($B344, [8]Interface_real!$A$1:$MT$1, 0))</f>
        <v>0.15594520547945201</v>
      </c>
      <c r="I344">
        <f>INDEX([8]Interface_real!$A$1:$MT$212, MATCH($A344&amp;RIGHT(I$2, 2), [8]Interface_real!$A$1:$A$212, 0), MATCH($B344, [8]Interface_real!$A$1:$MT$1, 0))</f>
        <v>0.15660273972602701</v>
      </c>
      <c r="J344">
        <f>INDEX([8]Interface_real!$A$1:$MT$212, MATCH($A344&amp;RIGHT(J$2, 2), [8]Interface_real!$A$1:$A$212, 0), MATCH($B344, [8]Interface_real!$A$1:$MT$1, 0))</f>
        <v>0.15693150684931501</v>
      </c>
    </row>
    <row r="345" spans="1:10" x14ac:dyDescent="0.3">
      <c r="A345" t="s">
        <v>9</v>
      </c>
      <c r="B345" t="s">
        <v>158</v>
      </c>
      <c r="C345" t="s">
        <v>159</v>
      </c>
      <c r="D345" t="s">
        <v>1</v>
      </c>
      <c r="E345" t="s">
        <v>624</v>
      </c>
      <c r="F345">
        <f>INDEX([8]Interface_real!$A$1:$MT$212, MATCH($A345&amp;RIGHT(F$2, 2), [8]Interface_real!$A$1:$A$212, 0), MATCH($B345, [8]Interface_real!$A$1:$MT$1, 0))</f>
        <v>25.027900358657998</v>
      </c>
      <c r="G345">
        <f>INDEX([8]Interface_real!$A$1:$MT$212, MATCH($A345&amp;RIGHT(G$2, 2), [8]Interface_real!$A$1:$A$212, 0), MATCH($B345, [8]Interface_real!$A$1:$MT$1, 0))</f>
        <v>24.3091711043975</v>
      </c>
      <c r="H345">
        <f>INDEX([8]Interface_real!$A$1:$MT$212, MATCH($A345&amp;RIGHT(H$2, 2), [8]Interface_real!$A$1:$A$212, 0), MATCH($B345, [8]Interface_real!$A$1:$MT$1, 0))</f>
        <v>27.13145102315028</v>
      </c>
      <c r="I345">
        <f>INDEX([8]Interface_real!$A$1:$MT$212, MATCH($A345&amp;RIGHT(I$2, 2), [8]Interface_real!$A$1:$A$212, 0), MATCH($B345, [8]Interface_real!$A$1:$MT$1, 0))</f>
        <v>25.352281934371941</v>
      </c>
      <c r="J345">
        <f>INDEX([8]Interface_real!$A$1:$MT$212, MATCH($A345&amp;RIGHT(J$2, 2), [8]Interface_real!$A$1:$A$212, 0), MATCH($B345, [8]Interface_real!$A$1:$MT$1, 0))</f>
        <v>28.67020786909443</v>
      </c>
    </row>
    <row r="346" spans="1:10" x14ac:dyDescent="0.3">
      <c r="A346" t="s">
        <v>9</v>
      </c>
      <c r="B346" t="s">
        <v>137</v>
      </c>
      <c r="C346" t="s">
        <v>160</v>
      </c>
      <c r="D346" t="s">
        <v>1</v>
      </c>
      <c r="E346" t="s">
        <v>625</v>
      </c>
      <c r="F346">
        <f>INDEX([8]Interface_real!$A$1:$MT$212, MATCH($A346&amp;RIGHT(F$2, 2), [8]Interface_real!$A$1:$A$212, 0), MATCH($B346, [8]Interface_real!$A$1:$MT$1, 0))</f>
        <v>201.045131868406</v>
      </c>
      <c r="G346">
        <f>INDEX([8]Interface_real!$A$1:$MT$212, MATCH($A346&amp;RIGHT(G$2, 2), [8]Interface_real!$A$1:$A$212, 0), MATCH($B346, [8]Interface_real!$A$1:$MT$1, 0))</f>
        <v>169.23501149187101</v>
      </c>
      <c r="H346">
        <f>INDEX([8]Interface_real!$A$1:$MT$212, MATCH($A346&amp;RIGHT(H$2, 2), [8]Interface_real!$A$1:$A$212, 0), MATCH($B346, [8]Interface_real!$A$1:$MT$1, 0))</f>
        <v>181.45725332674201</v>
      </c>
      <c r="I346">
        <f>INDEX([8]Interface_real!$A$1:$MT$212, MATCH($A346&amp;RIGHT(I$2, 2), [8]Interface_real!$A$1:$A$212, 0), MATCH($B346, [8]Interface_real!$A$1:$MT$1, 0))</f>
        <v>188.207217180166</v>
      </c>
      <c r="J346">
        <f>INDEX([8]Interface_real!$A$1:$MT$212, MATCH($A346&amp;RIGHT(J$2, 2), [8]Interface_real!$A$1:$A$212, 0), MATCH($B346, [8]Interface_real!$A$1:$MT$1, 0))</f>
        <v>176.503567961182</v>
      </c>
    </row>
    <row r="347" spans="1:10" x14ac:dyDescent="0.3">
      <c r="A347" t="s">
        <v>9</v>
      </c>
      <c r="B347" t="s">
        <v>138</v>
      </c>
      <c r="C347" t="s">
        <v>161</v>
      </c>
      <c r="D347" t="s">
        <v>1</v>
      </c>
      <c r="E347" t="s">
        <v>626</v>
      </c>
      <c r="F347">
        <f>INDEX([8]Interface_real!$A$1:$MT$212, MATCH($A347&amp;RIGHT(F$2, 2), [8]Interface_real!$A$1:$A$212, 0), MATCH($B347, [8]Interface_real!$A$1:$MT$1, 0))</f>
        <v>105.028082490768</v>
      </c>
      <c r="G347">
        <f>INDEX([8]Interface_real!$A$1:$MT$212, MATCH($A347&amp;RIGHT(G$2, 2), [8]Interface_real!$A$1:$A$212, 0), MATCH($B347, [8]Interface_real!$A$1:$MT$1, 0))</f>
        <v>115.23940532202801</v>
      </c>
      <c r="H347">
        <f>INDEX([8]Interface_real!$A$1:$MT$212, MATCH($A347&amp;RIGHT(H$2, 2), [8]Interface_real!$A$1:$A$212, 0), MATCH($B347, [8]Interface_real!$A$1:$MT$1, 0))</f>
        <v>100.241952188043</v>
      </c>
      <c r="I347">
        <f>INDEX([8]Interface_real!$A$1:$MT$212, MATCH($A347&amp;RIGHT(I$2, 2), [8]Interface_real!$A$1:$A$212, 0), MATCH($B347, [8]Interface_real!$A$1:$MT$1, 0))</f>
        <v>88.157772207858002</v>
      </c>
      <c r="J347">
        <f>INDEX([8]Interface_real!$A$1:$MT$212, MATCH($A347&amp;RIGHT(J$2, 2), [8]Interface_real!$A$1:$A$212, 0), MATCH($B347, [8]Interface_real!$A$1:$MT$1, 0))</f>
        <v>86.315810343102697</v>
      </c>
    </row>
    <row r="348" spans="1:10" x14ac:dyDescent="0.3">
      <c r="A348" t="s">
        <v>9</v>
      </c>
      <c r="B348" t="s">
        <v>162</v>
      </c>
      <c r="C348" t="s">
        <v>172</v>
      </c>
      <c r="D348" t="s">
        <v>1</v>
      </c>
      <c r="E348" t="s">
        <v>627</v>
      </c>
      <c r="F348">
        <f>INDEX([8]Interface_real!$A$1:$MT$212, MATCH($A348&amp;RIGHT(F$2, 2), [8]Interface_real!$A$1:$A$212, 0), MATCH($B348, [8]Interface_real!$A$1:$MT$1, 0))</f>
        <v>82.702628242233999</v>
      </c>
      <c r="G348">
        <f>INDEX([8]Interface_real!$A$1:$MT$212, MATCH($A348&amp;RIGHT(G$2, 2), [8]Interface_real!$A$1:$A$212, 0), MATCH($B348, [8]Interface_real!$A$1:$MT$1, 0))</f>
        <v>84.574555144979996</v>
      </c>
      <c r="H348">
        <f>INDEX([8]Interface_real!$A$1:$MT$212, MATCH($A348&amp;RIGHT(H$2, 2), [8]Interface_real!$A$1:$A$212, 0), MATCH($B348, [8]Interface_real!$A$1:$MT$1, 0))</f>
        <v>87.187930070382009</v>
      </c>
      <c r="I348">
        <f>INDEX([8]Interface_real!$A$1:$MT$212, MATCH($A348&amp;RIGHT(I$2, 2), [8]Interface_real!$A$1:$A$212, 0), MATCH($B348, [8]Interface_real!$A$1:$MT$1, 0))</f>
        <v>90.571634709443202</v>
      </c>
      <c r="J348">
        <f>INDEX([8]Interface_real!$A$1:$MT$212, MATCH($A348&amp;RIGHT(J$2, 2), [8]Interface_real!$A$1:$A$212, 0), MATCH($B348, [8]Interface_real!$A$1:$MT$1, 0))</f>
        <v>93.0283881402719</v>
      </c>
    </row>
    <row r="349" spans="1:10" x14ac:dyDescent="0.3">
      <c r="A349" t="s">
        <v>9</v>
      </c>
      <c r="B349" t="s">
        <v>163</v>
      </c>
      <c r="C349" t="s">
        <v>173</v>
      </c>
      <c r="D349" t="s">
        <v>1</v>
      </c>
      <c r="E349" t="s">
        <v>628</v>
      </c>
      <c r="F349">
        <f>INDEX([8]Interface_real!$A$1:$MT$212, MATCH($A349&amp;RIGHT(F$2, 2), [8]Interface_real!$A$1:$A$212, 0), MATCH($B349, [8]Interface_real!$A$1:$MT$1, 0))</f>
        <v>12.4912877684911</v>
      </c>
      <c r="G349">
        <f>INDEX([8]Interface_real!$A$1:$MT$212, MATCH($A349&amp;RIGHT(G$2, 2), [8]Interface_real!$A$1:$A$212, 0), MATCH($B349, [8]Interface_real!$A$1:$MT$1, 0))</f>
        <v>12.4912877684911</v>
      </c>
      <c r="H349">
        <f>INDEX([8]Interface_real!$A$1:$MT$212, MATCH($A349&amp;RIGHT(H$2, 2), [8]Interface_real!$A$1:$A$212, 0), MATCH($B349, [8]Interface_real!$A$1:$MT$1, 0))</f>
        <v>12.4912877684911</v>
      </c>
      <c r="I349">
        <f>INDEX([8]Interface_real!$A$1:$MT$212, MATCH($A349&amp;RIGHT(I$2, 2), [8]Interface_real!$A$1:$A$212, 0), MATCH($B349, [8]Interface_real!$A$1:$MT$1, 0))</f>
        <v>12.4912877684911</v>
      </c>
      <c r="J349">
        <f>INDEX([8]Interface_real!$A$1:$MT$212, MATCH($A349&amp;RIGHT(J$2, 2), [8]Interface_real!$A$1:$A$212, 0), MATCH($B349, [8]Interface_real!$A$1:$MT$1, 0))</f>
        <v>12.4912877684911</v>
      </c>
    </row>
    <row r="350" spans="1:10" x14ac:dyDescent="0.3">
      <c r="A350" t="s">
        <v>9</v>
      </c>
      <c r="B350" t="s">
        <v>164</v>
      </c>
      <c r="C350" t="s">
        <v>174</v>
      </c>
      <c r="D350" t="s">
        <v>1</v>
      </c>
      <c r="E350" t="s">
        <v>629</v>
      </c>
      <c r="F350">
        <f>INDEX([8]Interface_real!$A$1:$MT$212, MATCH($A350&amp;RIGHT(F$2, 2), [8]Interface_real!$A$1:$A$212, 0), MATCH($B350, [8]Interface_real!$A$1:$MT$1, 0))</f>
        <v>48.75551301285185</v>
      </c>
      <c r="G350">
        <f>INDEX([8]Interface_real!$A$1:$MT$212, MATCH($A350&amp;RIGHT(G$2, 2), [8]Interface_real!$A$1:$A$212, 0), MATCH($B350, [8]Interface_real!$A$1:$MT$1, 0))</f>
        <v>53.183909601313417</v>
      </c>
      <c r="H350">
        <f>INDEX([8]Interface_real!$A$1:$MT$212, MATCH($A350&amp;RIGHT(H$2, 2), [8]Interface_real!$A$1:$A$212, 0), MATCH($B350, [8]Interface_real!$A$1:$MT$1, 0))</f>
        <v>50.477270976313399</v>
      </c>
      <c r="I350">
        <f>INDEX([8]Interface_real!$A$1:$MT$212, MATCH($A350&amp;RIGHT(I$2, 2), [8]Interface_real!$A$1:$A$212, 0), MATCH($B350, [8]Interface_real!$A$1:$MT$1, 0))</f>
        <v>48.391580912851893</v>
      </c>
      <c r="J350">
        <f>INDEX([8]Interface_real!$A$1:$MT$212, MATCH($A350&amp;RIGHT(J$2, 2), [8]Interface_real!$A$1:$A$212, 0), MATCH($B350, [8]Interface_real!$A$1:$MT$1, 0))</f>
        <v>48.259458784005801</v>
      </c>
    </row>
    <row r="351" spans="1:10" x14ac:dyDescent="0.3">
      <c r="A351" t="s">
        <v>9</v>
      </c>
      <c r="B351" t="s">
        <v>165</v>
      </c>
      <c r="C351" t="s">
        <v>175</v>
      </c>
      <c r="D351" t="s">
        <v>1</v>
      </c>
      <c r="E351" t="s">
        <v>630</v>
      </c>
      <c r="F351">
        <f>INDEX([8]Interface_real!$A$1:$MT$212, MATCH($A351&amp;RIGHT(F$2, 2), [8]Interface_real!$A$1:$A$212, 0), MATCH($B351, [8]Interface_real!$A$1:$MT$1, 0))</f>
        <v>17.346314573380369</v>
      </c>
      <c r="G351">
        <f>INDEX([8]Interface_real!$A$1:$MT$212, MATCH($A351&amp;RIGHT(G$2, 2), [8]Interface_real!$A$1:$A$212, 0), MATCH($B351, [8]Interface_real!$A$1:$MT$1, 0))</f>
        <v>17.427609357581353</v>
      </c>
      <c r="H351">
        <f>INDEX([8]Interface_real!$A$1:$MT$212, MATCH($A351&amp;RIGHT(H$2, 2), [8]Interface_real!$A$1:$A$212, 0), MATCH($B351, [8]Interface_real!$A$1:$MT$1, 0))</f>
        <v>17.51012427633416</v>
      </c>
      <c r="I351">
        <f>INDEX([8]Interface_real!$A$1:$MT$212, MATCH($A351&amp;RIGHT(I$2, 2), [8]Interface_real!$A$1:$A$212, 0), MATCH($B351, [8]Interface_real!$A$1:$MT$1, 0))</f>
        <v>17.593877879863509</v>
      </c>
      <c r="J351">
        <f>INDEX([8]Interface_real!$A$1:$MT$212, MATCH($A351&amp;RIGHT(J$2, 2), [8]Interface_real!$A$1:$A$212, 0), MATCH($B351, [8]Interface_real!$A$1:$MT$1, 0))</f>
        <v>17.678889006893701</v>
      </c>
    </row>
    <row r="352" spans="1:10" x14ac:dyDescent="0.3">
      <c r="A352" t="s">
        <v>9</v>
      </c>
      <c r="B352" t="s">
        <v>166</v>
      </c>
      <c r="C352" t="s">
        <v>176</v>
      </c>
      <c r="D352" t="s">
        <v>1</v>
      </c>
      <c r="E352" t="s">
        <v>631</v>
      </c>
      <c r="F352">
        <f>INDEX([8]Interface_real!$A$1:$MT$212, MATCH($A352&amp;RIGHT(F$2, 2), [8]Interface_real!$A$1:$A$212, 0), MATCH($B352, [8]Interface_real!$A$1:$MT$1, 0))</f>
        <v>0</v>
      </c>
      <c r="G352">
        <f>INDEX([8]Interface_real!$A$1:$MT$212, MATCH($A352&amp;RIGHT(G$2, 2), [8]Interface_real!$A$1:$A$212, 0), MATCH($B352, [8]Interface_real!$A$1:$MT$1, 0))</f>
        <v>0</v>
      </c>
      <c r="H352">
        <f>INDEX([8]Interface_real!$A$1:$MT$212, MATCH($A352&amp;RIGHT(H$2, 2), [8]Interface_real!$A$1:$A$212, 0), MATCH($B352, [8]Interface_real!$A$1:$MT$1, 0))</f>
        <v>0</v>
      </c>
      <c r="I352">
        <f>INDEX([8]Interface_real!$A$1:$MT$212, MATCH($A352&amp;RIGHT(I$2, 2), [8]Interface_real!$A$1:$A$212, 0), MATCH($B352, [8]Interface_real!$A$1:$MT$1, 0))</f>
        <v>0</v>
      </c>
      <c r="J352">
        <f>INDEX([8]Interface_real!$A$1:$MT$212, MATCH($A352&amp;RIGHT(J$2, 2), [8]Interface_real!$A$1:$A$212, 0), MATCH($B352, [8]Interface_real!$A$1:$MT$1, 0))</f>
        <v>0</v>
      </c>
    </row>
    <row r="353" spans="1:10" x14ac:dyDescent="0.3">
      <c r="A353" t="s">
        <v>9</v>
      </c>
      <c r="B353" t="s">
        <v>167</v>
      </c>
      <c r="C353" t="s">
        <v>177</v>
      </c>
      <c r="D353" t="s">
        <v>1</v>
      </c>
      <c r="E353" t="s">
        <v>632</v>
      </c>
      <c r="F353">
        <f>INDEX([8]Interface_real!$A$1:$MT$212, MATCH($A353&amp;RIGHT(F$2, 2), [8]Interface_real!$A$1:$A$212, 0), MATCH($B353, [8]Interface_real!$A$1:$MT$1, 0))</f>
        <v>6.2665857852776465</v>
      </c>
      <c r="G353">
        <f>INDEX([8]Interface_real!$A$1:$MT$212, MATCH($A353&amp;RIGHT(G$2, 2), [8]Interface_real!$A$1:$A$212, 0), MATCH($B353, [8]Interface_real!$A$1:$MT$1, 0))</f>
        <v>5.4615617468161179</v>
      </c>
      <c r="H353">
        <f>INDEX([8]Interface_real!$A$1:$MT$212, MATCH($A353&amp;RIGHT(H$2, 2), [8]Interface_real!$A$1:$A$212, 0), MATCH($B353, [8]Interface_real!$A$1:$MT$1, 0))</f>
        <v>7.5731002083545782</v>
      </c>
      <c r="I353">
        <f>INDEX([8]Interface_real!$A$1:$MT$212, MATCH($A353&amp;RIGHT(I$2, 2), [8]Interface_real!$A$1:$A$212, 0), MATCH($B353, [8]Interface_real!$A$1:$MT$1, 0))</f>
        <v>5.2873598237391874</v>
      </c>
      <c r="J353">
        <f>INDEX([8]Interface_real!$A$1:$MT$212, MATCH($A353&amp;RIGHT(J$2, 2), [8]Interface_real!$A$1:$A$212, 0), MATCH($B353, [8]Interface_real!$A$1:$MT$1, 0))</f>
        <v>7.0584127083545773</v>
      </c>
    </row>
    <row r="354" spans="1:10" x14ac:dyDescent="0.3">
      <c r="A354" t="s">
        <v>10</v>
      </c>
      <c r="B354" t="s">
        <v>140</v>
      </c>
      <c r="C354" t="s">
        <v>141</v>
      </c>
      <c r="D354" t="s">
        <v>1</v>
      </c>
      <c r="E354" t="s">
        <v>633</v>
      </c>
      <c r="F354">
        <f>INDEX([8]Interface_real!$A$1:$MT$212, MATCH($A354&amp;RIGHT(F$2, 2), [8]Interface_real!$A$1:$A$212, 0), MATCH($B354, [8]Interface_real!$A$1:$MT$1, 0))</f>
        <v>69.474999999999994</v>
      </c>
      <c r="G354">
        <f>INDEX([8]Interface_real!$A$1:$MT$212, MATCH($A354&amp;RIGHT(G$2, 2), [8]Interface_real!$A$1:$A$212, 0), MATCH($B354, [8]Interface_real!$A$1:$MT$1, 0))</f>
        <v>70.103999999999999</v>
      </c>
      <c r="H354">
        <f>INDEX([8]Interface_real!$A$1:$MT$212, MATCH($A354&amp;RIGHT(H$2, 2), [8]Interface_real!$A$1:$A$212, 0), MATCH($B354, [8]Interface_real!$A$1:$MT$1, 0))</f>
        <v>59.126000000000005</v>
      </c>
      <c r="I354">
        <f>INDEX([8]Interface_real!$A$1:$MT$212, MATCH($A354&amp;RIGHT(I$2, 2), [8]Interface_real!$A$1:$A$212, 0), MATCH($B354, [8]Interface_real!$A$1:$MT$1, 0))</f>
        <v>53.111000000000004</v>
      </c>
      <c r="J354">
        <f>INDEX([8]Interface_real!$A$1:$MT$212, MATCH($A354&amp;RIGHT(J$2, 2), [8]Interface_real!$A$1:$A$212, 0), MATCH($B354, [8]Interface_real!$A$1:$MT$1, 0))</f>
        <v>52.54</v>
      </c>
    </row>
    <row r="355" spans="1:10" x14ac:dyDescent="0.3">
      <c r="A355" t="s">
        <v>10</v>
      </c>
      <c r="B355" t="s">
        <v>112</v>
      </c>
      <c r="C355" t="s">
        <v>142</v>
      </c>
      <c r="D355" t="s">
        <v>1</v>
      </c>
      <c r="E355" t="s">
        <v>634</v>
      </c>
      <c r="F355">
        <f>INDEX([8]Interface_real!$A$1:$MT$212, MATCH($A355&amp;RIGHT(F$2, 2), [8]Interface_real!$A$1:$A$212, 0), MATCH($B355, [8]Interface_real!$A$1:$MT$1, 0))</f>
        <v>199.22</v>
      </c>
      <c r="G355">
        <f>INDEX([8]Interface_real!$A$1:$MT$212, MATCH($A355&amp;RIGHT(G$2, 2), [8]Interface_real!$A$1:$A$212, 0), MATCH($B355, [8]Interface_real!$A$1:$MT$1, 0))</f>
        <v>215.14700000000002</v>
      </c>
      <c r="H355">
        <f>INDEX([8]Interface_real!$A$1:$MT$212, MATCH($A355&amp;RIGHT(H$2, 2), [8]Interface_real!$A$1:$A$212, 0), MATCH($B355, [8]Interface_real!$A$1:$MT$1, 0))</f>
        <v>195.767</v>
      </c>
      <c r="I355">
        <f>INDEX([8]Interface_real!$A$1:$MT$212, MATCH($A355&amp;RIGHT(I$2, 2), [8]Interface_real!$A$1:$A$212, 0), MATCH($B355, [8]Interface_real!$A$1:$MT$1, 0))</f>
        <v>170.84799999999998</v>
      </c>
      <c r="J355">
        <f>INDEX([8]Interface_real!$A$1:$MT$212, MATCH($A355&amp;RIGHT(J$2, 2), [8]Interface_real!$A$1:$A$212, 0), MATCH($B355, [8]Interface_real!$A$1:$MT$1, 0))</f>
        <v>137.33000000000001</v>
      </c>
    </row>
    <row r="356" spans="1:10" x14ac:dyDescent="0.3">
      <c r="A356" t="s">
        <v>10</v>
      </c>
      <c r="B356" t="s">
        <v>113</v>
      </c>
      <c r="C356" t="s">
        <v>143</v>
      </c>
      <c r="D356" t="s">
        <v>1</v>
      </c>
      <c r="E356" t="s">
        <v>635</v>
      </c>
      <c r="F356">
        <f>INDEX([8]Interface_real!$A$1:$MT$212, MATCH($A356&amp;RIGHT(F$2, 2), [8]Interface_real!$A$1:$A$212, 0), MATCH($B356, [8]Interface_real!$A$1:$MT$1, 0))</f>
        <v>179.24476165305819</v>
      </c>
      <c r="G356">
        <f>INDEX([8]Interface_real!$A$1:$MT$212, MATCH($A356&amp;RIGHT(G$2, 2), [8]Interface_real!$A$1:$A$212, 0), MATCH($B356, [8]Interface_real!$A$1:$MT$1, 0))</f>
        <v>149.04219147672617</v>
      </c>
      <c r="H356">
        <f>INDEX([8]Interface_real!$A$1:$MT$212, MATCH($A356&amp;RIGHT(H$2, 2), [8]Interface_real!$A$1:$A$212, 0), MATCH($B356, [8]Interface_real!$A$1:$MT$1, 0))</f>
        <v>131.10860125001358</v>
      </c>
      <c r="I356">
        <f>INDEX([8]Interface_real!$A$1:$MT$212, MATCH($A356&amp;RIGHT(I$2, 2), [8]Interface_real!$A$1:$A$212, 0), MATCH($B356, [8]Interface_real!$A$1:$MT$1, 0))</f>
        <v>114.69721503337703</v>
      </c>
      <c r="J356">
        <f>INDEX([8]Interface_real!$A$1:$MT$212, MATCH($A356&amp;RIGHT(J$2, 2), [8]Interface_real!$A$1:$A$212, 0), MATCH($B356, [8]Interface_real!$A$1:$MT$1, 0))</f>
        <v>112.47952280162639</v>
      </c>
    </row>
    <row r="357" spans="1:10" x14ac:dyDescent="0.3">
      <c r="A357" t="s">
        <v>10</v>
      </c>
      <c r="B357" t="s">
        <v>114</v>
      </c>
      <c r="C357" t="s">
        <v>144</v>
      </c>
      <c r="D357" t="s">
        <v>1</v>
      </c>
      <c r="E357" t="s">
        <v>636</v>
      </c>
      <c r="F357">
        <f>INDEX([8]Interface_real!$A$1:$MT$212, MATCH($A357&amp;RIGHT(F$2, 2), [8]Interface_real!$A$1:$A$212, 0), MATCH($B357, [8]Interface_real!$A$1:$MT$1, 0))</f>
        <v>268.69499999999999</v>
      </c>
      <c r="G357">
        <f>INDEX([8]Interface_real!$A$1:$MT$212, MATCH($A357&amp;RIGHT(G$2, 2), [8]Interface_real!$A$1:$A$212, 0), MATCH($B357, [8]Interface_real!$A$1:$MT$1, 0))</f>
        <v>285.25100000000003</v>
      </c>
      <c r="H357">
        <f>INDEX([8]Interface_real!$A$1:$MT$212, MATCH($A357&amp;RIGHT(H$2, 2), [8]Interface_real!$A$1:$A$212, 0), MATCH($B357, [8]Interface_real!$A$1:$MT$1, 0))</f>
        <v>254.893</v>
      </c>
      <c r="I357">
        <f>INDEX([8]Interface_real!$A$1:$MT$212, MATCH($A357&amp;RIGHT(I$2, 2), [8]Interface_real!$A$1:$A$212, 0), MATCH($B357, [8]Interface_real!$A$1:$MT$1, 0))</f>
        <v>223.959</v>
      </c>
      <c r="J357">
        <f>INDEX([8]Interface_real!$A$1:$MT$212, MATCH($A357&amp;RIGHT(J$2, 2), [8]Interface_real!$A$1:$A$212, 0), MATCH($B357, [8]Interface_real!$A$1:$MT$1, 0))</f>
        <v>189.87</v>
      </c>
    </row>
    <row r="358" spans="1:10" x14ac:dyDescent="0.3">
      <c r="A358" t="s">
        <v>10</v>
      </c>
      <c r="B358" t="s">
        <v>115</v>
      </c>
      <c r="C358" t="s">
        <v>168</v>
      </c>
      <c r="D358" t="s">
        <v>1</v>
      </c>
      <c r="E358" t="s">
        <v>637</v>
      </c>
      <c r="F358">
        <f>INDEX([8]Interface_real!$A$1:$MT$212, MATCH($A358&amp;RIGHT(F$2, 2), [8]Interface_real!$A$1:$A$212, 0), MATCH($B358, [8]Interface_real!$A$1:$MT$1, 0))</f>
        <v>378.46476165305819</v>
      </c>
      <c r="G358">
        <f>INDEX([8]Interface_real!$A$1:$MT$212, MATCH($A358&amp;RIGHT(G$2, 2), [8]Interface_real!$A$1:$A$212, 0), MATCH($B358, [8]Interface_real!$A$1:$MT$1, 0))</f>
        <v>364.18919147672619</v>
      </c>
      <c r="H358">
        <f>INDEX([8]Interface_real!$A$1:$MT$212, MATCH($A358&amp;RIGHT(H$2, 2), [8]Interface_real!$A$1:$A$212, 0), MATCH($B358, [8]Interface_real!$A$1:$MT$1, 0))</f>
        <v>326.87560125001357</v>
      </c>
      <c r="I358">
        <f>INDEX([8]Interface_real!$A$1:$MT$212, MATCH($A358&amp;RIGHT(I$2, 2), [8]Interface_real!$A$1:$A$212, 0), MATCH($B358, [8]Interface_real!$A$1:$MT$1, 0))</f>
        <v>285.54521503337702</v>
      </c>
      <c r="J358">
        <f>INDEX([8]Interface_real!$A$1:$MT$212, MATCH($A358&amp;RIGHT(J$2, 2), [8]Interface_real!$A$1:$A$212, 0), MATCH($B358, [8]Interface_real!$A$1:$MT$1, 0))</f>
        <v>249.8095228016264</v>
      </c>
    </row>
    <row r="359" spans="1:10" x14ac:dyDescent="0.3">
      <c r="A359" t="s">
        <v>10</v>
      </c>
      <c r="B359" t="s">
        <v>116</v>
      </c>
      <c r="C359" t="s">
        <v>169</v>
      </c>
      <c r="D359" t="s">
        <v>1</v>
      </c>
      <c r="E359" t="s">
        <v>638</v>
      </c>
      <c r="F359">
        <f>INDEX([8]Interface_real!$A$1:$MT$212, MATCH($A359&amp;RIGHT(F$2, 2), [8]Interface_real!$A$1:$A$212, 0), MATCH($B359, [8]Interface_real!$A$1:$MT$1, 0))</f>
        <v>447.93976165305821</v>
      </c>
      <c r="G359">
        <f>INDEX([8]Interface_real!$A$1:$MT$212, MATCH($A359&amp;RIGHT(G$2, 2), [8]Interface_real!$A$1:$A$212, 0), MATCH($B359, [8]Interface_real!$A$1:$MT$1, 0))</f>
        <v>434.29319147672618</v>
      </c>
      <c r="H359">
        <f>INDEX([8]Interface_real!$A$1:$MT$212, MATCH($A359&amp;RIGHT(H$2, 2), [8]Interface_real!$A$1:$A$212, 0), MATCH($B359, [8]Interface_real!$A$1:$MT$1, 0))</f>
        <v>386.00160125001355</v>
      </c>
      <c r="I359">
        <f>INDEX([8]Interface_real!$A$1:$MT$212, MATCH($A359&amp;RIGHT(I$2, 2), [8]Interface_real!$A$1:$A$212, 0), MATCH($B359, [8]Interface_real!$A$1:$MT$1, 0))</f>
        <v>338.65621503337701</v>
      </c>
      <c r="J359">
        <f>INDEX([8]Interface_real!$A$1:$MT$212, MATCH($A359&amp;RIGHT(J$2, 2), [8]Interface_real!$A$1:$A$212, 0), MATCH($B359, [8]Interface_real!$A$1:$MT$1, 0))</f>
        <v>302.34952280162639</v>
      </c>
    </row>
    <row r="360" spans="1:10" x14ac:dyDescent="0.3">
      <c r="A360" t="s">
        <v>10</v>
      </c>
      <c r="B360" t="s">
        <v>117</v>
      </c>
      <c r="C360" t="s">
        <v>145</v>
      </c>
      <c r="D360" t="s">
        <v>1</v>
      </c>
      <c r="E360" t="s">
        <v>639</v>
      </c>
      <c r="F360">
        <f>INDEX([8]Interface_real!$A$1:$MT$212, MATCH($A360&amp;RIGHT(F$2, 2), [8]Interface_real!$A$1:$A$212, 0), MATCH($B360, [8]Interface_real!$A$1:$MT$1, 0))</f>
        <v>0</v>
      </c>
      <c r="G360">
        <f>INDEX([8]Interface_real!$A$1:$MT$212, MATCH($A360&amp;RIGHT(G$2, 2), [8]Interface_real!$A$1:$A$212, 0), MATCH($B360, [8]Interface_real!$A$1:$MT$1, 0))</f>
        <v>0</v>
      </c>
      <c r="H360">
        <f>INDEX([8]Interface_real!$A$1:$MT$212, MATCH($A360&amp;RIGHT(H$2, 2), [8]Interface_real!$A$1:$A$212, 0), MATCH($B360, [8]Interface_real!$A$1:$MT$1, 0))</f>
        <v>0</v>
      </c>
      <c r="I360">
        <f>INDEX([8]Interface_real!$A$1:$MT$212, MATCH($A360&amp;RIGHT(I$2, 2), [8]Interface_real!$A$1:$A$212, 0), MATCH($B360, [8]Interface_real!$A$1:$MT$1, 0))</f>
        <v>0</v>
      </c>
      <c r="J360">
        <f>INDEX([8]Interface_real!$A$1:$MT$212, MATCH($A360&amp;RIGHT(J$2, 2), [8]Interface_real!$A$1:$A$212, 0), MATCH($B360, [8]Interface_real!$A$1:$MT$1, 0))</f>
        <v>0</v>
      </c>
    </row>
    <row r="361" spans="1:10" x14ac:dyDescent="0.3">
      <c r="A361" t="s">
        <v>10</v>
      </c>
      <c r="B361" t="s">
        <v>118</v>
      </c>
      <c r="C361" t="s">
        <v>145</v>
      </c>
      <c r="D361" t="s">
        <v>1</v>
      </c>
      <c r="E361" t="s">
        <v>640</v>
      </c>
      <c r="F361">
        <f>INDEX([8]Interface_real!$A$1:$MT$212, MATCH($A361&amp;RIGHT(F$2, 2), [8]Interface_real!$A$1:$A$212, 0), MATCH($B361, [8]Interface_real!$A$1:$MT$1, 0))</f>
        <v>0</v>
      </c>
      <c r="G361">
        <f>INDEX([8]Interface_real!$A$1:$MT$212, MATCH($A361&amp;RIGHT(G$2, 2), [8]Interface_real!$A$1:$A$212, 0), MATCH($B361, [8]Interface_real!$A$1:$MT$1, 0))</f>
        <v>0</v>
      </c>
      <c r="H361">
        <f>INDEX([8]Interface_real!$A$1:$MT$212, MATCH($A361&amp;RIGHT(H$2, 2), [8]Interface_real!$A$1:$A$212, 0), MATCH($B361, [8]Interface_real!$A$1:$MT$1, 0))</f>
        <v>0</v>
      </c>
      <c r="I361">
        <f>INDEX([8]Interface_real!$A$1:$MT$212, MATCH($A361&amp;RIGHT(I$2, 2), [8]Interface_real!$A$1:$A$212, 0), MATCH($B361, [8]Interface_real!$A$1:$MT$1, 0))</f>
        <v>0</v>
      </c>
      <c r="J361">
        <f>INDEX([8]Interface_real!$A$1:$MT$212, MATCH($A361&amp;RIGHT(J$2, 2), [8]Interface_real!$A$1:$A$212, 0), MATCH($B361, [8]Interface_real!$A$1:$MT$1, 0))</f>
        <v>0</v>
      </c>
    </row>
    <row r="362" spans="1:10" x14ac:dyDescent="0.3">
      <c r="A362" t="s">
        <v>10</v>
      </c>
      <c r="B362" t="s">
        <v>119</v>
      </c>
      <c r="C362" t="s">
        <v>146</v>
      </c>
      <c r="D362" t="s">
        <v>1</v>
      </c>
      <c r="E362" t="s">
        <v>641</v>
      </c>
      <c r="F362">
        <f>INDEX([8]Interface_real!$A$1:$MT$212, MATCH($A362&amp;RIGHT(F$2, 2), [8]Interface_real!$A$1:$A$212, 0), MATCH($B362, [8]Interface_real!$A$1:$MT$1, 0))</f>
        <v>10.773999999999999</v>
      </c>
      <c r="G362">
        <f>INDEX([8]Interface_real!$A$1:$MT$212, MATCH($A362&amp;RIGHT(G$2, 2), [8]Interface_real!$A$1:$A$212, 0), MATCH($B362, [8]Interface_real!$A$1:$MT$1, 0))</f>
        <v>10.853</v>
      </c>
      <c r="H362">
        <f>INDEX([8]Interface_real!$A$1:$MT$212, MATCH($A362&amp;RIGHT(H$2, 2), [8]Interface_real!$A$1:$A$212, 0), MATCH($B362, [8]Interface_real!$A$1:$MT$1, 0))</f>
        <v>10.952999999999999</v>
      </c>
      <c r="I362">
        <f>INDEX([8]Interface_real!$A$1:$MT$212, MATCH($A362&amp;RIGHT(I$2, 2), [8]Interface_real!$A$1:$A$212, 0), MATCH($B362, [8]Interface_real!$A$1:$MT$1, 0))</f>
        <v>11.047000000000001</v>
      </c>
      <c r="J362">
        <f>INDEX([8]Interface_real!$A$1:$MT$212, MATCH($A362&amp;RIGHT(J$2, 2), [8]Interface_real!$A$1:$A$212, 0), MATCH($B362, [8]Interface_real!$A$1:$MT$1, 0))</f>
        <v>11.146000000000001</v>
      </c>
    </row>
    <row r="363" spans="1:10" x14ac:dyDescent="0.3">
      <c r="A363" t="s">
        <v>10</v>
      </c>
      <c r="B363" t="s">
        <v>120</v>
      </c>
      <c r="C363" t="s">
        <v>147</v>
      </c>
      <c r="D363" t="s">
        <v>1</v>
      </c>
      <c r="E363" t="s">
        <v>642</v>
      </c>
      <c r="F363">
        <f>INDEX([8]Interface_real!$A$1:$MT$212, MATCH($A363&amp;RIGHT(F$2, 2), [8]Interface_real!$A$1:$A$212, 0), MATCH($B363, [8]Interface_real!$A$1:$MT$1, 0))</f>
        <v>2.0939999999999999</v>
      </c>
      <c r="G363">
        <f>INDEX([8]Interface_real!$A$1:$MT$212, MATCH($A363&amp;RIGHT(G$2, 2), [8]Interface_real!$A$1:$A$212, 0), MATCH($B363, [8]Interface_real!$A$1:$MT$1, 0))</f>
        <v>2.0939999999999999</v>
      </c>
      <c r="H363">
        <f>INDEX([8]Interface_real!$A$1:$MT$212, MATCH($A363&amp;RIGHT(H$2, 2), [8]Interface_real!$A$1:$A$212, 0), MATCH($B363, [8]Interface_real!$A$1:$MT$1, 0))</f>
        <v>0</v>
      </c>
      <c r="I363">
        <f>INDEX([8]Interface_real!$A$1:$MT$212, MATCH($A363&amp;RIGHT(I$2, 2), [8]Interface_real!$A$1:$A$212, 0), MATCH($B363, [8]Interface_real!$A$1:$MT$1, 0))</f>
        <v>0</v>
      </c>
      <c r="J363">
        <f>INDEX([8]Interface_real!$A$1:$MT$212, MATCH($A363&amp;RIGHT(J$2, 2), [8]Interface_real!$A$1:$A$212, 0), MATCH($B363, [8]Interface_real!$A$1:$MT$1, 0))</f>
        <v>0</v>
      </c>
    </row>
    <row r="364" spans="1:10" x14ac:dyDescent="0.3">
      <c r="A364" t="s">
        <v>10</v>
      </c>
      <c r="B364" t="s">
        <v>121</v>
      </c>
      <c r="C364" t="s">
        <v>148</v>
      </c>
      <c r="D364" t="s">
        <v>1</v>
      </c>
      <c r="E364" t="s">
        <v>643</v>
      </c>
      <c r="F364">
        <f>INDEX([8]Interface_real!$A$1:$MT$212, MATCH($A364&amp;RIGHT(F$2, 2), [8]Interface_real!$A$1:$A$212, 0), MATCH($B364, [8]Interface_real!$A$1:$MT$1, 0))</f>
        <v>0</v>
      </c>
      <c r="G364">
        <f>INDEX([8]Interface_real!$A$1:$MT$212, MATCH($A364&amp;RIGHT(G$2, 2), [8]Interface_real!$A$1:$A$212, 0), MATCH($B364, [8]Interface_real!$A$1:$MT$1, 0))</f>
        <v>0</v>
      </c>
      <c r="H364">
        <f>INDEX([8]Interface_real!$A$1:$MT$212, MATCH($A364&amp;RIGHT(H$2, 2), [8]Interface_real!$A$1:$A$212, 0), MATCH($B364, [8]Interface_real!$A$1:$MT$1, 0))</f>
        <v>0</v>
      </c>
      <c r="I364">
        <f>INDEX([8]Interface_real!$A$1:$MT$212, MATCH($A364&amp;RIGHT(I$2, 2), [8]Interface_real!$A$1:$A$212, 0), MATCH($B364, [8]Interface_real!$A$1:$MT$1, 0))</f>
        <v>0</v>
      </c>
      <c r="J364">
        <f>INDEX([8]Interface_real!$A$1:$MT$212, MATCH($A364&amp;RIGHT(J$2, 2), [8]Interface_real!$A$1:$A$212, 0), MATCH($B364, [8]Interface_real!$A$1:$MT$1, 0))</f>
        <v>0</v>
      </c>
    </row>
    <row r="365" spans="1:10" x14ac:dyDescent="0.3">
      <c r="A365" t="s">
        <v>10</v>
      </c>
      <c r="B365" t="s">
        <v>122</v>
      </c>
      <c r="C365" t="s">
        <v>148</v>
      </c>
      <c r="D365" t="s">
        <v>1</v>
      </c>
      <c r="E365" t="s">
        <v>644</v>
      </c>
      <c r="F365">
        <f>INDEX([8]Interface_real!$A$1:$MT$212, MATCH($A365&amp;RIGHT(F$2, 2), [8]Interface_real!$A$1:$A$212, 0), MATCH($B365, [8]Interface_real!$A$1:$MT$1, 0))</f>
        <v>0</v>
      </c>
      <c r="G365">
        <f>INDEX([8]Interface_real!$A$1:$MT$212, MATCH($A365&amp;RIGHT(G$2, 2), [8]Interface_real!$A$1:$A$212, 0), MATCH($B365, [8]Interface_real!$A$1:$MT$1, 0))</f>
        <v>0</v>
      </c>
      <c r="H365">
        <f>INDEX([8]Interface_real!$A$1:$MT$212, MATCH($A365&amp;RIGHT(H$2, 2), [8]Interface_real!$A$1:$A$212, 0), MATCH($B365, [8]Interface_real!$A$1:$MT$1, 0))</f>
        <v>0</v>
      </c>
      <c r="I365">
        <f>INDEX([8]Interface_real!$A$1:$MT$212, MATCH($A365&amp;RIGHT(I$2, 2), [8]Interface_real!$A$1:$A$212, 0), MATCH($B365, [8]Interface_real!$A$1:$MT$1, 0))</f>
        <v>0</v>
      </c>
      <c r="J365">
        <f>INDEX([8]Interface_real!$A$1:$MT$212, MATCH($A365&amp;RIGHT(J$2, 2), [8]Interface_real!$A$1:$A$212, 0), MATCH($B365, [8]Interface_real!$A$1:$MT$1, 0))</f>
        <v>0</v>
      </c>
    </row>
    <row r="366" spans="1:10" x14ac:dyDescent="0.3">
      <c r="A366" t="s">
        <v>10</v>
      </c>
      <c r="B366" t="s">
        <v>123</v>
      </c>
      <c r="C366" t="s">
        <v>170</v>
      </c>
      <c r="D366" t="s">
        <v>1</v>
      </c>
      <c r="E366" t="s">
        <v>645</v>
      </c>
      <c r="F366">
        <f>INDEX([8]Interface_real!$A$1:$MT$212, MATCH($A366&amp;RIGHT(F$2, 2), [8]Interface_real!$A$1:$A$212, 0), MATCH($B366, [8]Interface_real!$A$1:$MT$1, 0))</f>
        <v>0</v>
      </c>
      <c r="G366">
        <f>INDEX([8]Interface_real!$A$1:$MT$212, MATCH($A366&amp;RIGHT(G$2, 2), [8]Interface_real!$A$1:$A$212, 0), MATCH($B366, [8]Interface_real!$A$1:$MT$1, 0))</f>
        <v>0</v>
      </c>
      <c r="H366">
        <f>INDEX([8]Interface_real!$A$1:$MT$212, MATCH($A366&amp;RIGHT(H$2, 2), [8]Interface_real!$A$1:$A$212, 0), MATCH($B366, [8]Interface_real!$A$1:$MT$1, 0))</f>
        <v>0</v>
      </c>
      <c r="I366">
        <f>INDEX([8]Interface_real!$A$1:$MT$212, MATCH($A366&amp;RIGHT(I$2, 2), [8]Interface_real!$A$1:$A$212, 0), MATCH($B366, [8]Interface_real!$A$1:$MT$1, 0))</f>
        <v>0</v>
      </c>
      <c r="J366">
        <f>INDEX([8]Interface_real!$A$1:$MT$212, MATCH($A366&amp;RIGHT(J$2, 2), [8]Interface_real!$A$1:$A$212, 0), MATCH($B366, [8]Interface_real!$A$1:$MT$1, 0))</f>
        <v>0</v>
      </c>
    </row>
    <row r="367" spans="1:10" x14ac:dyDescent="0.3">
      <c r="A367" t="s">
        <v>10</v>
      </c>
      <c r="B367" t="s">
        <v>124</v>
      </c>
      <c r="C367" t="s">
        <v>171</v>
      </c>
      <c r="D367" t="s">
        <v>1</v>
      </c>
      <c r="E367" t="s">
        <v>646</v>
      </c>
      <c r="F367">
        <f>INDEX([8]Interface_real!$A$1:$MT$212, MATCH($A367&amp;RIGHT(F$2, 2), [8]Interface_real!$A$1:$A$212, 0), MATCH($B367, [8]Interface_real!$A$1:$MT$1, 0))</f>
        <v>2.6819999999999999</v>
      </c>
      <c r="G367">
        <f>INDEX([8]Interface_real!$A$1:$MT$212, MATCH($A367&amp;RIGHT(G$2, 2), [8]Interface_real!$A$1:$A$212, 0), MATCH($B367, [8]Interface_real!$A$1:$MT$1, 0))</f>
        <v>2.6819999999999999</v>
      </c>
      <c r="H367">
        <f>INDEX([8]Interface_real!$A$1:$MT$212, MATCH($A367&amp;RIGHT(H$2, 2), [8]Interface_real!$A$1:$A$212, 0), MATCH($B367, [8]Interface_real!$A$1:$MT$1, 0))</f>
        <v>0</v>
      </c>
      <c r="I367">
        <f>INDEX([8]Interface_real!$A$1:$MT$212, MATCH($A367&amp;RIGHT(I$2, 2), [8]Interface_real!$A$1:$A$212, 0), MATCH($B367, [8]Interface_real!$A$1:$MT$1, 0))</f>
        <v>0</v>
      </c>
      <c r="J367">
        <f>INDEX([8]Interface_real!$A$1:$MT$212, MATCH($A367&amp;RIGHT(J$2, 2), [8]Interface_real!$A$1:$A$212, 0), MATCH($B367, [8]Interface_real!$A$1:$MT$1, 0))</f>
        <v>0</v>
      </c>
    </row>
    <row r="368" spans="1:10" x14ac:dyDescent="0.3">
      <c r="A368" t="s">
        <v>10</v>
      </c>
      <c r="B368" t="s">
        <v>125</v>
      </c>
      <c r="C368" t="s">
        <v>149</v>
      </c>
      <c r="D368" t="s">
        <v>1</v>
      </c>
      <c r="E368" t="s">
        <v>647</v>
      </c>
      <c r="F368">
        <f>INDEX([8]Interface_real!$A$1:$MT$212, MATCH($A368&amp;RIGHT(F$2, 2), [8]Interface_real!$A$1:$A$212, 0), MATCH($B368, [8]Interface_real!$A$1:$MT$1, 0))</f>
        <v>0</v>
      </c>
      <c r="G368">
        <f>INDEX([8]Interface_real!$A$1:$MT$212, MATCH($A368&amp;RIGHT(G$2, 2), [8]Interface_real!$A$1:$A$212, 0), MATCH($B368, [8]Interface_real!$A$1:$MT$1, 0))</f>
        <v>0</v>
      </c>
      <c r="H368">
        <f>INDEX([8]Interface_real!$A$1:$MT$212, MATCH($A368&amp;RIGHT(H$2, 2), [8]Interface_real!$A$1:$A$212, 0), MATCH($B368, [8]Interface_real!$A$1:$MT$1, 0))</f>
        <v>0</v>
      </c>
      <c r="I368">
        <f>INDEX([8]Interface_real!$A$1:$MT$212, MATCH($A368&amp;RIGHT(I$2, 2), [8]Interface_real!$A$1:$A$212, 0), MATCH($B368, [8]Interface_real!$A$1:$MT$1, 0))</f>
        <v>0</v>
      </c>
      <c r="J368">
        <f>INDEX([8]Interface_real!$A$1:$MT$212, MATCH($A368&amp;RIGHT(J$2, 2), [8]Interface_real!$A$1:$A$212, 0), MATCH($B368, [8]Interface_real!$A$1:$MT$1, 0))</f>
        <v>0</v>
      </c>
    </row>
    <row r="369" spans="1:10" x14ac:dyDescent="0.3">
      <c r="A369" t="s">
        <v>10</v>
      </c>
      <c r="B369" t="s">
        <v>126</v>
      </c>
      <c r="C369" t="s">
        <v>149</v>
      </c>
      <c r="D369" t="s">
        <v>1</v>
      </c>
      <c r="E369" t="s">
        <v>648</v>
      </c>
      <c r="F369">
        <f>INDEX([8]Interface_real!$A$1:$MT$212, MATCH($A369&amp;RIGHT(F$2, 2), [8]Interface_real!$A$1:$A$212, 0), MATCH($B369, [8]Interface_real!$A$1:$MT$1, 0))</f>
        <v>0</v>
      </c>
      <c r="G369">
        <f>INDEX([8]Interface_real!$A$1:$MT$212, MATCH($A369&amp;RIGHT(G$2, 2), [8]Interface_real!$A$1:$A$212, 0), MATCH($B369, [8]Interface_real!$A$1:$MT$1, 0))</f>
        <v>0</v>
      </c>
      <c r="H369">
        <f>INDEX([8]Interface_real!$A$1:$MT$212, MATCH($A369&amp;RIGHT(H$2, 2), [8]Interface_real!$A$1:$A$212, 0), MATCH($B369, [8]Interface_real!$A$1:$MT$1, 0))</f>
        <v>0</v>
      </c>
      <c r="I369">
        <f>INDEX([8]Interface_real!$A$1:$MT$212, MATCH($A369&amp;RIGHT(I$2, 2), [8]Interface_real!$A$1:$A$212, 0), MATCH($B369, [8]Interface_real!$A$1:$MT$1, 0))</f>
        <v>0</v>
      </c>
      <c r="J369">
        <f>INDEX([8]Interface_real!$A$1:$MT$212, MATCH($A369&amp;RIGHT(J$2, 2), [8]Interface_real!$A$1:$A$212, 0), MATCH($B369, [8]Interface_real!$A$1:$MT$1, 0))</f>
        <v>0</v>
      </c>
    </row>
    <row r="370" spans="1:10" x14ac:dyDescent="0.3">
      <c r="A370" t="s">
        <v>10</v>
      </c>
      <c r="B370" t="s">
        <v>127</v>
      </c>
      <c r="C370" t="s">
        <v>150</v>
      </c>
      <c r="D370" t="s">
        <v>1</v>
      </c>
      <c r="E370" t="s">
        <v>649</v>
      </c>
      <c r="F370">
        <f>INDEX([8]Interface_real!$A$1:$MT$212, MATCH($A370&amp;RIGHT(F$2, 2), [8]Interface_real!$A$1:$A$212, 0), MATCH($B370, [8]Interface_real!$A$1:$MT$1, 0))</f>
        <v>0</v>
      </c>
      <c r="G370">
        <f>INDEX([8]Interface_real!$A$1:$MT$212, MATCH($A370&amp;RIGHT(G$2, 2), [8]Interface_real!$A$1:$A$212, 0), MATCH($B370, [8]Interface_real!$A$1:$MT$1, 0))</f>
        <v>0</v>
      </c>
      <c r="H370">
        <f>INDEX([8]Interface_real!$A$1:$MT$212, MATCH($A370&amp;RIGHT(H$2, 2), [8]Interface_real!$A$1:$A$212, 0), MATCH($B370, [8]Interface_real!$A$1:$MT$1, 0))</f>
        <v>0</v>
      </c>
      <c r="I370">
        <f>INDEX([8]Interface_real!$A$1:$MT$212, MATCH($A370&amp;RIGHT(I$2, 2), [8]Interface_real!$A$1:$A$212, 0), MATCH($B370, [8]Interface_real!$A$1:$MT$1, 0))</f>
        <v>0</v>
      </c>
      <c r="J370">
        <f>INDEX([8]Interface_real!$A$1:$MT$212, MATCH($A370&amp;RIGHT(J$2, 2), [8]Interface_real!$A$1:$A$212, 0), MATCH($B370, [8]Interface_real!$A$1:$MT$1, 0))</f>
        <v>0</v>
      </c>
    </row>
    <row r="371" spans="1:10" x14ac:dyDescent="0.3">
      <c r="A371" t="s">
        <v>10</v>
      </c>
      <c r="B371" t="s">
        <v>128</v>
      </c>
      <c r="C371" t="s">
        <v>151</v>
      </c>
      <c r="D371" t="s">
        <v>1</v>
      </c>
      <c r="E371" t="s">
        <v>650</v>
      </c>
      <c r="F371">
        <f>INDEX([8]Interface_real!$A$1:$MT$212, MATCH($A371&amp;RIGHT(F$2, 2), [8]Interface_real!$A$1:$A$212, 0), MATCH($B371, [8]Interface_real!$A$1:$MT$1, 0))</f>
        <v>0.27500000000000002</v>
      </c>
      <c r="G371">
        <f>INDEX([8]Interface_real!$A$1:$MT$212, MATCH($A371&amp;RIGHT(G$2, 2), [8]Interface_real!$A$1:$A$212, 0), MATCH($B371, [8]Interface_real!$A$1:$MT$1, 0))</f>
        <v>0.27500000000000002</v>
      </c>
      <c r="H371">
        <f>INDEX([8]Interface_real!$A$1:$MT$212, MATCH($A371&amp;RIGHT(H$2, 2), [8]Interface_real!$A$1:$A$212, 0), MATCH($B371, [8]Interface_real!$A$1:$MT$1, 0))</f>
        <v>0</v>
      </c>
      <c r="I371">
        <f>INDEX([8]Interface_real!$A$1:$MT$212, MATCH($A371&amp;RIGHT(I$2, 2), [8]Interface_real!$A$1:$A$212, 0), MATCH($B371, [8]Interface_real!$A$1:$MT$1, 0))</f>
        <v>0</v>
      </c>
      <c r="J371">
        <f>INDEX([8]Interface_real!$A$1:$MT$212, MATCH($A371&amp;RIGHT(J$2, 2), [8]Interface_real!$A$1:$A$212, 0), MATCH($B371, [8]Interface_real!$A$1:$MT$1, 0))</f>
        <v>0</v>
      </c>
    </row>
    <row r="372" spans="1:10" x14ac:dyDescent="0.3">
      <c r="A372" t="s">
        <v>10</v>
      </c>
      <c r="B372" t="s">
        <v>129</v>
      </c>
      <c r="C372" t="s">
        <v>152</v>
      </c>
      <c r="D372" t="s">
        <v>1</v>
      </c>
      <c r="E372" t="s">
        <v>651</v>
      </c>
      <c r="F372">
        <f>INDEX([8]Interface_real!$A$1:$MT$212, MATCH($A372&amp;RIGHT(F$2, 2), [8]Interface_real!$A$1:$A$212, 0), MATCH($B372, [8]Interface_real!$A$1:$MT$1, 0))</f>
        <v>0</v>
      </c>
      <c r="G372">
        <f>INDEX([8]Interface_real!$A$1:$MT$212, MATCH($A372&amp;RIGHT(G$2, 2), [8]Interface_real!$A$1:$A$212, 0), MATCH($B372, [8]Interface_real!$A$1:$MT$1, 0))</f>
        <v>0</v>
      </c>
      <c r="H372">
        <f>INDEX([8]Interface_real!$A$1:$MT$212, MATCH($A372&amp;RIGHT(H$2, 2), [8]Interface_real!$A$1:$A$212, 0), MATCH($B372, [8]Interface_real!$A$1:$MT$1, 0))</f>
        <v>0</v>
      </c>
      <c r="I372">
        <f>INDEX([8]Interface_real!$A$1:$MT$212, MATCH($A372&amp;RIGHT(I$2, 2), [8]Interface_real!$A$1:$A$212, 0), MATCH($B372, [8]Interface_real!$A$1:$MT$1, 0))</f>
        <v>0</v>
      </c>
      <c r="J372">
        <f>INDEX([8]Interface_real!$A$1:$MT$212, MATCH($A372&amp;RIGHT(J$2, 2), [8]Interface_real!$A$1:$A$212, 0), MATCH($B372, [8]Interface_real!$A$1:$MT$1, 0))</f>
        <v>0</v>
      </c>
    </row>
    <row r="373" spans="1:10" x14ac:dyDescent="0.3">
      <c r="A373" t="s">
        <v>10</v>
      </c>
      <c r="B373" t="s">
        <v>130</v>
      </c>
      <c r="C373" t="s">
        <v>152</v>
      </c>
      <c r="D373" t="s">
        <v>1</v>
      </c>
      <c r="E373" t="s">
        <v>652</v>
      </c>
      <c r="F373">
        <f>INDEX([8]Interface_real!$A$1:$MT$212, MATCH($A373&amp;RIGHT(F$2, 2), [8]Interface_real!$A$1:$A$212, 0), MATCH($B373, [8]Interface_real!$A$1:$MT$1, 0))</f>
        <v>0</v>
      </c>
      <c r="G373">
        <f>INDEX([8]Interface_real!$A$1:$MT$212, MATCH($A373&amp;RIGHT(G$2, 2), [8]Interface_real!$A$1:$A$212, 0), MATCH($B373, [8]Interface_real!$A$1:$MT$1, 0))</f>
        <v>0</v>
      </c>
      <c r="H373">
        <f>INDEX([8]Interface_real!$A$1:$MT$212, MATCH($A373&amp;RIGHT(H$2, 2), [8]Interface_real!$A$1:$A$212, 0), MATCH($B373, [8]Interface_real!$A$1:$MT$1, 0))</f>
        <v>0</v>
      </c>
      <c r="I373">
        <f>INDEX([8]Interface_real!$A$1:$MT$212, MATCH($A373&amp;RIGHT(I$2, 2), [8]Interface_real!$A$1:$A$212, 0), MATCH($B373, [8]Interface_real!$A$1:$MT$1, 0))</f>
        <v>0</v>
      </c>
      <c r="J373">
        <f>INDEX([8]Interface_real!$A$1:$MT$212, MATCH($A373&amp;RIGHT(J$2, 2), [8]Interface_real!$A$1:$A$212, 0), MATCH($B373, [8]Interface_real!$A$1:$MT$1, 0))</f>
        <v>0</v>
      </c>
    </row>
    <row r="374" spans="1:10" x14ac:dyDescent="0.3">
      <c r="A374" t="s">
        <v>10</v>
      </c>
      <c r="B374" t="s">
        <v>131</v>
      </c>
      <c r="C374" t="s">
        <v>153</v>
      </c>
      <c r="D374" t="s">
        <v>1</v>
      </c>
      <c r="E374" t="s">
        <v>653</v>
      </c>
      <c r="F374">
        <f>INDEX([8]Interface_real!$A$1:$MT$212, MATCH($A374&amp;RIGHT(F$2, 2), [8]Interface_real!$A$1:$A$212, 0), MATCH($B374, [8]Interface_real!$A$1:$MT$1, 0))</f>
        <v>0</v>
      </c>
      <c r="G374">
        <f>INDEX([8]Interface_real!$A$1:$MT$212, MATCH($A374&amp;RIGHT(G$2, 2), [8]Interface_real!$A$1:$A$212, 0), MATCH($B374, [8]Interface_real!$A$1:$MT$1, 0))</f>
        <v>0</v>
      </c>
      <c r="H374">
        <f>INDEX([8]Interface_real!$A$1:$MT$212, MATCH($A374&amp;RIGHT(H$2, 2), [8]Interface_real!$A$1:$A$212, 0), MATCH($B374, [8]Interface_real!$A$1:$MT$1, 0))</f>
        <v>0</v>
      </c>
      <c r="I374">
        <f>INDEX([8]Interface_real!$A$1:$MT$212, MATCH($A374&amp;RIGHT(I$2, 2), [8]Interface_real!$A$1:$A$212, 0), MATCH($B374, [8]Interface_real!$A$1:$MT$1, 0))</f>
        <v>0</v>
      </c>
      <c r="J374">
        <f>INDEX([8]Interface_real!$A$1:$MT$212, MATCH($A374&amp;RIGHT(J$2, 2), [8]Interface_real!$A$1:$A$212, 0), MATCH($B374, [8]Interface_real!$A$1:$MT$1, 0))</f>
        <v>0</v>
      </c>
    </row>
    <row r="375" spans="1:10" x14ac:dyDescent="0.3">
      <c r="A375" t="s">
        <v>10</v>
      </c>
      <c r="B375" t="s">
        <v>132</v>
      </c>
      <c r="C375" t="s">
        <v>154</v>
      </c>
      <c r="D375" t="s">
        <v>1</v>
      </c>
      <c r="E375" t="s">
        <v>654</v>
      </c>
      <c r="F375">
        <f>INDEX([8]Interface_real!$A$1:$MT$212, MATCH($A375&amp;RIGHT(F$2, 2), [8]Interface_real!$A$1:$A$212, 0), MATCH($B375, [8]Interface_real!$A$1:$MT$1, 0))</f>
        <v>0.97399999999999998</v>
      </c>
      <c r="G375">
        <f>INDEX([8]Interface_real!$A$1:$MT$212, MATCH($A375&amp;RIGHT(G$2, 2), [8]Interface_real!$A$1:$A$212, 0), MATCH($B375, [8]Interface_real!$A$1:$MT$1, 0))</f>
        <v>0.97399999999999998</v>
      </c>
      <c r="H375">
        <f>INDEX([8]Interface_real!$A$1:$MT$212, MATCH($A375&amp;RIGHT(H$2, 2), [8]Interface_real!$A$1:$A$212, 0), MATCH($B375, [8]Interface_real!$A$1:$MT$1, 0))</f>
        <v>0</v>
      </c>
      <c r="I375">
        <f>INDEX([8]Interface_real!$A$1:$MT$212, MATCH($A375&amp;RIGHT(I$2, 2), [8]Interface_real!$A$1:$A$212, 0), MATCH($B375, [8]Interface_real!$A$1:$MT$1, 0))</f>
        <v>0</v>
      </c>
      <c r="J375">
        <f>INDEX([8]Interface_real!$A$1:$MT$212, MATCH($A375&amp;RIGHT(J$2, 2), [8]Interface_real!$A$1:$A$212, 0), MATCH($B375, [8]Interface_real!$A$1:$MT$1, 0))</f>
        <v>0</v>
      </c>
    </row>
    <row r="376" spans="1:10" x14ac:dyDescent="0.3">
      <c r="A376" t="s">
        <v>10</v>
      </c>
      <c r="B376" t="s">
        <v>133</v>
      </c>
      <c r="C376" t="s">
        <v>155</v>
      </c>
      <c r="D376" t="s">
        <v>1</v>
      </c>
      <c r="E376" t="s">
        <v>655</v>
      </c>
      <c r="F376">
        <f>INDEX([8]Interface_real!$A$1:$MT$212, MATCH($A376&amp;RIGHT(F$2, 2), [8]Interface_real!$A$1:$A$212, 0), MATCH($B376, [8]Interface_real!$A$1:$MT$1, 0))</f>
        <v>0</v>
      </c>
      <c r="G376">
        <f>INDEX([8]Interface_real!$A$1:$MT$212, MATCH($A376&amp;RIGHT(G$2, 2), [8]Interface_real!$A$1:$A$212, 0), MATCH($B376, [8]Interface_real!$A$1:$MT$1, 0))</f>
        <v>0</v>
      </c>
      <c r="H376">
        <f>INDEX([8]Interface_real!$A$1:$MT$212, MATCH($A376&amp;RIGHT(H$2, 2), [8]Interface_real!$A$1:$A$212, 0), MATCH($B376, [8]Interface_real!$A$1:$MT$1, 0))</f>
        <v>0</v>
      </c>
      <c r="I376">
        <f>INDEX([8]Interface_real!$A$1:$MT$212, MATCH($A376&amp;RIGHT(I$2, 2), [8]Interface_real!$A$1:$A$212, 0), MATCH($B376, [8]Interface_real!$A$1:$MT$1, 0))</f>
        <v>0</v>
      </c>
      <c r="J376">
        <f>INDEX([8]Interface_real!$A$1:$MT$212, MATCH($A376&amp;RIGHT(J$2, 2), [8]Interface_real!$A$1:$A$212, 0), MATCH($B376, [8]Interface_real!$A$1:$MT$1, 0))</f>
        <v>0</v>
      </c>
    </row>
    <row r="377" spans="1:10" x14ac:dyDescent="0.3">
      <c r="A377" t="s">
        <v>10</v>
      </c>
      <c r="B377" t="s">
        <v>134</v>
      </c>
      <c r="C377" t="s">
        <v>155</v>
      </c>
      <c r="D377" t="s">
        <v>1</v>
      </c>
      <c r="E377" t="s">
        <v>656</v>
      </c>
      <c r="F377">
        <f>INDEX([8]Interface_real!$A$1:$MT$212, MATCH($A377&amp;RIGHT(F$2, 2), [8]Interface_real!$A$1:$A$212, 0), MATCH($B377, [8]Interface_real!$A$1:$MT$1, 0))</f>
        <v>0</v>
      </c>
      <c r="G377">
        <f>INDEX([8]Interface_real!$A$1:$MT$212, MATCH($A377&amp;RIGHT(G$2, 2), [8]Interface_real!$A$1:$A$212, 0), MATCH($B377, [8]Interface_real!$A$1:$MT$1, 0))</f>
        <v>0</v>
      </c>
      <c r="H377">
        <f>INDEX([8]Interface_real!$A$1:$MT$212, MATCH($A377&amp;RIGHT(H$2, 2), [8]Interface_real!$A$1:$A$212, 0), MATCH($B377, [8]Interface_real!$A$1:$MT$1, 0))</f>
        <v>0</v>
      </c>
      <c r="I377">
        <f>INDEX([8]Interface_real!$A$1:$MT$212, MATCH($A377&amp;RIGHT(I$2, 2), [8]Interface_real!$A$1:$A$212, 0), MATCH($B377, [8]Interface_real!$A$1:$MT$1, 0))</f>
        <v>0</v>
      </c>
      <c r="J377">
        <f>INDEX([8]Interface_real!$A$1:$MT$212, MATCH($A377&amp;RIGHT(J$2, 2), [8]Interface_real!$A$1:$A$212, 0), MATCH($B377, [8]Interface_real!$A$1:$MT$1, 0))</f>
        <v>0</v>
      </c>
    </row>
    <row r="378" spans="1:10" x14ac:dyDescent="0.3">
      <c r="A378" t="s">
        <v>10</v>
      </c>
      <c r="B378" t="s">
        <v>135</v>
      </c>
      <c r="C378" t="s">
        <v>156</v>
      </c>
      <c r="D378" t="s">
        <v>1</v>
      </c>
      <c r="E378" t="s">
        <v>657</v>
      </c>
      <c r="F378">
        <f>INDEX([8]Interface_real!$A$1:$MT$212, MATCH($A378&amp;RIGHT(F$2, 2), [8]Interface_real!$A$1:$A$212, 0), MATCH($B378, [8]Interface_real!$A$1:$MT$1, 0))</f>
        <v>0</v>
      </c>
      <c r="G378">
        <f>INDEX([8]Interface_real!$A$1:$MT$212, MATCH($A378&amp;RIGHT(G$2, 2), [8]Interface_real!$A$1:$A$212, 0), MATCH($B378, [8]Interface_real!$A$1:$MT$1, 0))</f>
        <v>0</v>
      </c>
      <c r="H378">
        <f>INDEX([8]Interface_real!$A$1:$MT$212, MATCH($A378&amp;RIGHT(H$2, 2), [8]Interface_real!$A$1:$A$212, 0), MATCH($B378, [8]Interface_real!$A$1:$MT$1, 0))</f>
        <v>0</v>
      </c>
      <c r="I378">
        <f>INDEX([8]Interface_real!$A$1:$MT$212, MATCH($A378&amp;RIGHT(I$2, 2), [8]Interface_real!$A$1:$A$212, 0), MATCH($B378, [8]Interface_real!$A$1:$MT$1, 0))</f>
        <v>0</v>
      </c>
      <c r="J378">
        <f>INDEX([8]Interface_real!$A$1:$MT$212, MATCH($A378&amp;RIGHT(J$2, 2), [8]Interface_real!$A$1:$A$212, 0), MATCH($B378, [8]Interface_real!$A$1:$MT$1, 0))</f>
        <v>0</v>
      </c>
    </row>
    <row r="379" spans="1:10" x14ac:dyDescent="0.3">
      <c r="A379" t="s">
        <v>10</v>
      </c>
      <c r="B379" t="s">
        <v>136</v>
      </c>
      <c r="C379" t="s">
        <v>157</v>
      </c>
      <c r="D379" t="s">
        <v>1</v>
      </c>
      <c r="E379" t="s">
        <v>658</v>
      </c>
      <c r="F379">
        <f>INDEX([8]Interface_real!$A$1:$MT$212, MATCH($A379&amp;RIGHT(F$2, 2), [8]Interface_real!$A$1:$A$212, 0), MATCH($B379, [8]Interface_real!$A$1:$MT$1, 0))</f>
        <v>3.5000000000000003E-2</v>
      </c>
      <c r="G379">
        <f>INDEX([8]Interface_real!$A$1:$MT$212, MATCH($A379&amp;RIGHT(G$2, 2), [8]Interface_real!$A$1:$A$212, 0), MATCH($B379, [8]Interface_real!$A$1:$MT$1, 0))</f>
        <v>3.5000000000000003E-2</v>
      </c>
      <c r="H379">
        <f>INDEX([8]Interface_real!$A$1:$MT$212, MATCH($A379&amp;RIGHT(H$2, 2), [8]Interface_real!$A$1:$A$212, 0), MATCH($B379, [8]Interface_real!$A$1:$MT$1, 0))</f>
        <v>0</v>
      </c>
      <c r="I379">
        <f>INDEX([8]Interface_real!$A$1:$MT$212, MATCH($A379&amp;RIGHT(I$2, 2), [8]Interface_real!$A$1:$A$212, 0), MATCH($B379, [8]Interface_real!$A$1:$MT$1, 0))</f>
        <v>0</v>
      </c>
      <c r="J379">
        <f>INDEX([8]Interface_real!$A$1:$MT$212, MATCH($A379&amp;RIGHT(J$2, 2), [8]Interface_real!$A$1:$A$212, 0), MATCH($B379, [8]Interface_real!$A$1:$MT$1, 0))</f>
        <v>0</v>
      </c>
    </row>
    <row r="380" spans="1:10" x14ac:dyDescent="0.3">
      <c r="A380" t="s">
        <v>10</v>
      </c>
      <c r="B380" t="s">
        <v>158</v>
      </c>
      <c r="C380" t="s">
        <v>159</v>
      </c>
      <c r="D380" t="s">
        <v>1</v>
      </c>
      <c r="E380" t="s">
        <v>659</v>
      </c>
      <c r="F380">
        <f>INDEX([8]Interface_real!$A$1:$MT$212, MATCH($A380&amp;RIGHT(F$2, 2), [8]Interface_real!$A$1:$A$212, 0), MATCH($B380, [8]Interface_real!$A$1:$MT$1, 0))</f>
        <v>71.945999999999998</v>
      </c>
      <c r="G380">
        <f>INDEX([8]Interface_real!$A$1:$MT$212, MATCH($A380&amp;RIGHT(G$2, 2), [8]Interface_real!$A$1:$A$212, 0), MATCH($B380, [8]Interface_real!$A$1:$MT$1, 0))</f>
        <v>72.924000000000007</v>
      </c>
      <c r="H380">
        <f>INDEX([8]Interface_real!$A$1:$MT$212, MATCH($A380&amp;RIGHT(H$2, 2), [8]Interface_real!$A$1:$A$212, 0), MATCH($B380, [8]Interface_real!$A$1:$MT$1, 0))</f>
        <v>68.707999999999998</v>
      </c>
      <c r="I380">
        <f>INDEX([8]Interface_real!$A$1:$MT$212, MATCH($A380&amp;RIGHT(I$2, 2), [8]Interface_real!$A$1:$A$212, 0), MATCH($B380, [8]Interface_real!$A$1:$MT$1, 0))</f>
        <v>94.87</v>
      </c>
      <c r="J380">
        <f>INDEX([8]Interface_real!$A$1:$MT$212, MATCH($A380&amp;RIGHT(J$2, 2), [8]Interface_real!$A$1:$A$212, 0), MATCH($B380, [8]Interface_real!$A$1:$MT$1, 0))</f>
        <v>66.138999999999996</v>
      </c>
    </row>
    <row r="381" spans="1:10" x14ac:dyDescent="0.3">
      <c r="A381" t="s">
        <v>10</v>
      </c>
      <c r="B381" t="s">
        <v>137</v>
      </c>
      <c r="C381" t="s">
        <v>160</v>
      </c>
      <c r="D381" t="s">
        <v>1</v>
      </c>
      <c r="E381" t="s">
        <v>660</v>
      </c>
      <c r="F381">
        <f>INDEX([8]Interface_real!$A$1:$MT$212, MATCH($A381&amp;RIGHT(F$2, 2), [8]Interface_real!$A$1:$A$212, 0), MATCH($B381, [8]Interface_real!$A$1:$MT$1, 0))</f>
        <v>399.38900000000001</v>
      </c>
      <c r="G381">
        <f>INDEX([8]Interface_real!$A$1:$MT$212, MATCH($A381&amp;RIGHT(G$2, 2), [8]Interface_real!$A$1:$A$212, 0), MATCH($B381, [8]Interface_real!$A$1:$MT$1, 0))</f>
        <v>441.50799999999998</v>
      </c>
      <c r="H381">
        <f>INDEX([8]Interface_real!$A$1:$MT$212, MATCH($A381&amp;RIGHT(H$2, 2), [8]Interface_real!$A$1:$A$212, 0), MATCH($B381, [8]Interface_real!$A$1:$MT$1, 0))</f>
        <v>367.51299999999998</v>
      </c>
      <c r="I381">
        <f>INDEX([8]Interface_real!$A$1:$MT$212, MATCH($A381&amp;RIGHT(I$2, 2), [8]Interface_real!$A$1:$A$212, 0), MATCH($B381, [8]Interface_real!$A$1:$MT$1, 0))</f>
        <v>281.04399999999998</v>
      </c>
      <c r="J381">
        <f>INDEX([8]Interface_real!$A$1:$MT$212, MATCH($A381&amp;RIGHT(J$2, 2), [8]Interface_real!$A$1:$A$212, 0), MATCH($B381, [8]Interface_real!$A$1:$MT$1, 0))</f>
        <v>188.57499999999999</v>
      </c>
    </row>
    <row r="382" spans="1:10" x14ac:dyDescent="0.3">
      <c r="A382" t="s">
        <v>10</v>
      </c>
      <c r="B382" t="s">
        <v>138</v>
      </c>
      <c r="C382" t="s">
        <v>161</v>
      </c>
      <c r="D382" t="s">
        <v>1</v>
      </c>
      <c r="E382" t="s">
        <v>661</v>
      </c>
      <c r="F382">
        <f>INDEX([8]Interface_real!$A$1:$MT$212, MATCH($A382&amp;RIGHT(F$2, 2), [8]Interface_real!$A$1:$A$212, 0), MATCH($B382, [8]Interface_real!$A$1:$MT$1, 0))</f>
        <v>221.482</v>
      </c>
      <c r="G382">
        <f>INDEX([8]Interface_real!$A$1:$MT$212, MATCH($A382&amp;RIGHT(G$2, 2), [8]Interface_real!$A$1:$A$212, 0), MATCH($B382, [8]Interface_real!$A$1:$MT$1, 0))</f>
        <v>182.25299999999999</v>
      </c>
      <c r="H382">
        <f>INDEX([8]Interface_real!$A$1:$MT$212, MATCH($A382&amp;RIGHT(H$2, 2), [8]Interface_real!$A$1:$A$212, 0), MATCH($B382, [8]Interface_real!$A$1:$MT$1, 0))</f>
        <v>157.001</v>
      </c>
      <c r="I382">
        <f>INDEX([8]Interface_real!$A$1:$MT$212, MATCH($A382&amp;RIGHT(I$2, 2), [8]Interface_real!$A$1:$A$212, 0), MATCH($B382, [8]Interface_real!$A$1:$MT$1, 0))</f>
        <v>139.87200000000001</v>
      </c>
      <c r="J382">
        <f>INDEX([8]Interface_real!$A$1:$MT$212, MATCH($A382&amp;RIGHT(J$2, 2), [8]Interface_real!$A$1:$A$212, 0), MATCH($B382, [8]Interface_real!$A$1:$MT$1, 0))</f>
        <v>134.291</v>
      </c>
    </row>
    <row r="383" spans="1:10" x14ac:dyDescent="0.3">
      <c r="A383" t="s">
        <v>10</v>
      </c>
      <c r="B383" t="s">
        <v>162</v>
      </c>
      <c r="C383" t="s">
        <v>172</v>
      </c>
      <c r="D383" t="s">
        <v>1</v>
      </c>
      <c r="E383" t="s">
        <v>662</v>
      </c>
      <c r="F383">
        <f>INDEX([8]Interface_real!$A$1:$MT$212, MATCH($A383&amp;RIGHT(F$2, 2), [8]Interface_real!$A$1:$A$212, 0), MATCH($B383, [8]Interface_real!$A$1:$MT$1, 0))</f>
        <v>136.47199999999998</v>
      </c>
      <c r="G383">
        <f>INDEX([8]Interface_real!$A$1:$MT$212, MATCH($A383&amp;RIGHT(G$2, 2), [8]Interface_real!$A$1:$A$212, 0), MATCH($B383, [8]Interface_real!$A$1:$MT$1, 0))</f>
        <v>140.4</v>
      </c>
      <c r="H383">
        <f>INDEX([8]Interface_real!$A$1:$MT$212, MATCH($A383&amp;RIGHT(H$2, 2), [8]Interface_real!$A$1:$A$212, 0), MATCH($B383, [8]Interface_real!$A$1:$MT$1, 0))</f>
        <v>143.20499999999998</v>
      </c>
      <c r="I383">
        <f>INDEX([8]Interface_real!$A$1:$MT$212, MATCH($A383&amp;RIGHT(I$2, 2), [8]Interface_real!$A$1:$A$212, 0), MATCH($B383, [8]Interface_real!$A$1:$MT$1, 0))</f>
        <v>153.03899999999999</v>
      </c>
      <c r="J383">
        <f>INDEX([8]Interface_real!$A$1:$MT$212, MATCH($A383&amp;RIGHT(J$2, 2), [8]Interface_real!$A$1:$A$212, 0), MATCH($B383, [8]Interface_real!$A$1:$MT$1, 0))</f>
        <v>159.27099999999999</v>
      </c>
    </row>
    <row r="384" spans="1:10" x14ac:dyDescent="0.3">
      <c r="A384" t="s">
        <v>10</v>
      </c>
      <c r="B384" t="s">
        <v>163</v>
      </c>
      <c r="C384" t="s">
        <v>173</v>
      </c>
      <c r="D384" t="s">
        <v>1</v>
      </c>
      <c r="E384" t="s">
        <v>663</v>
      </c>
      <c r="F384">
        <f>INDEX([8]Interface_real!$A$1:$MT$212, MATCH($A384&amp;RIGHT(F$2, 2), [8]Interface_real!$A$1:$A$212, 0), MATCH($B384, [8]Interface_real!$A$1:$MT$1, 0))</f>
        <v>86.11399999999999</v>
      </c>
      <c r="G384">
        <f>INDEX([8]Interface_real!$A$1:$MT$212, MATCH($A384&amp;RIGHT(G$2, 2), [8]Interface_real!$A$1:$A$212, 0), MATCH($B384, [8]Interface_real!$A$1:$MT$1, 0))</f>
        <v>48.097999999999999</v>
      </c>
      <c r="H384">
        <f>INDEX([8]Interface_real!$A$1:$MT$212, MATCH($A384&amp;RIGHT(H$2, 2), [8]Interface_real!$A$1:$A$212, 0), MATCH($B384, [8]Interface_real!$A$1:$MT$1, 0))</f>
        <v>34.35</v>
      </c>
      <c r="I384">
        <f>INDEX([8]Interface_real!$A$1:$MT$212, MATCH($A384&amp;RIGHT(I$2, 2), [8]Interface_real!$A$1:$A$212, 0), MATCH($B384, [8]Interface_real!$A$1:$MT$1, 0))</f>
        <v>35.555999999999997</v>
      </c>
      <c r="J384">
        <f>INDEX([8]Interface_real!$A$1:$MT$212, MATCH($A384&amp;RIGHT(J$2, 2), [8]Interface_real!$A$1:$A$212, 0), MATCH($B384, [8]Interface_real!$A$1:$MT$1, 0))</f>
        <v>40.578000000000003</v>
      </c>
    </row>
    <row r="385" spans="1:10" x14ac:dyDescent="0.3">
      <c r="A385" t="s">
        <v>10</v>
      </c>
      <c r="B385" t="s">
        <v>164</v>
      </c>
      <c r="C385" t="s">
        <v>174</v>
      </c>
      <c r="D385" t="s">
        <v>1</v>
      </c>
      <c r="E385" t="s">
        <v>664</v>
      </c>
      <c r="F385">
        <f>INDEX([8]Interface_real!$A$1:$MT$212, MATCH($A385&amp;RIGHT(F$2, 2), [8]Interface_real!$A$1:$A$212, 0), MATCH($B385, [8]Interface_real!$A$1:$MT$1, 0))</f>
        <v>152.68</v>
      </c>
      <c r="G385">
        <f>INDEX([8]Interface_real!$A$1:$MT$212, MATCH($A385&amp;RIGHT(G$2, 2), [8]Interface_real!$A$1:$A$212, 0), MATCH($B385, [8]Interface_real!$A$1:$MT$1, 0))</f>
        <v>158.839</v>
      </c>
      <c r="H385">
        <f>INDEX([8]Interface_real!$A$1:$MT$212, MATCH($A385&amp;RIGHT(H$2, 2), [8]Interface_real!$A$1:$A$212, 0), MATCH($B385, [8]Interface_real!$A$1:$MT$1, 0))</f>
        <v>133.56399999999999</v>
      </c>
      <c r="I385">
        <f>INDEX([8]Interface_real!$A$1:$MT$212, MATCH($A385&amp;RIGHT(I$2, 2), [8]Interface_real!$A$1:$A$212, 0), MATCH($B385, [8]Interface_real!$A$1:$MT$1, 0))</f>
        <v>96.727000000000004</v>
      </c>
      <c r="J385">
        <f>INDEX([8]Interface_real!$A$1:$MT$212, MATCH($A385&amp;RIGHT(J$2, 2), [8]Interface_real!$A$1:$A$212, 0), MATCH($B385, [8]Interface_real!$A$1:$MT$1, 0))</f>
        <v>62.272999999999996</v>
      </c>
    </row>
    <row r="386" spans="1:10" x14ac:dyDescent="0.3">
      <c r="A386" t="s">
        <v>10</v>
      </c>
      <c r="B386" t="s">
        <v>165</v>
      </c>
      <c r="C386" t="s">
        <v>175</v>
      </c>
      <c r="D386" t="s">
        <v>1</v>
      </c>
      <c r="E386" t="s">
        <v>665</v>
      </c>
      <c r="F386">
        <f>INDEX([8]Interface_real!$A$1:$MT$212, MATCH($A386&amp;RIGHT(F$2, 2), [8]Interface_real!$A$1:$A$212, 0), MATCH($B386, [8]Interface_real!$A$1:$MT$1, 0))</f>
        <v>40.201999999999998</v>
      </c>
      <c r="G386">
        <f>INDEX([8]Interface_real!$A$1:$MT$212, MATCH($A386&amp;RIGHT(G$2, 2), [8]Interface_real!$A$1:$A$212, 0), MATCH($B386, [8]Interface_real!$A$1:$MT$1, 0))</f>
        <v>40.789000000000001</v>
      </c>
      <c r="H386">
        <f>INDEX([8]Interface_real!$A$1:$MT$212, MATCH($A386&amp;RIGHT(H$2, 2), [8]Interface_real!$A$1:$A$212, 0), MATCH($B386, [8]Interface_real!$A$1:$MT$1, 0))</f>
        <v>41.078000000000003</v>
      </c>
      <c r="I386">
        <f>INDEX([8]Interface_real!$A$1:$MT$212, MATCH($A386&amp;RIGHT(I$2, 2), [8]Interface_real!$A$1:$A$212, 0), MATCH($B386, [8]Interface_real!$A$1:$MT$1, 0))</f>
        <v>41.391999999999996</v>
      </c>
      <c r="J386">
        <f>INDEX([8]Interface_real!$A$1:$MT$212, MATCH($A386&amp;RIGHT(J$2, 2), [8]Interface_real!$A$1:$A$212, 0), MATCH($B386, [8]Interface_real!$A$1:$MT$1, 0))</f>
        <v>41.698</v>
      </c>
    </row>
    <row r="387" spans="1:10" x14ac:dyDescent="0.3">
      <c r="A387" t="s">
        <v>10</v>
      </c>
      <c r="B387" t="s">
        <v>166</v>
      </c>
      <c r="C387" t="s">
        <v>176</v>
      </c>
      <c r="D387" t="s">
        <v>1</v>
      </c>
      <c r="E387" t="s">
        <v>666</v>
      </c>
      <c r="F387">
        <f>INDEX([8]Interface_real!$A$1:$MT$212, MATCH($A387&amp;RIGHT(F$2, 2), [8]Interface_real!$A$1:$A$212, 0), MATCH($B387, [8]Interface_real!$A$1:$MT$1, 0))</f>
        <v>0</v>
      </c>
      <c r="G387">
        <f>INDEX([8]Interface_real!$A$1:$MT$212, MATCH($A387&amp;RIGHT(G$2, 2), [8]Interface_real!$A$1:$A$212, 0), MATCH($B387, [8]Interface_real!$A$1:$MT$1, 0))</f>
        <v>0</v>
      </c>
      <c r="H387">
        <f>INDEX([8]Interface_real!$A$1:$MT$212, MATCH($A387&amp;RIGHT(H$2, 2), [8]Interface_real!$A$1:$A$212, 0), MATCH($B387, [8]Interface_real!$A$1:$MT$1, 0))</f>
        <v>0</v>
      </c>
      <c r="I387">
        <f>INDEX([8]Interface_real!$A$1:$MT$212, MATCH($A387&amp;RIGHT(I$2, 2), [8]Interface_real!$A$1:$A$212, 0), MATCH($B387, [8]Interface_real!$A$1:$MT$1, 0))</f>
        <v>0</v>
      </c>
      <c r="J387">
        <f>INDEX([8]Interface_real!$A$1:$MT$212, MATCH($A387&amp;RIGHT(J$2, 2), [8]Interface_real!$A$1:$A$212, 0), MATCH($B387, [8]Interface_real!$A$1:$MT$1, 0))</f>
        <v>0</v>
      </c>
    </row>
    <row r="388" spans="1:10" x14ac:dyDescent="0.3">
      <c r="A388" t="s">
        <v>10</v>
      </c>
      <c r="B388" t="s">
        <v>167</v>
      </c>
      <c r="C388" t="s">
        <v>177</v>
      </c>
      <c r="D388" t="s">
        <v>1</v>
      </c>
      <c r="E388" t="s">
        <v>667</v>
      </c>
      <c r="F388">
        <f>INDEX([8]Interface_real!$A$1:$MT$212, MATCH($A388&amp;RIGHT(F$2, 2), [8]Interface_real!$A$1:$A$212, 0), MATCH($B388, [8]Interface_real!$A$1:$MT$1, 0))</f>
        <v>30.443999999999999</v>
      </c>
      <c r="G388">
        <f>INDEX([8]Interface_real!$A$1:$MT$212, MATCH($A388&amp;RIGHT(G$2, 2), [8]Interface_real!$A$1:$A$212, 0), MATCH($B388, [8]Interface_real!$A$1:$MT$1, 0))</f>
        <v>30.813999999999997</v>
      </c>
      <c r="H388">
        <f>INDEX([8]Interface_real!$A$1:$MT$212, MATCH($A388&amp;RIGHT(H$2, 2), [8]Interface_real!$A$1:$A$212, 0), MATCH($B388, [8]Interface_real!$A$1:$MT$1, 0))</f>
        <v>19.547000000000001</v>
      </c>
      <c r="I388">
        <f>INDEX([8]Interface_real!$A$1:$MT$212, MATCH($A388&amp;RIGHT(I$2, 2), [8]Interface_real!$A$1:$A$212, 0), MATCH($B388, [8]Interface_real!$A$1:$MT$1, 0))</f>
        <v>13.218</v>
      </c>
      <c r="J388">
        <f>INDEX([8]Interface_real!$A$1:$MT$212, MATCH($A388&amp;RIGHT(J$2, 2), [8]Interface_real!$A$1:$A$212, 0), MATCH($B388, [8]Interface_real!$A$1:$MT$1, 0))</f>
        <v>12.341000000000001</v>
      </c>
    </row>
    <row r="389" spans="1:10" x14ac:dyDescent="0.3">
      <c r="A389" t="s">
        <v>70</v>
      </c>
      <c r="B389" t="s">
        <v>140</v>
      </c>
      <c r="C389" t="s">
        <v>141</v>
      </c>
      <c r="D389" t="s">
        <v>1</v>
      </c>
      <c r="E389" t="s">
        <v>668</v>
      </c>
      <c r="F389">
        <f>INDEX([8]Interface_real!$A$1:$MT$212, MATCH($A389&amp;RIGHT(F$2, 2), [8]Interface_real!$A$1:$A$212, 0), MATCH($B389, [8]Interface_real!$A$1:$MT$1, 0))</f>
        <v>56.929238209438147</v>
      </c>
      <c r="G389">
        <f>INDEX([8]Interface_real!$A$1:$MT$212, MATCH($A389&amp;RIGHT(G$2, 2), [8]Interface_real!$A$1:$A$212, 0), MATCH($B389, [8]Interface_real!$A$1:$MT$1, 0))</f>
        <v>55.24504461781828</v>
      </c>
      <c r="H389">
        <f>INDEX([8]Interface_real!$A$1:$MT$212, MATCH($A389&amp;RIGHT(H$2, 2), [8]Interface_real!$A$1:$A$212, 0), MATCH($B389, [8]Interface_real!$A$1:$MT$1, 0))</f>
        <v>53.383148442051755</v>
      </c>
      <c r="I389">
        <f>INDEX([8]Interface_real!$A$1:$MT$212, MATCH($A389&amp;RIGHT(I$2, 2), [8]Interface_real!$A$1:$A$212, 0), MATCH($B389, [8]Interface_real!$A$1:$MT$1, 0))</f>
        <v>50.928717385906509</v>
      </c>
      <c r="J389">
        <f>INDEX([8]Interface_real!$A$1:$MT$212, MATCH($A389&amp;RIGHT(J$2, 2), [8]Interface_real!$A$1:$A$212, 0), MATCH($B389, [8]Interface_real!$A$1:$MT$1, 0))</f>
        <v>45.802437895674032</v>
      </c>
    </row>
    <row r="390" spans="1:10" x14ac:dyDescent="0.3">
      <c r="A390" t="s">
        <v>70</v>
      </c>
      <c r="B390" t="s">
        <v>112</v>
      </c>
      <c r="C390" t="s">
        <v>142</v>
      </c>
      <c r="D390" t="s">
        <v>1</v>
      </c>
      <c r="E390" t="s">
        <v>669</v>
      </c>
      <c r="F390">
        <f>INDEX([8]Interface_real!$A$1:$MT$212, MATCH($A390&amp;RIGHT(F$2, 2), [8]Interface_real!$A$1:$A$212, 0), MATCH($B390, [8]Interface_real!$A$1:$MT$1, 0))</f>
        <v>212.57449886925647</v>
      </c>
      <c r="G390">
        <f>INDEX([8]Interface_real!$A$1:$MT$212, MATCH($A390&amp;RIGHT(G$2, 2), [8]Interface_real!$A$1:$A$212, 0), MATCH($B390, [8]Interface_real!$A$1:$MT$1, 0))</f>
        <v>223.82073324611343</v>
      </c>
      <c r="H390">
        <f>INDEX([8]Interface_real!$A$1:$MT$212, MATCH($A390&amp;RIGHT(H$2, 2), [8]Interface_real!$A$1:$A$212, 0), MATCH($B390, [8]Interface_real!$A$1:$MT$1, 0))</f>
        <v>226.17607086518538</v>
      </c>
      <c r="I390">
        <f>INDEX([8]Interface_real!$A$1:$MT$212, MATCH($A390&amp;RIGHT(I$2, 2), [8]Interface_real!$A$1:$A$212, 0), MATCH($B390, [8]Interface_real!$A$1:$MT$1, 0))</f>
        <v>221.57012307358852</v>
      </c>
      <c r="J390">
        <f>INDEX([8]Interface_real!$A$1:$MT$212, MATCH($A390&amp;RIGHT(J$2, 2), [8]Interface_real!$A$1:$A$212, 0), MATCH($B390, [8]Interface_real!$A$1:$MT$1, 0))</f>
        <v>205.22640173895076</v>
      </c>
    </row>
    <row r="391" spans="1:10" x14ac:dyDescent="0.3">
      <c r="A391" t="s">
        <v>70</v>
      </c>
      <c r="B391" t="s">
        <v>113</v>
      </c>
      <c r="C391" t="s">
        <v>143</v>
      </c>
      <c r="D391" t="s">
        <v>1</v>
      </c>
      <c r="E391" t="s">
        <v>670</v>
      </c>
      <c r="F391">
        <f>INDEX([8]Interface_real!$A$1:$MT$212, MATCH($A391&amp;RIGHT(F$2, 2), [8]Interface_real!$A$1:$A$212, 0), MATCH($B391, [8]Interface_real!$A$1:$MT$1, 0))</f>
        <v>199.7799622583031</v>
      </c>
      <c r="G391">
        <f>INDEX([8]Interface_real!$A$1:$MT$212, MATCH($A391&amp;RIGHT(G$2, 2), [8]Interface_real!$A$1:$A$212, 0), MATCH($B391, [8]Interface_real!$A$1:$MT$1, 0))</f>
        <v>203.83926646290251</v>
      </c>
      <c r="H391">
        <f>INDEX([8]Interface_real!$A$1:$MT$212, MATCH($A391&amp;RIGHT(H$2, 2), [8]Interface_real!$A$1:$A$212, 0), MATCH($B391, [8]Interface_real!$A$1:$MT$1, 0))</f>
        <v>188.32340896685861</v>
      </c>
      <c r="I391">
        <f>INDEX([8]Interface_real!$A$1:$MT$212, MATCH($A391&amp;RIGHT(I$2, 2), [8]Interface_real!$A$1:$A$212, 0), MATCH($B391, [8]Interface_real!$A$1:$MT$1, 0))</f>
        <v>184.40061268992787</v>
      </c>
      <c r="J391">
        <f>INDEX([8]Interface_real!$A$1:$MT$212, MATCH($A391&amp;RIGHT(J$2, 2), [8]Interface_real!$A$1:$A$212, 0), MATCH($B391, [8]Interface_real!$A$1:$MT$1, 0))</f>
        <v>175.89698910054</v>
      </c>
    </row>
    <row r="392" spans="1:10" x14ac:dyDescent="0.3">
      <c r="A392" t="s">
        <v>70</v>
      </c>
      <c r="B392" t="s">
        <v>114</v>
      </c>
      <c r="C392" t="s">
        <v>144</v>
      </c>
      <c r="D392" t="s">
        <v>1</v>
      </c>
      <c r="E392" t="s">
        <v>671</v>
      </c>
      <c r="F392">
        <f>INDEX([8]Interface_real!$A$1:$MT$212, MATCH($A392&amp;RIGHT(F$2, 2), [8]Interface_real!$A$1:$A$212, 0), MATCH($B392, [8]Interface_real!$A$1:$MT$1, 0))</f>
        <v>269.5037370786946</v>
      </c>
      <c r="G392">
        <f>INDEX([8]Interface_real!$A$1:$MT$212, MATCH($A392&amp;RIGHT(G$2, 2), [8]Interface_real!$A$1:$A$212, 0), MATCH($B392, [8]Interface_real!$A$1:$MT$1, 0))</f>
        <v>279.06577786393171</v>
      </c>
      <c r="H392">
        <f>INDEX([8]Interface_real!$A$1:$MT$212, MATCH($A392&amp;RIGHT(H$2, 2), [8]Interface_real!$A$1:$A$212, 0), MATCH($B392, [8]Interface_real!$A$1:$MT$1, 0))</f>
        <v>279.55921930723713</v>
      </c>
      <c r="I392">
        <f>INDEX([8]Interface_real!$A$1:$MT$212, MATCH($A392&amp;RIGHT(I$2, 2), [8]Interface_real!$A$1:$A$212, 0), MATCH($B392, [8]Interface_real!$A$1:$MT$1, 0))</f>
        <v>272.498840459495</v>
      </c>
      <c r="J392">
        <f>INDEX([8]Interface_real!$A$1:$MT$212, MATCH($A392&amp;RIGHT(J$2, 2), [8]Interface_real!$A$1:$A$212, 0), MATCH($B392, [8]Interface_real!$A$1:$MT$1, 0))</f>
        <v>251.02883963462477</v>
      </c>
    </row>
    <row r="393" spans="1:10" x14ac:dyDescent="0.3">
      <c r="A393" t="s">
        <v>70</v>
      </c>
      <c r="B393" t="s">
        <v>115</v>
      </c>
      <c r="C393" t="s">
        <v>168</v>
      </c>
      <c r="D393" t="s">
        <v>1</v>
      </c>
      <c r="E393" t="s">
        <v>672</v>
      </c>
      <c r="F393">
        <f>INDEX([8]Interface_real!$A$1:$MT$212, MATCH($A393&amp;RIGHT(F$2, 2), [8]Interface_real!$A$1:$A$212, 0), MATCH($B393, [8]Interface_real!$A$1:$MT$1, 0))</f>
        <v>412.3544611275596</v>
      </c>
      <c r="G393">
        <f>INDEX([8]Interface_real!$A$1:$MT$212, MATCH($A393&amp;RIGHT(G$2, 2), [8]Interface_real!$A$1:$A$212, 0), MATCH($B393, [8]Interface_real!$A$1:$MT$1, 0))</f>
        <v>427.65999970901595</v>
      </c>
      <c r="H393">
        <f>INDEX([8]Interface_real!$A$1:$MT$212, MATCH($A393&amp;RIGHT(H$2, 2), [8]Interface_real!$A$1:$A$212, 0), MATCH($B393, [8]Interface_real!$A$1:$MT$1, 0))</f>
        <v>414.49947983204402</v>
      </c>
      <c r="I393">
        <f>INDEX([8]Interface_real!$A$1:$MT$212, MATCH($A393&amp;RIGHT(I$2, 2), [8]Interface_real!$A$1:$A$212, 0), MATCH($B393, [8]Interface_real!$A$1:$MT$1, 0))</f>
        <v>405.97073576351636</v>
      </c>
      <c r="J393">
        <f>INDEX([8]Interface_real!$A$1:$MT$212, MATCH($A393&amp;RIGHT(J$2, 2), [8]Interface_real!$A$1:$A$212, 0), MATCH($B393, [8]Interface_real!$A$1:$MT$1, 0))</f>
        <v>381.12339083949075</v>
      </c>
    </row>
    <row r="394" spans="1:10" x14ac:dyDescent="0.3">
      <c r="A394" t="s">
        <v>70</v>
      </c>
      <c r="B394" t="s">
        <v>116</v>
      </c>
      <c r="C394" t="s">
        <v>169</v>
      </c>
      <c r="D394" t="s">
        <v>1</v>
      </c>
      <c r="E394" t="s">
        <v>673</v>
      </c>
      <c r="F394">
        <f>INDEX([8]Interface_real!$A$1:$MT$212, MATCH($A394&amp;RIGHT(F$2, 2), [8]Interface_real!$A$1:$A$212, 0), MATCH($B394, [8]Interface_real!$A$1:$MT$1, 0))</f>
        <v>469.28369933699776</v>
      </c>
      <c r="G394">
        <f>INDEX([8]Interface_real!$A$1:$MT$212, MATCH($A394&amp;RIGHT(G$2, 2), [8]Interface_real!$A$1:$A$212, 0), MATCH($B394, [8]Interface_real!$A$1:$MT$1, 0))</f>
        <v>482.90504432683423</v>
      </c>
      <c r="H394">
        <f>INDEX([8]Interface_real!$A$1:$MT$212, MATCH($A394&amp;RIGHT(H$2, 2), [8]Interface_real!$A$1:$A$212, 0), MATCH($B394, [8]Interface_real!$A$1:$MT$1, 0))</f>
        <v>467.88262827409579</v>
      </c>
      <c r="I394">
        <f>INDEX([8]Interface_real!$A$1:$MT$212, MATCH($A394&amp;RIGHT(I$2, 2), [8]Interface_real!$A$1:$A$212, 0), MATCH($B394, [8]Interface_real!$A$1:$MT$1, 0))</f>
        <v>456.89945314942287</v>
      </c>
      <c r="J394">
        <f>INDEX([8]Interface_real!$A$1:$MT$212, MATCH($A394&amp;RIGHT(J$2, 2), [8]Interface_real!$A$1:$A$212, 0), MATCH($B394, [8]Interface_real!$A$1:$MT$1, 0))</f>
        <v>426.92582873516477</v>
      </c>
    </row>
    <row r="395" spans="1:10" x14ac:dyDescent="0.3">
      <c r="A395" t="s">
        <v>70</v>
      </c>
      <c r="B395" t="s">
        <v>117</v>
      </c>
      <c r="C395" t="s">
        <v>145</v>
      </c>
      <c r="D395" t="s">
        <v>1</v>
      </c>
      <c r="E395" t="s">
        <v>674</v>
      </c>
      <c r="F395">
        <f>INDEX([8]Interface_real!$A$1:$MT$212, MATCH($A395&amp;RIGHT(F$2, 2), [8]Interface_real!$A$1:$A$212, 0), MATCH($B395, [8]Interface_real!$A$1:$MT$1, 0))</f>
        <v>0.69901504068353104</v>
      </c>
      <c r="G395">
        <f>INDEX([8]Interface_real!$A$1:$MT$212, MATCH($A395&amp;RIGHT(G$2, 2), [8]Interface_real!$A$1:$A$212, 0), MATCH($B395, [8]Interface_real!$A$1:$MT$1, 0))</f>
        <v>0.703175095192618</v>
      </c>
      <c r="H395">
        <f>INDEX([8]Interface_real!$A$1:$MT$212, MATCH($A395&amp;RIGHT(H$2, 2), [8]Interface_real!$A$1:$A$212, 0), MATCH($B395, [8]Interface_real!$A$1:$MT$1, 0))</f>
        <v>0.70716511736719501</v>
      </c>
      <c r="I395">
        <f>INDEX([8]Interface_real!$A$1:$MT$212, MATCH($A395&amp;RIGHT(I$2, 2), [8]Interface_real!$A$1:$A$212, 0), MATCH($B395, [8]Interface_real!$A$1:$MT$1, 0))</f>
        <v>0.71094911210287903</v>
      </c>
      <c r="J395">
        <f>INDEX([8]Interface_real!$A$1:$MT$212, MATCH($A395&amp;RIGHT(J$2, 2), [8]Interface_real!$A$1:$A$212, 0), MATCH($B395, [8]Interface_real!$A$1:$MT$1, 0))</f>
        <v>0.71462172127678503</v>
      </c>
    </row>
    <row r="396" spans="1:10" x14ac:dyDescent="0.3">
      <c r="A396" t="s">
        <v>70</v>
      </c>
      <c r="B396" t="s">
        <v>118</v>
      </c>
      <c r="C396" t="s">
        <v>145</v>
      </c>
      <c r="D396" t="s">
        <v>1</v>
      </c>
      <c r="E396" t="s">
        <v>675</v>
      </c>
      <c r="F396">
        <f>INDEX([8]Interface_real!$A$1:$MT$212, MATCH($A396&amp;RIGHT(F$2, 2), [8]Interface_real!$A$1:$A$212, 0), MATCH($B396, [8]Interface_real!$A$1:$MT$1, 0))</f>
        <v>0</v>
      </c>
      <c r="G396">
        <f>INDEX([8]Interface_real!$A$1:$MT$212, MATCH($A396&amp;RIGHT(G$2, 2), [8]Interface_real!$A$1:$A$212, 0), MATCH($B396, [8]Interface_real!$A$1:$MT$1, 0))</f>
        <v>0</v>
      </c>
      <c r="H396">
        <f>INDEX([8]Interface_real!$A$1:$MT$212, MATCH($A396&amp;RIGHT(H$2, 2), [8]Interface_real!$A$1:$A$212, 0), MATCH($B396, [8]Interface_real!$A$1:$MT$1, 0))</f>
        <v>0</v>
      </c>
      <c r="I396">
        <f>INDEX([8]Interface_real!$A$1:$MT$212, MATCH($A396&amp;RIGHT(I$2, 2), [8]Interface_real!$A$1:$A$212, 0), MATCH($B396, [8]Interface_real!$A$1:$MT$1, 0))</f>
        <v>0</v>
      </c>
      <c r="J396">
        <f>INDEX([8]Interface_real!$A$1:$MT$212, MATCH($A396&amp;RIGHT(J$2, 2), [8]Interface_real!$A$1:$A$212, 0), MATCH($B396, [8]Interface_real!$A$1:$MT$1, 0))</f>
        <v>0</v>
      </c>
    </row>
    <row r="397" spans="1:10" x14ac:dyDescent="0.3">
      <c r="A397" t="s">
        <v>70</v>
      </c>
      <c r="B397" t="s">
        <v>119</v>
      </c>
      <c r="C397" t="s">
        <v>146</v>
      </c>
      <c r="D397" t="s">
        <v>1</v>
      </c>
      <c r="E397" t="s">
        <v>676</v>
      </c>
      <c r="F397">
        <f>INDEX([8]Interface_real!$A$1:$MT$212, MATCH($A397&amp;RIGHT(F$2, 2), [8]Interface_real!$A$1:$A$212, 0), MATCH($B397, [8]Interface_real!$A$1:$MT$1, 0))</f>
        <v>29.24468153196683</v>
      </c>
      <c r="G397">
        <f>INDEX([8]Interface_real!$A$1:$MT$212, MATCH($A397&amp;RIGHT(G$2, 2), [8]Interface_real!$A$1:$A$212, 0), MATCH($B397, [8]Interface_real!$A$1:$MT$1, 0))</f>
        <v>17.182121089573478</v>
      </c>
      <c r="H397">
        <f>INDEX([8]Interface_real!$A$1:$MT$212, MATCH($A397&amp;RIGHT(H$2, 2), [8]Interface_real!$A$1:$A$212, 0), MATCH($B397, [8]Interface_real!$A$1:$MT$1, 0))</f>
        <v>17.384002037747763</v>
      </c>
      <c r="I397">
        <f>INDEX([8]Interface_real!$A$1:$MT$212, MATCH($A397&amp;RIGHT(I$2, 2), [8]Interface_real!$A$1:$A$212, 0), MATCH($B397, [8]Interface_real!$A$1:$MT$1, 0))</f>
        <v>17.301646534821135</v>
      </c>
      <c r="J397">
        <f>INDEX([8]Interface_real!$A$1:$MT$212, MATCH($A397&amp;RIGHT(J$2, 2), [8]Interface_real!$A$1:$A$212, 0), MATCH($B397, [8]Interface_real!$A$1:$MT$1, 0))</f>
        <v>18.683255748511328</v>
      </c>
    </row>
    <row r="398" spans="1:10" x14ac:dyDescent="0.3">
      <c r="A398" t="s">
        <v>70</v>
      </c>
      <c r="B398" t="s">
        <v>120</v>
      </c>
      <c r="C398" t="s">
        <v>147</v>
      </c>
      <c r="D398" t="s">
        <v>1</v>
      </c>
      <c r="E398" t="s">
        <v>677</v>
      </c>
      <c r="F398">
        <f>INDEX([8]Interface_real!$A$1:$MT$212, MATCH($A398&amp;RIGHT(F$2, 2), [8]Interface_real!$A$1:$A$212, 0), MATCH($B398, [8]Interface_real!$A$1:$MT$1, 0))</f>
        <v>4.6895079616559698</v>
      </c>
      <c r="G398">
        <f>INDEX([8]Interface_real!$A$1:$MT$212, MATCH($A398&amp;RIGHT(G$2, 2), [8]Interface_real!$A$1:$A$212, 0), MATCH($B398, [8]Interface_real!$A$1:$MT$1, 0))</f>
        <v>4.6465769013862701</v>
      </c>
      <c r="H398">
        <f>INDEX([8]Interface_real!$A$1:$MT$212, MATCH($A398&amp;RIGHT(H$2, 2), [8]Interface_real!$A$1:$A$212, 0), MATCH($B398, [8]Interface_real!$A$1:$MT$1, 0))</f>
        <v>4.6025192434213897</v>
      </c>
      <c r="I398">
        <f>INDEX([8]Interface_real!$A$1:$MT$212, MATCH($A398&amp;RIGHT(I$2, 2), [8]Interface_real!$A$1:$A$212, 0), MATCH($B398, [8]Interface_real!$A$1:$MT$1, 0))</f>
        <v>4.5593896206515296</v>
      </c>
      <c r="J398">
        <f>INDEX([8]Interface_real!$A$1:$MT$212, MATCH($A398&amp;RIGHT(J$2, 2), [8]Interface_real!$A$1:$A$212, 0), MATCH($B398, [8]Interface_real!$A$1:$MT$1, 0))</f>
        <v>4.5184256090377604</v>
      </c>
    </row>
    <row r="399" spans="1:10" x14ac:dyDescent="0.3">
      <c r="A399" t="s">
        <v>70</v>
      </c>
      <c r="B399" t="s">
        <v>121</v>
      </c>
      <c r="C399" t="s">
        <v>148</v>
      </c>
      <c r="D399" t="s">
        <v>1</v>
      </c>
      <c r="E399" t="s">
        <v>678</v>
      </c>
      <c r="F399">
        <f>INDEX([8]Interface_real!$A$1:$MT$212, MATCH($A399&amp;RIGHT(F$2, 2), [8]Interface_real!$A$1:$A$212, 0), MATCH($B399, [8]Interface_real!$A$1:$MT$1, 0))</f>
        <v>0</v>
      </c>
      <c r="G399">
        <f>INDEX([8]Interface_real!$A$1:$MT$212, MATCH($A399&amp;RIGHT(G$2, 2), [8]Interface_real!$A$1:$A$212, 0), MATCH($B399, [8]Interface_real!$A$1:$MT$1, 0))</f>
        <v>0</v>
      </c>
      <c r="H399">
        <f>INDEX([8]Interface_real!$A$1:$MT$212, MATCH($A399&amp;RIGHT(H$2, 2), [8]Interface_real!$A$1:$A$212, 0), MATCH($B399, [8]Interface_real!$A$1:$MT$1, 0))</f>
        <v>0</v>
      </c>
      <c r="I399">
        <f>INDEX([8]Interface_real!$A$1:$MT$212, MATCH($A399&amp;RIGHT(I$2, 2), [8]Interface_real!$A$1:$A$212, 0), MATCH($B399, [8]Interface_real!$A$1:$MT$1, 0))</f>
        <v>0</v>
      </c>
      <c r="J399">
        <f>INDEX([8]Interface_real!$A$1:$MT$212, MATCH($A399&amp;RIGHT(J$2, 2), [8]Interface_real!$A$1:$A$212, 0), MATCH($B399, [8]Interface_real!$A$1:$MT$1, 0))</f>
        <v>0</v>
      </c>
    </row>
    <row r="400" spans="1:10" x14ac:dyDescent="0.3">
      <c r="A400" t="s">
        <v>70</v>
      </c>
      <c r="B400" t="s">
        <v>122</v>
      </c>
      <c r="C400" t="s">
        <v>148</v>
      </c>
      <c r="D400" t="s">
        <v>1</v>
      </c>
      <c r="E400" t="s">
        <v>679</v>
      </c>
      <c r="F400">
        <f>INDEX([8]Interface_real!$A$1:$MT$212, MATCH($A400&amp;RIGHT(F$2, 2), [8]Interface_real!$A$1:$A$212, 0), MATCH($B400, [8]Interface_real!$A$1:$MT$1, 0))</f>
        <v>0</v>
      </c>
      <c r="G400">
        <f>INDEX([8]Interface_real!$A$1:$MT$212, MATCH($A400&amp;RIGHT(G$2, 2), [8]Interface_real!$A$1:$A$212, 0), MATCH($B400, [8]Interface_real!$A$1:$MT$1, 0))</f>
        <v>0</v>
      </c>
      <c r="H400">
        <f>INDEX([8]Interface_real!$A$1:$MT$212, MATCH($A400&amp;RIGHT(H$2, 2), [8]Interface_real!$A$1:$A$212, 0), MATCH($B400, [8]Interface_real!$A$1:$MT$1, 0))</f>
        <v>0</v>
      </c>
      <c r="I400">
        <f>INDEX([8]Interface_real!$A$1:$MT$212, MATCH($A400&amp;RIGHT(I$2, 2), [8]Interface_real!$A$1:$A$212, 0), MATCH($B400, [8]Interface_real!$A$1:$MT$1, 0))</f>
        <v>0</v>
      </c>
      <c r="J400">
        <f>INDEX([8]Interface_real!$A$1:$MT$212, MATCH($A400&amp;RIGHT(J$2, 2), [8]Interface_real!$A$1:$A$212, 0), MATCH($B400, [8]Interface_real!$A$1:$MT$1, 0))</f>
        <v>0</v>
      </c>
    </row>
    <row r="401" spans="1:10" x14ac:dyDescent="0.3">
      <c r="A401" t="s">
        <v>70</v>
      </c>
      <c r="B401" t="s">
        <v>123</v>
      </c>
      <c r="C401" t="s">
        <v>170</v>
      </c>
      <c r="D401" t="s">
        <v>1</v>
      </c>
      <c r="E401" t="s">
        <v>680</v>
      </c>
      <c r="F401">
        <f>INDEX([8]Interface_real!$A$1:$MT$212, MATCH($A401&amp;RIGHT(F$2, 2), [8]Interface_real!$A$1:$A$212, 0), MATCH($B401, [8]Interface_real!$A$1:$MT$1, 0))</f>
        <v>0</v>
      </c>
      <c r="G401">
        <f>INDEX([8]Interface_real!$A$1:$MT$212, MATCH($A401&amp;RIGHT(G$2, 2), [8]Interface_real!$A$1:$A$212, 0), MATCH($B401, [8]Interface_real!$A$1:$MT$1, 0))</f>
        <v>0</v>
      </c>
      <c r="H401">
        <f>INDEX([8]Interface_real!$A$1:$MT$212, MATCH($A401&amp;RIGHT(H$2, 2), [8]Interface_real!$A$1:$A$212, 0), MATCH($B401, [8]Interface_real!$A$1:$MT$1, 0))</f>
        <v>0</v>
      </c>
      <c r="I401">
        <f>INDEX([8]Interface_real!$A$1:$MT$212, MATCH($A401&amp;RIGHT(I$2, 2), [8]Interface_real!$A$1:$A$212, 0), MATCH($B401, [8]Interface_real!$A$1:$MT$1, 0))</f>
        <v>0</v>
      </c>
      <c r="J401">
        <f>INDEX([8]Interface_real!$A$1:$MT$212, MATCH($A401&amp;RIGHT(J$2, 2), [8]Interface_real!$A$1:$A$212, 0), MATCH($B401, [8]Interface_real!$A$1:$MT$1, 0))</f>
        <v>0</v>
      </c>
    </row>
    <row r="402" spans="1:10" x14ac:dyDescent="0.3">
      <c r="A402" t="s">
        <v>70</v>
      </c>
      <c r="B402" t="s">
        <v>124</v>
      </c>
      <c r="C402" t="s">
        <v>171</v>
      </c>
      <c r="D402" t="s">
        <v>1</v>
      </c>
      <c r="E402" t="s">
        <v>681</v>
      </c>
      <c r="F402">
        <f>INDEX([8]Interface_real!$A$1:$MT$212, MATCH($A402&amp;RIGHT(F$2, 2), [8]Interface_real!$A$1:$A$212, 0), MATCH($B402, [8]Interface_real!$A$1:$MT$1, 0))</f>
        <v>9.2167492118359604</v>
      </c>
      <c r="G402">
        <f>INDEX([8]Interface_real!$A$1:$MT$212, MATCH($A402&amp;RIGHT(G$2, 2), [8]Interface_real!$A$1:$A$212, 0), MATCH($B402, [8]Interface_real!$A$1:$MT$1, 0))</f>
        <v>9.1323725951121109</v>
      </c>
      <c r="H402">
        <f>INDEX([8]Interface_real!$A$1:$MT$212, MATCH($A402&amp;RIGHT(H$2, 2), [8]Interface_real!$A$1:$A$212, 0), MATCH($B402, [8]Interface_real!$A$1:$MT$1, 0))</f>
        <v>9.0457817656171304</v>
      </c>
      <c r="I402">
        <f>INDEX([8]Interface_real!$A$1:$MT$212, MATCH($A402&amp;RIGHT(I$2, 2), [8]Interface_real!$A$1:$A$212, 0), MATCH($B402, [8]Interface_real!$A$1:$MT$1, 0))</f>
        <v>8.9610148945677093</v>
      </c>
      <c r="J402">
        <f>INDEX([8]Interface_real!$A$1:$MT$212, MATCH($A402&amp;RIGHT(J$2, 2), [8]Interface_real!$A$1:$A$212, 0), MATCH($B402, [8]Interface_real!$A$1:$MT$1, 0))</f>
        <v>8.8805043111884103</v>
      </c>
    </row>
    <row r="403" spans="1:10" x14ac:dyDescent="0.3">
      <c r="A403" t="s">
        <v>70</v>
      </c>
      <c r="B403" t="s">
        <v>125</v>
      </c>
      <c r="C403" t="s">
        <v>149</v>
      </c>
      <c r="D403" t="s">
        <v>1</v>
      </c>
      <c r="E403" t="s">
        <v>682</v>
      </c>
      <c r="F403">
        <f>INDEX([8]Interface_real!$A$1:$MT$212, MATCH($A403&amp;RIGHT(F$2, 2), [8]Interface_real!$A$1:$A$212, 0), MATCH($B403, [8]Interface_real!$A$1:$MT$1, 0))</f>
        <v>0</v>
      </c>
      <c r="G403">
        <f>INDEX([8]Interface_real!$A$1:$MT$212, MATCH($A403&amp;RIGHT(G$2, 2), [8]Interface_real!$A$1:$A$212, 0), MATCH($B403, [8]Interface_real!$A$1:$MT$1, 0))</f>
        <v>0</v>
      </c>
      <c r="H403">
        <f>INDEX([8]Interface_real!$A$1:$MT$212, MATCH($A403&amp;RIGHT(H$2, 2), [8]Interface_real!$A$1:$A$212, 0), MATCH($B403, [8]Interface_real!$A$1:$MT$1, 0))</f>
        <v>0</v>
      </c>
      <c r="I403">
        <f>INDEX([8]Interface_real!$A$1:$MT$212, MATCH($A403&amp;RIGHT(I$2, 2), [8]Interface_real!$A$1:$A$212, 0), MATCH($B403, [8]Interface_real!$A$1:$MT$1, 0))</f>
        <v>0</v>
      </c>
      <c r="J403">
        <f>INDEX([8]Interface_real!$A$1:$MT$212, MATCH($A403&amp;RIGHT(J$2, 2), [8]Interface_real!$A$1:$A$212, 0), MATCH($B403, [8]Interface_real!$A$1:$MT$1, 0))</f>
        <v>0</v>
      </c>
    </row>
    <row r="404" spans="1:10" x14ac:dyDescent="0.3">
      <c r="A404" t="s">
        <v>70</v>
      </c>
      <c r="B404" t="s">
        <v>126</v>
      </c>
      <c r="C404" t="s">
        <v>149</v>
      </c>
      <c r="D404" t="s">
        <v>1</v>
      </c>
      <c r="E404" t="s">
        <v>683</v>
      </c>
      <c r="F404">
        <f>INDEX([8]Interface_real!$A$1:$MT$212, MATCH($A404&amp;RIGHT(F$2, 2), [8]Interface_real!$A$1:$A$212, 0), MATCH($B404, [8]Interface_real!$A$1:$MT$1, 0))</f>
        <v>0</v>
      </c>
      <c r="G404">
        <f>INDEX([8]Interface_real!$A$1:$MT$212, MATCH($A404&amp;RIGHT(G$2, 2), [8]Interface_real!$A$1:$A$212, 0), MATCH($B404, [8]Interface_real!$A$1:$MT$1, 0))</f>
        <v>0</v>
      </c>
      <c r="H404">
        <f>INDEX([8]Interface_real!$A$1:$MT$212, MATCH($A404&amp;RIGHT(H$2, 2), [8]Interface_real!$A$1:$A$212, 0), MATCH($B404, [8]Interface_real!$A$1:$MT$1, 0))</f>
        <v>0</v>
      </c>
      <c r="I404">
        <f>INDEX([8]Interface_real!$A$1:$MT$212, MATCH($A404&amp;RIGHT(I$2, 2), [8]Interface_real!$A$1:$A$212, 0), MATCH($B404, [8]Interface_real!$A$1:$MT$1, 0))</f>
        <v>0</v>
      </c>
      <c r="J404">
        <f>INDEX([8]Interface_real!$A$1:$MT$212, MATCH($A404&amp;RIGHT(J$2, 2), [8]Interface_real!$A$1:$A$212, 0), MATCH($B404, [8]Interface_real!$A$1:$MT$1, 0))</f>
        <v>0</v>
      </c>
    </row>
    <row r="405" spans="1:10" x14ac:dyDescent="0.3">
      <c r="A405" t="s">
        <v>70</v>
      </c>
      <c r="B405" t="s">
        <v>127</v>
      </c>
      <c r="C405" t="s">
        <v>150</v>
      </c>
      <c r="D405" t="s">
        <v>1</v>
      </c>
      <c r="E405" t="s">
        <v>684</v>
      </c>
      <c r="F405">
        <f>INDEX([8]Interface_real!$A$1:$MT$212, MATCH($A405&amp;RIGHT(F$2, 2), [8]Interface_real!$A$1:$A$212, 0), MATCH($B405, [8]Interface_real!$A$1:$MT$1, 0))</f>
        <v>0</v>
      </c>
      <c r="G405">
        <f>INDEX([8]Interface_real!$A$1:$MT$212, MATCH($A405&amp;RIGHT(G$2, 2), [8]Interface_real!$A$1:$A$212, 0), MATCH($B405, [8]Interface_real!$A$1:$MT$1, 0))</f>
        <v>0</v>
      </c>
      <c r="H405">
        <f>INDEX([8]Interface_real!$A$1:$MT$212, MATCH($A405&amp;RIGHT(H$2, 2), [8]Interface_real!$A$1:$A$212, 0), MATCH($B405, [8]Interface_real!$A$1:$MT$1, 0))</f>
        <v>0</v>
      </c>
      <c r="I405">
        <f>INDEX([8]Interface_real!$A$1:$MT$212, MATCH($A405&amp;RIGHT(I$2, 2), [8]Interface_real!$A$1:$A$212, 0), MATCH($B405, [8]Interface_real!$A$1:$MT$1, 0))</f>
        <v>0</v>
      </c>
      <c r="J405">
        <f>INDEX([8]Interface_real!$A$1:$MT$212, MATCH($A405&amp;RIGHT(J$2, 2), [8]Interface_real!$A$1:$A$212, 0), MATCH($B405, [8]Interface_real!$A$1:$MT$1, 0))</f>
        <v>0</v>
      </c>
    </row>
    <row r="406" spans="1:10" x14ac:dyDescent="0.3">
      <c r="A406" t="s">
        <v>70</v>
      </c>
      <c r="B406" t="s">
        <v>128</v>
      </c>
      <c r="C406" t="s">
        <v>151</v>
      </c>
      <c r="D406" t="s">
        <v>1</v>
      </c>
      <c r="E406" t="s">
        <v>685</v>
      </c>
      <c r="F406">
        <f>INDEX([8]Interface_real!$A$1:$MT$212, MATCH($A406&amp;RIGHT(F$2, 2), [8]Interface_real!$A$1:$A$212, 0), MATCH($B406, [8]Interface_real!$A$1:$MT$1, 0))</f>
        <v>2.7044451912664198E-2</v>
      </c>
      <c r="G406">
        <f>INDEX([8]Interface_real!$A$1:$MT$212, MATCH($A406&amp;RIGHT(G$2, 2), [8]Interface_real!$A$1:$A$212, 0), MATCH($B406, [8]Interface_real!$A$1:$MT$1, 0))</f>
        <v>2.67968679434041E-2</v>
      </c>
      <c r="H406">
        <f>INDEX([8]Interface_real!$A$1:$MT$212, MATCH($A406&amp;RIGHT(H$2, 2), [8]Interface_real!$A$1:$A$212, 0), MATCH($B406, [8]Interface_real!$A$1:$MT$1, 0))</f>
        <v>2.65427868709423E-2</v>
      </c>
      <c r="I406">
        <f>INDEX([8]Interface_real!$A$1:$MT$212, MATCH($A406&amp;RIGHT(I$2, 2), [8]Interface_real!$A$1:$A$212, 0), MATCH($B406, [8]Interface_real!$A$1:$MT$1, 0))</f>
        <v>2.6294057789224501E-2</v>
      </c>
      <c r="J406">
        <f>INDEX([8]Interface_real!$A$1:$MT$212, MATCH($A406&amp;RIGHT(J$2, 2), [8]Interface_real!$A$1:$A$212, 0), MATCH($B406, [8]Interface_real!$A$1:$MT$1, 0))</f>
        <v>2.6057817814520001E-2</v>
      </c>
    </row>
    <row r="407" spans="1:10" x14ac:dyDescent="0.3">
      <c r="A407" t="s">
        <v>70</v>
      </c>
      <c r="B407" t="s">
        <v>129</v>
      </c>
      <c r="C407" t="s">
        <v>152</v>
      </c>
      <c r="D407" t="s">
        <v>1</v>
      </c>
      <c r="E407" t="s">
        <v>686</v>
      </c>
      <c r="F407">
        <f>INDEX([8]Interface_real!$A$1:$MT$212, MATCH($A407&amp;RIGHT(F$2, 2), [8]Interface_real!$A$1:$A$212, 0), MATCH($B407, [8]Interface_real!$A$1:$MT$1, 0))</f>
        <v>0</v>
      </c>
      <c r="G407">
        <f>INDEX([8]Interface_real!$A$1:$MT$212, MATCH($A407&amp;RIGHT(G$2, 2), [8]Interface_real!$A$1:$A$212, 0), MATCH($B407, [8]Interface_real!$A$1:$MT$1, 0))</f>
        <v>0</v>
      </c>
      <c r="H407">
        <f>INDEX([8]Interface_real!$A$1:$MT$212, MATCH($A407&amp;RIGHT(H$2, 2), [8]Interface_real!$A$1:$A$212, 0), MATCH($B407, [8]Interface_real!$A$1:$MT$1, 0))</f>
        <v>0</v>
      </c>
      <c r="I407">
        <f>INDEX([8]Interface_real!$A$1:$MT$212, MATCH($A407&amp;RIGHT(I$2, 2), [8]Interface_real!$A$1:$A$212, 0), MATCH($B407, [8]Interface_real!$A$1:$MT$1, 0))</f>
        <v>0</v>
      </c>
      <c r="J407">
        <f>INDEX([8]Interface_real!$A$1:$MT$212, MATCH($A407&amp;RIGHT(J$2, 2), [8]Interface_real!$A$1:$A$212, 0), MATCH($B407, [8]Interface_real!$A$1:$MT$1, 0))</f>
        <v>0</v>
      </c>
    </row>
    <row r="408" spans="1:10" x14ac:dyDescent="0.3">
      <c r="A408" t="s">
        <v>70</v>
      </c>
      <c r="B408" t="s">
        <v>130</v>
      </c>
      <c r="C408" t="s">
        <v>152</v>
      </c>
      <c r="D408" t="s">
        <v>1</v>
      </c>
      <c r="E408" t="s">
        <v>687</v>
      </c>
      <c r="F408">
        <f>INDEX([8]Interface_real!$A$1:$MT$212, MATCH($A408&amp;RIGHT(F$2, 2), [8]Interface_real!$A$1:$A$212, 0), MATCH($B408, [8]Interface_real!$A$1:$MT$1, 0))</f>
        <v>0</v>
      </c>
      <c r="G408">
        <f>INDEX([8]Interface_real!$A$1:$MT$212, MATCH($A408&amp;RIGHT(G$2, 2), [8]Interface_real!$A$1:$A$212, 0), MATCH($B408, [8]Interface_real!$A$1:$MT$1, 0))</f>
        <v>0</v>
      </c>
      <c r="H408">
        <f>INDEX([8]Interface_real!$A$1:$MT$212, MATCH($A408&amp;RIGHT(H$2, 2), [8]Interface_real!$A$1:$A$212, 0), MATCH($B408, [8]Interface_real!$A$1:$MT$1, 0))</f>
        <v>0</v>
      </c>
      <c r="I408">
        <f>INDEX([8]Interface_real!$A$1:$MT$212, MATCH($A408&amp;RIGHT(I$2, 2), [8]Interface_real!$A$1:$A$212, 0), MATCH($B408, [8]Interface_real!$A$1:$MT$1, 0))</f>
        <v>0</v>
      </c>
      <c r="J408">
        <f>INDEX([8]Interface_real!$A$1:$MT$212, MATCH($A408&amp;RIGHT(J$2, 2), [8]Interface_real!$A$1:$A$212, 0), MATCH($B408, [8]Interface_real!$A$1:$MT$1, 0))</f>
        <v>0</v>
      </c>
    </row>
    <row r="409" spans="1:10" x14ac:dyDescent="0.3">
      <c r="A409" t="s">
        <v>70</v>
      </c>
      <c r="B409" t="s">
        <v>131</v>
      </c>
      <c r="C409" t="s">
        <v>153</v>
      </c>
      <c r="D409" t="s">
        <v>1</v>
      </c>
      <c r="E409" t="s">
        <v>688</v>
      </c>
      <c r="F409">
        <f>INDEX([8]Interface_real!$A$1:$MT$212, MATCH($A409&amp;RIGHT(F$2, 2), [8]Interface_real!$A$1:$A$212, 0), MATCH($B409, [8]Interface_real!$A$1:$MT$1, 0))</f>
        <v>0</v>
      </c>
      <c r="G409">
        <f>INDEX([8]Interface_real!$A$1:$MT$212, MATCH($A409&amp;RIGHT(G$2, 2), [8]Interface_real!$A$1:$A$212, 0), MATCH($B409, [8]Interface_real!$A$1:$MT$1, 0))</f>
        <v>0</v>
      </c>
      <c r="H409">
        <f>INDEX([8]Interface_real!$A$1:$MT$212, MATCH($A409&amp;RIGHT(H$2, 2), [8]Interface_real!$A$1:$A$212, 0), MATCH($B409, [8]Interface_real!$A$1:$MT$1, 0))</f>
        <v>0</v>
      </c>
      <c r="I409">
        <f>INDEX([8]Interface_real!$A$1:$MT$212, MATCH($A409&amp;RIGHT(I$2, 2), [8]Interface_real!$A$1:$A$212, 0), MATCH($B409, [8]Interface_real!$A$1:$MT$1, 0))</f>
        <v>0</v>
      </c>
      <c r="J409">
        <f>INDEX([8]Interface_real!$A$1:$MT$212, MATCH($A409&amp;RIGHT(J$2, 2), [8]Interface_real!$A$1:$A$212, 0), MATCH($B409, [8]Interface_real!$A$1:$MT$1, 0))</f>
        <v>0</v>
      </c>
    </row>
    <row r="410" spans="1:10" x14ac:dyDescent="0.3">
      <c r="A410" t="s">
        <v>70</v>
      </c>
      <c r="B410" t="s">
        <v>132</v>
      </c>
      <c r="C410" t="s">
        <v>154</v>
      </c>
      <c r="D410" t="s">
        <v>1</v>
      </c>
      <c r="E410" t="s">
        <v>689</v>
      </c>
      <c r="F410">
        <f>INDEX([8]Interface_real!$A$1:$MT$212, MATCH($A410&amp;RIGHT(F$2, 2), [8]Interface_real!$A$1:$A$212, 0), MATCH($B410, [8]Interface_real!$A$1:$MT$1, 0))</f>
        <v>2.3690939875493902</v>
      </c>
      <c r="G410">
        <f>INDEX([8]Interface_real!$A$1:$MT$212, MATCH($A410&amp;RIGHT(G$2, 2), [8]Interface_real!$A$1:$A$212, 0), MATCH($B410, [8]Interface_real!$A$1:$MT$1, 0))</f>
        <v>2.3474056318422001</v>
      </c>
      <c r="H410">
        <f>INDEX([8]Interface_real!$A$1:$MT$212, MATCH($A410&amp;RIGHT(H$2, 2), [8]Interface_real!$A$1:$A$212, 0), MATCH($B410, [8]Interface_real!$A$1:$MT$1, 0))</f>
        <v>2.32514812989454</v>
      </c>
      <c r="I410">
        <f>INDEX([8]Interface_real!$A$1:$MT$212, MATCH($A410&amp;RIGHT(I$2, 2), [8]Interface_real!$A$1:$A$212, 0), MATCH($B410, [8]Interface_real!$A$1:$MT$1, 0))</f>
        <v>2.3033594623360698</v>
      </c>
      <c r="J410">
        <f>INDEX([8]Interface_real!$A$1:$MT$212, MATCH($A410&amp;RIGHT(J$2, 2), [8]Interface_real!$A$1:$A$212, 0), MATCH($B410, [8]Interface_real!$A$1:$MT$1, 0))</f>
        <v>2.2826648405519498</v>
      </c>
    </row>
    <row r="411" spans="1:10" x14ac:dyDescent="0.3">
      <c r="A411" t="s">
        <v>70</v>
      </c>
      <c r="B411" t="s">
        <v>133</v>
      </c>
      <c r="C411" t="s">
        <v>155</v>
      </c>
      <c r="D411" t="s">
        <v>1</v>
      </c>
      <c r="E411" t="s">
        <v>690</v>
      </c>
      <c r="F411">
        <f>INDEX([8]Interface_real!$A$1:$MT$212, MATCH($A411&amp;RIGHT(F$2, 2), [8]Interface_real!$A$1:$A$212, 0), MATCH($B411, [8]Interface_real!$A$1:$MT$1, 0))</f>
        <v>0</v>
      </c>
      <c r="G411">
        <f>INDEX([8]Interface_real!$A$1:$MT$212, MATCH($A411&amp;RIGHT(G$2, 2), [8]Interface_real!$A$1:$A$212, 0), MATCH($B411, [8]Interface_real!$A$1:$MT$1, 0))</f>
        <v>0</v>
      </c>
      <c r="H411">
        <f>INDEX([8]Interface_real!$A$1:$MT$212, MATCH($A411&amp;RIGHT(H$2, 2), [8]Interface_real!$A$1:$A$212, 0), MATCH($B411, [8]Interface_real!$A$1:$MT$1, 0))</f>
        <v>0</v>
      </c>
      <c r="I411">
        <f>INDEX([8]Interface_real!$A$1:$MT$212, MATCH($A411&amp;RIGHT(I$2, 2), [8]Interface_real!$A$1:$A$212, 0), MATCH($B411, [8]Interface_real!$A$1:$MT$1, 0))</f>
        <v>0</v>
      </c>
      <c r="J411">
        <f>INDEX([8]Interface_real!$A$1:$MT$212, MATCH($A411&amp;RIGHT(J$2, 2), [8]Interface_real!$A$1:$A$212, 0), MATCH($B411, [8]Interface_real!$A$1:$MT$1, 0))</f>
        <v>0</v>
      </c>
    </row>
    <row r="412" spans="1:10" x14ac:dyDescent="0.3">
      <c r="A412" t="s">
        <v>70</v>
      </c>
      <c r="B412" t="s">
        <v>134</v>
      </c>
      <c r="C412" t="s">
        <v>155</v>
      </c>
      <c r="D412" t="s">
        <v>1</v>
      </c>
      <c r="E412" t="s">
        <v>691</v>
      </c>
      <c r="F412">
        <f>INDEX([8]Interface_real!$A$1:$MT$212, MATCH($A412&amp;RIGHT(F$2, 2), [8]Interface_real!$A$1:$A$212, 0), MATCH($B412, [8]Interface_real!$A$1:$MT$1, 0))</f>
        <v>0</v>
      </c>
      <c r="G412">
        <f>INDEX([8]Interface_real!$A$1:$MT$212, MATCH($A412&amp;RIGHT(G$2, 2), [8]Interface_real!$A$1:$A$212, 0), MATCH($B412, [8]Interface_real!$A$1:$MT$1, 0))</f>
        <v>0</v>
      </c>
      <c r="H412">
        <f>INDEX([8]Interface_real!$A$1:$MT$212, MATCH($A412&amp;RIGHT(H$2, 2), [8]Interface_real!$A$1:$A$212, 0), MATCH($B412, [8]Interface_real!$A$1:$MT$1, 0))</f>
        <v>0</v>
      </c>
      <c r="I412">
        <f>INDEX([8]Interface_real!$A$1:$MT$212, MATCH($A412&amp;RIGHT(I$2, 2), [8]Interface_real!$A$1:$A$212, 0), MATCH($B412, [8]Interface_real!$A$1:$MT$1, 0))</f>
        <v>0</v>
      </c>
      <c r="J412">
        <f>INDEX([8]Interface_real!$A$1:$MT$212, MATCH($A412&amp;RIGHT(J$2, 2), [8]Interface_real!$A$1:$A$212, 0), MATCH($B412, [8]Interface_real!$A$1:$MT$1, 0))</f>
        <v>0</v>
      </c>
    </row>
    <row r="413" spans="1:10" x14ac:dyDescent="0.3">
      <c r="A413" t="s">
        <v>70</v>
      </c>
      <c r="B413" t="s">
        <v>135</v>
      </c>
      <c r="C413" t="s">
        <v>156</v>
      </c>
      <c r="D413" t="s">
        <v>1</v>
      </c>
      <c r="E413" t="s">
        <v>692</v>
      </c>
      <c r="F413">
        <f>INDEX([8]Interface_real!$A$1:$MT$212, MATCH($A413&amp;RIGHT(F$2, 2), [8]Interface_real!$A$1:$A$212, 0), MATCH($B413, [8]Interface_real!$A$1:$MT$1, 0))</f>
        <v>0</v>
      </c>
      <c r="G413">
        <f>INDEX([8]Interface_real!$A$1:$MT$212, MATCH($A413&amp;RIGHT(G$2, 2), [8]Interface_real!$A$1:$A$212, 0), MATCH($B413, [8]Interface_real!$A$1:$MT$1, 0))</f>
        <v>0</v>
      </c>
      <c r="H413">
        <f>INDEX([8]Interface_real!$A$1:$MT$212, MATCH($A413&amp;RIGHT(H$2, 2), [8]Interface_real!$A$1:$A$212, 0), MATCH($B413, [8]Interface_real!$A$1:$MT$1, 0))</f>
        <v>0</v>
      </c>
      <c r="I413">
        <f>INDEX([8]Interface_real!$A$1:$MT$212, MATCH($A413&amp;RIGHT(I$2, 2), [8]Interface_real!$A$1:$A$212, 0), MATCH($B413, [8]Interface_real!$A$1:$MT$1, 0))</f>
        <v>0</v>
      </c>
      <c r="J413">
        <f>INDEX([8]Interface_real!$A$1:$MT$212, MATCH($A413&amp;RIGHT(J$2, 2), [8]Interface_real!$A$1:$A$212, 0), MATCH($B413, [8]Interface_real!$A$1:$MT$1, 0))</f>
        <v>0</v>
      </c>
    </row>
    <row r="414" spans="1:10" x14ac:dyDescent="0.3">
      <c r="A414" t="s">
        <v>70</v>
      </c>
      <c r="B414" t="s">
        <v>136</v>
      </c>
      <c r="C414" t="s">
        <v>157</v>
      </c>
      <c r="D414" t="s">
        <v>1</v>
      </c>
      <c r="E414" t="s">
        <v>693</v>
      </c>
      <c r="F414">
        <f>INDEX([8]Interface_real!$A$1:$MT$212, MATCH($A414&amp;RIGHT(F$2, 2), [8]Interface_real!$A$1:$A$212, 0), MATCH($B414, [8]Interface_real!$A$1:$MT$1, 0))</f>
        <v>1.69839158011531</v>
      </c>
      <c r="G414">
        <f>INDEX([8]Interface_real!$A$1:$MT$212, MATCH($A414&amp;RIGHT(G$2, 2), [8]Interface_real!$A$1:$A$212, 0), MATCH($B414, [8]Interface_real!$A$1:$MT$1, 0))</f>
        <v>1.68284330684578</v>
      </c>
      <c r="H414">
        <f>INDEX([8]Interface_real!$A$1:$MT$212, MATCH($A414&amp;RIGHT(H$2, 2), [8]Interface_real!$A$1:$A$212, 0), MATCH($B414, [8]Interface_real!$A$1:$MT$1, 0))</f>
        <v>1.66688701549518</v>
      </c>
      <c r="I414">
        <f>INDEX([8]Interface_real!$A$1:$MT$212, MATCH($A414&amp;RIGHT(I$2, 2), [8]Interface_real!$A$1:$A$212, 0), MATCH($B414, [8]Interface_real!$A$1:$MT$1, 0))</f>
        <v>1.6512668291632999</v>
      </c>
      <c r="J414">
        <f>INDEX([8]Interface_real!$A$1:$MT$212, MATCH($A414&amp;RIGHT(J$2, 2), [8]Interface_real!$A$1:$A$212, 0), MATCH($B414, [8]Interface_real!$A$1:$MT$1, 0))</f>
        <v>1.63643095875185</v>
      </c>
    </row>
    <row r="415" spans="1:10" x14ac:dyDescent="0.3">
      <c r="A415" t="s">
        <v>70</v>
      </c>
      <c r="B415" t="s">
        <v>158</v>
      </c>
      <c r="C415" t="s">
        <v>159</v>
      </c>
      <c r="D415" t="s">
        <v>1</v>
      </c>
      <c r="E415" t="s">
        <v>694</v>
      </c>
      <c r="F415">
        <f>INDEX([8]Interface_real!$A$1:$MT$212, MATCH($A415&amp;RIGHT(F$2, 2), [8]Interface_real!$A$1:$A$212, 0), MATCH($B415, [8]Interface_real!$A$1:$MT$1, 0))</f>
        <v>69.668789639041194</v>
      </c>
      <c r="G415">
        <f>INDEX([8]Interface_real!$A$1:$MT$212, MATCH($A415&amp;RIGHT(G$2, 2), [8]Interface_real!$A$1:$A$212, 0), MATCH($B415, [8]Interface_real!$A$1:$MT$1, 0))</f>
        <v>69.915525821896097</v>
      </c>
      <c r="H415">
        <f>INDEX([8]Interface_real!$A$1:$MT$212, MATCH($A415&amp;RIGHT(H$2, 2), [8]Interface_real!$A$1:$A$212, 0), MATCH($B415, [8]Interface_real!$A$1:$MT$1, 0))</f>
        <v>69.098865747044201</v>
      </c>
      <c r="I415">
        <f>INDEX([8]Interface_real!$A$1:$MT$212, MATCH($A415&amp;RIGHT(I$2, 2), [8]Interface_real!$A$1:$A$212, 0), MATCH($B415, [8]Interface_real!$A$1:$MT$1, 0))</f>
        <v>66.708018852722105</v>
      </c>
      <c r="J415">
        <f>INDEX([8]Interface_real!$A$1:$MT$212, MATCH($A415&amp;RIGHT(J$2, 2), [8]Interface_real!$A$1:$A$212, 0), MATCH($B415, [8]Interface_real!$A$1:$MT$1, 0))</f>
        <v>60.041663269437095</v>
      </c>
    </row>
    <row r="416" spans="1:10" x14ac:dyDescent="0.3">
      <c r="A416" t="s">
        <v>70</v>
      </c>
      <c r="B416" t="s">
        <v>137</v>
      </c>
      <c r="C416" t="s">
        <v>160</v>
      </c>
      <c r="D416" t="s">
        <v>1</v>
      </c>
      <c r="E416" t="s">
        <v>695</v>
      </c>
      <c r="F416">
        <f>INDEX([8]Interface_real!$A$1:$MT$212, MATCH($A416&amp;RIGHT(F$2, 2), [8]Interface_real!$A$1:$A$212, 0), MATCH($B416, [8]Interface_real!$A$1:$MT$1, 0))</f>
        <v>294.99026699427344</v>
      </c>
      <c r="G416">
        <f>INDEX([8]Interface_real!$A$1:$MT$212, MATCH($A416&amp;RIGHT(G$2, 2), [8]Interface_real!$A$1:$A$212, 0), MATCH($B416, [8]Interface_real!$A$1:$MT$1, 0))</f>
        <v>346.02911652234314</v>
      </c>
      <c r="H416">
        <f>INDEX([8]Interface_real!$A$1:$MT$212, MATCH($A416&amp;RIGHT(H$2, 2), [8]Interface_real!$A$1:$A$212, 0), MATCH($B416, [8]Interface_real!$A$1:$MT$1, 0))</f>
        <v>363.78871643420274</v>
      </c>
      <c r="I416">
        <f>INDEX([8]Interface_real!$A$1:$MT$212, MATCH($A416&amp;RIGHT(I$2, 2), [8]Interface_real!$A$1:$A$212, 0), MATCH($B416, [8]Interface_real!$A$1:$MT$1, 0))</f>
        <v>360.04806529871223</v>
      </c>
      <c r="J416">
        <f>INDEX([8]Interface_real!$A$1:$MT$212, MATCH($A416&amp;RIGHT(J$2, 2), [8]Interface_real!$A$1:$A$212, 0), MATCH($B416, [8]Interface_real!$A$1:$MT$1, 0))</f>
        <v>312.30241311783902</v>
      </c>
    </row>
    <row r="417" spans="1:10" x14ac:dyDescent="0.3">
      <c r="A417" t="s">
        <v>70</v>
      </c>
      <c r="B417" t="s">
        <v>138</v>
      </c>
      <c r="C417" t="s">
        <v>161</v>
      </c>
      <c r="D417" t="s">
        <v>1</v>
      </c>
      <c r="E417" t="s">
        <v>696</v>
      </c>
      <c r="F417">
        <f>INDEX([8]Interface_real!$A$1:$MT$212, MATCH($A417&amp;RIGHT(F$2, 2), [8]Interface_real!$A$1:$A$212, 0), MATCH($B417, [8]Interface_real!$A$1:$MT$1, 0))</f>
        <v>200.77479605686352</v>
      </c>
      <c r="G417">
        <f>INDEX([8]Interface_real!$A$1:$MT$212, MATCH($A417&amp;RIGHT(G$2, 2), [8]Interface_real!$A$1:$A$212, 0), MATCH($B417, [8]Interface_real!$A$1:$MT$1, 0))</f>
        <v>203.38808316408387</v>
      </c>
      <c r="H417">
        <f>INDEX([8]Interface_real!$A$1:$MT$212, MATCH($A417&amp;RIGHT(H$2, 2), [8]Interface_real!$A$1:$A$212, 0), MATCH($B417, [8]Interface_real!$A$1:$MT$1, 0))</f>
        <v>193.38640911528123</v>
      </c>
      <c r="I417">
        <f>INDEX([8]Interface_real!$A$1:$MT$212, MATCH($A417&amp;RIGHT(I$2, 2), [8]Interface_real!$A$1:$A$212, 0), MATCH($B417, [8]Interface_real!$A$1:$MT$1, 0))</f>
        <v>190.00349611986476</v>
      </c>
      <c r="J417">
        <f>INDEX([8]Interface_real!$A$1:$MT$212, MATCH($A417&amp;RIGHT(J$2, 2), [8]Interface_real!$A$1:$A$212, 0), MATCH($B417, [8]Interface_real!$A$1:$MT$1, 0))</f>
        <v>177.68380904933997</v>
      </c>
    </row>
    <row r="418" spans="1:10" x14ac:dyDescent="0.3">
      <c r="A418" t="s">
        <v>70</v>
      </c>
      <c r="B418" t="s">
        <v>162</v>
      </c>
      <c r="C418" t="s">
        <v>172</v>
      </c>
      <c r="D418" t="s">
        <v>1</v>
      </c>
      <c r="E418" t="s">
        <v>697</v>
      </c>
      <c r="F418">
        <f>INDEX([8]Interface_real!$A$1:$MT$212, MATCH($A418&amp;RIGHT(F$2, 2), [8]Interface_real!$A$1:$A$212, 0), MATCH($B418, [8]Interface_real!$A$1:$MT$1, 0))</f>
        <v>272.30185297147204</v>
      </c>
      <c r="G418">
        <f>INDEX([8]Interface_real!$A$1:$MT$212, MATCH($A418&amp;RIGHT(G$2, 2), [8]Interface_real!$A$1:$A$212, 0), MATCH($B418, [8]Interface_real!$A$1:$MT$1, 0))</f>
        <v>266.15275746313796</v>
      </c>
      <c r="H418">
        <f>INDEX([8]Interface_real!$A$1:$MT$212, MATCH($A418&amp;RIGHT(H$2, 2), [8]Interface_real!$A$1:$A$212, 0), MATCH($B418, [8]Interface_real!$A$1:$MT$1, 0))</f>
        <v>261.424483411251</v>
      </c>
      <c r="I418">
        <f>INDEX([8]Interface_real!$A$1:$MT$212, MATCH($A418&amp;RIGHT(I$2, 2), [8]Interface_real!$A$1:$A$212, 0), MATCH($B418, [8]Interface_real!$A$1:$MT$1, 0))</f>
        <v>259.96204708153203</v>
      </c>
      <c r="J418">
        <f>INDEX([8]Interface_real!$A$1:$MT$212, MATCH($A418&amp;RIGHT(J$2, 2), [8]Interface_real!$A$1:$A$212, 0), MATCH($B418, [8]Interface_real!$A$1:$MT$1, 0))</f>
        <v>262.28409671350101</v>
      </c>
    </row>
    <row r="419" spans="1:10" x14ac:dyDescent="0.3">
      <c r="A419" t="s">
        <v>70</v>
      </c>
      <c r="B419" t="s">
        <v>163</v>
      </c>
      <c r="C419" t="s">
        <v>173</v>
      </c>
      <c r="D419" t="s">
        <v>1</v>
      </c>
      <c r="E419" t="s">
        <v>698</v>
      </c>
      <c r="F419">
        <f>INDEX([8]Interface_real!$A$1:$MT$212, MATCH($A419&amp;RIGHT(F$2, 2), [8]Interface_real!$A$1:$A$212, 0), MATCH($B419, [8]Interface_real!$A$1:$MT$1, 0))</f>
        <v>0</v>
      </c>
      <c r="G419">
        <f>INDEX([8]Interface_real!$A$1:$MT$212, MATCH($A419&amp;RIGHT(G$2, 2), [8]Interface_real!$A$1:$A$212, 0), MATCH($B419, [8]Interface_real!$A$1:$MT$1, 0))</f>
        <v>0</v>
      </c>
      <c r="H419">
        <f>INDEX([8]Interface_real!$A$1:$MT$212, MATCH($A419&amp;RIGHT(H$2, 2), [8]Interface_real!$A$1:$A$212, 0), MATCH($B419, [8]Interface_real!$A$1:$MT$1, 0))</f>
        <v>0</v>
      </c>
      <c r="I419">
        <f>INDEX([8]Interface_real!$A$1:$MT$212, MATCH($A419&amp;RIGHT(I$2, 2), [8]Interface_real!$A$1:$A$212, 0), MATCH($B419, [8]Interface_real!$A$1:$MT$1, 0))</f>
        <v>0</v>
      </c>
      <c r="J419">
        <f>INDEX([8]Interface_real!$A$1:$MT$212, MATCH($A419&amp;RIGHT(J$2, 2), [8]Interface_real!$A$1:$A$212, 0), MATCH($B419, [8]Interface_real!$A$1:$MT$1, 0))</f>
        <v>0</v>
      </c>
    </row>
    <row r="420" spans="1:10" x14ac:dyDescent="0.3">
      <c r="A420" t="s">
        <v>70</v>
      </c>
      <c r="B420" t="s">
        <v>164</v>
      </c>
      <c r="C420" t="s">
        <v>174</v>
      </c>
      <c r="D420" t="s">
        <v>1</v>
      </c>
      <c r="E420" t="s">
        <v>699</v>
      </c>
      <c r="F420">
        <f>INDEX([8]Interface_real!$A$1:$MT$212, MATCH($A420&amp;RIGHT(F$2, 2), [8]Interface_real!$A$1:$A$212, 0), MATCH($B420, [8]Interface_real!$A$1:$MT$1, 0))</f>
        <v>121.14317917499595</v>
      </c>
      <c r="G420">
        <f>INDEX([8]Interface_real!$A$1:$MT$212, MATCH($A420&amp;RIGHT(G$2, 2), [8]Interface_real!$A$1:$A$212, 0), MATCH($B420, [8]Interface_real!$A$1:$MT$1, 0))</f>
        <v>122.2139026882343</v>
      </c>
      <c r="H420">
        <f>INDEX([8]Interface_real!$A$1:$MT$212, MATCH($A420&amp;RIGHT(H$2, 2), [8]Interface_real!$A$1:$A$212, 0), MATCH($B420, [8]Interface_real!$A$1:$MT$1, 0))</f>
        <v>124.99793378800811</v>
      </c>
      <c r="I420">
        <f>INDEX([8]Interface_real!$A$1:$MT$212, MATCH($A420&amp;RIGHT(I$2, 2), [8]Interface_real!$A$1:$A$212, 0), MATCH($B420, [8]Interface_real!$A$1:$MT$1, 0))</f>
        <v>119.94710907372061</v>
      </c>
      <c r="J420">
        <f>INDEX([8]Interface_real!$A$1:$MT$212, MATCH($A420&amp;RIGHT(J$2, 2), [8]Interface_real!$A$1:$A$212, 0), MATCH($B420, [8]Interface_real!$A$1:$MT$1, 0))</f>
        <v>111.69911343603482</v>
      </c>
    </row>
    <row r="421" spans="1:10" x14ac:dyDescent="0.3">
      <c r="A421" t="s">
        <v>70</v>
      </c>
      <c r="B421" t="s">
        <v>165</v>
      </c>
      <c r="C421" t="s">
        <v>175</v>
      </c>
      <c r="D421" t="s">
        <v>1</v>
      </c>
      <c r="E421" t="s">
        <v>700</v>
      </c>
      <c r="F421">
        <f>INDEX([8]Interface_real!$A$1:$MT$212, MATCH($A421&amp;RIGHT(F$2, 2), [8]Interface_real!$A$1:$A$212, 0), MATCH($B421, [8]Interface_real!$A$1:$MT$1, 0))</f>
        <v>21.212072638123505</v>
      </c>
      <c r="G421">
        <f>INDEX([8]Interface_real!$A$1:$MT$212, MATCH($A421&amp;RIGHT(G$2, 2), [8]Interface_real!$A$1:$A$212, 0), MATCH($B421, [8]Interface_real!$A$1:$MT$1, 0))</f>
        <v>21.60590319549468</v>
      </c>
      <c r="H421">
        <f>INDEX([8]Interface_real!$A$1:$MT$212, MATCH($A421&amp;RIGHT(H$2, 2), [8]Interface_real!$A$1:$A$212, 0), MATCH($B421, [8]Interface_real!$A$1:$MT$1, 0))</f>
        <v>20.294650671207449</v>
      </c>
      <c r="I421">
        <f>INDEX([8]Interface_real!$A$1:$MT$212, MATCH($A421&amp;RIGHT(I$2, 2), [8]Interface_real!$A$1:$A$212, 0), MATCH($B421, [8]Interface_real!$A$1:$MT$1, 0))</f>
        <v>20.461874429513532</v>
      </c>
      <c r="J421">
        <f>INDEX([8]Interface_real!$A$1:$MT$212, MATCH($A421&amp;RIGHT(J$2, 2), [8]Interface_real!$A$1:$A$212, 0), MATCH($B421, [8]Interface_real!$A$1:$MT$1, 0))</f>
        <v>20.313269245837247</v>
      </c>
    </row>
    <row r="422" spans="1:10" x14ac:dyDescent="0.3">
      <c r="A422" t="s">
        <v>70</v>
      </c>
      <c r="B422" t="s">
        <v>166</v>
      </c>
      <c r="C422" t="s">
        <v>176</v>
      </c>
      <c r="D422" t="s">
        <v>1</v>
      </c>
      <c r="E422" t="s">
        <v>701</v>
      </c>
      <c r="F422">
        <f>INDEX([8]Interface_real!$A$1:$MT$212, MATCH($A422&amp;RIGHT(F$2, 2), [8]Interface_real!$A$1:$A$212, 0), MATCH($B422, [8]Interface_real!$A$1:$MT$1, 0))</f>
        <v>0</v>
      </c>
      <c r="G422">
        <f>INDEX([8]Interface_real!$A$1:$MT$212, MATCH($A422&amp;RIGHT(G$2, 2), [8]Interface_real!$A$1:$A$212, 0), MATCH($B422, [8]Interface_real!$A$1:$MT$1, 0))</f>
        <v>0</v>
      </c>
      <c r="H422">
        <f>INDEX([8]Interface_real!$A$1:$MT$212, MATCH($A422&amp;RIGHT(H$2, 2), [8]Interface_real!$A$1:$A$212, 0), MATCH($B422, [8]Interface_real!$A$1:$MT$1, 0))</f>
        <v>0</v>
      </c>
      <c r="I422">
        <f>INDEX([8]Interface_real!$A$1:$MT$212, MATCH($A422&amp;RIGHT(I$2, 2), [8]Interface_real!$A$1:$A$212, 0), MATCH($B422, [8]Interface_real!$A$1:$MT$1, 0))</f>
        <v>0</v>
      </c>
      <c r="J422">
        <f>INDEX([8]Interface_real!$A$1:$MT$212, MATCH($A422&amp;RIGHT(J$2, 2), [8]Interface_real!$A$1:$A$212, 0), MATCH($B422, [8]Interface_real!$A$1:$MT$1, 0))</f>
        <v>0</v>
      </c>
    </row>
    <row r="423" spans="1:10" x14ac:dyDescent="0.3">
      <c r="A423" t="s">
        <v>70</v>
      </c>
      <c r="B423" t="s">
        <v>167</v>
      </c>
      <c r="C423" t="s">
        <v>177</v>
      </c>
      <c r="D423" t="s">
        <v>1</v>
      </c>
      <c r="E423" t="s">
        <v>702</v>
      </c>
      <c r="F423">
        <f>INDEX([8]Interface_real!$A$1:$MT$212, MATCH($A423&amp;RIGHT(F$2, 2), [8]Interface_real!$A$1:$A$212, 0), MATCH($B423, [8]Interface_real!$A$1:$MT$1, 0))</f>
        <v>40.805186981340292</v>
      </c>
      <c r="G423">
        <f>INDEX([8]Interface_real!$A$1:$MT$212, MATCH($A423&amp;RIGHT(G$2, 2), [8]Interface_real!$A$1:$A$212, 0), MATCH($B423, [8]Interface_real!$A$1:$MT$1, 0))</f>
        <v>39.670576819770076</v>
      </c>
      <c r="H423">
        <f>INDEX([8]Interface_real!$A$1:$MT$212, MATCH($A423&amp;RIGHT(H$2, 2), [8]Interface_real!$A$1:$A$212, 0), MATCH($B423, [8]Interface_real!$A$1:$MT$1, 0))</f>
        <v>39.113637143576184</v>
      </c>
      <c r="I423">
        <f>INDEX([8]Interface_real!$A$1:$MT$212, MATCH($A423&amp;RIGHT(I$2, 2), [8]Interface_real!$A$1:$A$212, 0), MATCH($B423, [8]Interface_real!$A$1:$MT$1, 0))</f>
        <v>36.484224073920011</v>
      </c>
      <c r="J423">
        <f>INDEX([8]Interface_real!$A$1:$MT$212, MATCH($A423&amp;RIGHT(J$2, 2), [8]Interface_real!$A$1:$A$212, 0), MATCH($B423, [8]Interface_real!$A$1:$MT$1, 0))</f>
        <v>31.50324040648157</v>
      </c>
    </row>
    <row r="424" spans="1:10" x14ac:dyDescent="0.3">
      <c r="A424" t="s">
        <v>66</v>
      </c>
      <c r="B424" t="s">
        <v>140</v>
      </c>
      <c r="C424" t="s">
        <v>141</v>
      </c>
      <c r="D424" t="s">
        <v>1</v>
      </c>
      <c r="E424" t="s">
        <v>703</v>
      </c>
      <c r="F424">
        <f>INDEX([8]Interface_real!$A$1:$MT$212, MATCH($A424&amp;RIGHT(F$2, 2), [8]Interface_real!$A$1:$A$212, 0), MATCH($B424, [8]Interface_real!$A$1:$MT$1, 0))</f>
        <v>0.56901715735148017</v>
      </c>
      <c r="G424">
        <f>INDEX([8]Interface_real!$A$1:$MT$212, MATCH($A424&amp;RIGHT(G$2, 2), [8]Interface_real!$A$1:$A$212, 0), MATCH($B424, [8]Interface_real!$A$1:$MT$1, 0))</f>
        <v>0.56751062912641814</v>
      </c>
      <c r="H424">
        <f>INDEX([8]Interface_real!$A$1:$MT$212, MATCH($A424&amp;RIGHT(H$2, 2), [8]Interface_real!$A$1:$A$212, 0), MATCH($B424, [8]Interface_real!$A$1:$MT$1, 0))</f>
        <v>0.56766749518294557</v>
      </c>
      <c r="I424">
        <f>INDEX([8]Interface_real!$A$1:$MT$212, MATCH($A424&amp;RIGHT(I$2, 2), [8]Interface_real!$A$1:$A$212, 0), MATCH($B424, [8]Interface_real!$A$1:$MT$1, 0))</f>
        <v>0.56781790276622224</v>
      </c>
      <c r="J424">
        <f>INDEX([8]Interface_real!$A$1:$MT$212, MATCH($A424&amp;RIGHT(J$2, 2), [8]Interface_real!$A$1:$A$212, 0), MATCH($B424, [8]Interface_real!$A$1:$MT$1, 0))</f>
        <v>0.56790252725119184</v>
      </c>
    </row>
    <row r="425" spans="1:10" x14ac:dyDescent="0.3">
      <c r="A425" t="s">
        <v>66</v>
      </c>
      <c r="B425" t="s">
        <v>112</v>
      </c>
      <c r="C425" t="s">
        <v>142</v>
      </c>
      <c r="D425" t="s">
        <v>1</v>
      </c>
      <c r="E425" t="s">
        <v>704</v>
      </c>
      <c r="F425">
        <f>INDEX([8]Interface_real!$A$1:$MT$212, MATCH($A425&amp;RIGHT(F$2, 2), [8]Interface_real!$A$1:$A$212, 0), MATCH($B425, [8]Interface_real!$A$1:$MT$1, 0))</f>
        <v>2.4681321217349561</v>
      </c>
      <c r="G425">
        <f>INDEX([8]Interface_real!$A$1:$MT$212, MATCH($A425&amp;RIGHT(G$2, 2), [8]Interface_real!$A$1:$A$212, 0), MATCH($B425, [8]Interface_real!$A$1:$MT$1, 0))</f>
        <v>2.5497848004625605</v>
      </c>
      <c r="H425">
        <f>INDEX([8]Interface_real!$A$1:$MT$212, MATCH($A425&amp;RIGHT(H$2, 2), [8]Interface_real!$A$1:$A$212, 0), MATCH($B425, [8]Interface_real!$A$1:$MT$1, 0))</f>
        <v>2.5296602999397146</v>
      </c>
      <c r="I425">
        <f>INDEX([8]Interface_real!$A$1:$MT$212, MATCH($A425&amp;RIGHT(I$2, 2), [8]Interface_real!$A$1:$A$212, 0), MATCH($B425, [8]Interface_real!$A$1:$MT$1, 0))</f>
        <v>2.5262776434304404</v>
      </c>
      <c r="J425">
        <f>INDEX([8]Interface_real!$A$1:$MT$212, MATCH($A425&amp;RIGHT(J$2, 2), [8]Interface_real!$A$1:$A$212, 0), MATCH($B425, [8]Interface_real!$A$1:$MT$1, 0))</f>
        <v>2.5267380661812231</v>
      </c>
    </row>
    <row r="426" spans="1:10" x14ac:dyDescent="0.3">
      <c r="A426" t="s">
        <v>66</v>
      </c>
      <c r="B426" t="s">
        <v>113</v>
      </c>
      <c r="C426" t="s">
        <v>143</v>
      </c>
      <c r="D426" t="s">
        <v>1</v>
      </c>
      <c r="E426" t="s">
        <v>705</v>
      </c>
      <c r="F426">
        <f>INDEX([8]Interface_real!$A$1:$MT$212, MATCH($A426&amp;RIGHT(F$2, 2), [8]Interface_real!$A$1:$A$212, 0), MATCH($B426, [8]Interface_real!$A$1:$MT$1, 0))</f>
        <v>1.2047662065968852</v>
      </c>
      <c r="G426">
        <f>INDEX([8]Interface_real!$A$1:$MT$212, MATCH($A426&amp;RIGHT(G$2, 2), [8]Interface_real!$A$1:$A$212, 0), MATCH($B426, [8]Interface_real!$A$1:$MT$1, 0))</f>
        <v>1.2004043718739505</v>
      </c>
      <c r="H426">
        <f>INDEX([8]Interface_real!$A$1:$MT$212, MATCH($A426&amp;RIGHT(H$2, 2), [8]Interface_real!$A$1:$A$212, 0), MATCH($B426, [8]Interface_real!$A$1:$MT$1, 0))</f>
        <v>1.1962865613983116</v>
      </c>
      <c r="I426">
        <f>INDEX([8]Interface_real!$A$1:$MT$212, MATCH($A426&amp;RIGHT(I$2, 2), [8]Interface_real!$A$1:$A$212, 0), MATCH($B426, [8]Interface_real!$A$1:$MT$1, 0))</f>
        <v>1.1884225674404696</v>
      </c>
      <c r="J426">
        <f>INDEX([8]Interface_real!$A$1:$MT$212, MATCH($A426&amp;RIGHT(J$2, 2), [8]Interface_real!$A$1:$A$212, 0), MATCH($B426, [8]Interface_real!$A$1:$MT$1, 0))</f>
        <v>1.1912042058752903</v>
      </c>
    </row>
    <row r="427" spans="1:10" x14ac:dyDescent="0.3">
      <c r="A427" t="s">
        <v>66</v>
      </c>
      <c r="B427" t="s">
        <v>114</v>
      </c>
      <c r="C427" t="s">
        <v>144</v>
      </c>
      <c r="D427" t="s">
        <v>1</v>
      </c>
      <c r="E427" t="s">
        <v>706</v>
      </c>
      <c r="F427">
        <f>INDEX([8]Interface_real!$A$1:$MT$212, MATCH($A427&amp;RIGHT(F$2, 2), [8]Interface_real!$A$1:$A$212, 0), MATCH($B427, [8]Interface_real!$A$1:$MT$1, 0))</f>
        <v>3.0371492790864361</v>
      </c>
      <c r="G427">
        <f>INDEX([8]Interface_real!$A$1:$MT$212, MATCH($A427&amp;RIGHT(G$2, 2), [8]Interface_real!$A$1:$A$212, 0), MATCH($B427, [8]Interface_real!$A$1:$MT$1, 0))</f>
        <v>3.1172954295889785</v>
      </c>
      <c r="H427">
        <f>INDEX([8]Interface_real!$A$1:$MT$212, MATCH($A427&amp;RIGHT(H$2, 2), [8]Interface_real!$A$1:$A$212, 0), MATCH($B427, [8]Interface_real!$A$1:$MT$1, 0))</f>
        <v>3.0973277951226601</v>
      </c>
      <c r="I427">
        <f>INDEX([8]Interface_real!$A$1:$MT$212, MATCH($A427&amp;RIGHT(I$2, 2), [8]Interface_real!$A$1:$A$212, 0), MATCH($B427, [8]Interface_real!$A$1:$MT$1, 0))</f>
        <v>3.0940955461966624</v>
      </c>
      <c r="J427">
        <f>INDEX([8]Interface_real!$A$1:$MT$212, MATCH($A427&amp;RIGHT(J$2, 2), [8]Interface_real!$A$1:$A$212, 0), MATCH($B427, [8]Interface_real!$A$1:$MT$1, 0))</f>
        <v>3.0946405934324148</v>
      </c>
    </row>
    <row r="428" spans="1:10" x14ac:dyDescent="0.3">
      <c r="A428" t="s">
        <v>66</v>
      </c>
      <c r="B428" t="s">
        <v>115</v>
      </c>
      <c r="C428" t="s">
        <v>168</v>
      </c>
      <c r="D428" t="s">
        <v>1</v>
      </c>
      <c r="E428" t="s">
        <v>707</v>
      </c>
      <c r="F428">
        <f>INDEX([8]Interface_real!$A$1:$MT$212, MATCH($A428&amp;RIGHT(F$2, 2), [8]Interface_real!$A$1:$A$212, 0), MATCH($B428, [8]Interface_real!$A$1:$MT$1, 0))</f>
        <v>3.6728983283318413</v>
      </c>
      <c r="G428">
        <f>INDEX([8]Interface_real!$A$1:$MT$212, MATCH($A428&amp;RIGHT(G$2, 2), [8]Interface_real!$A$1:$A$212, 0), MATCH($B428, [8]Interface_real!$A$1:$MT$1, 0))</f>
        <v>3.7501891723365111</v>
      </c>
      <c r="H428">
        <f>INDEX([8]Interface_real!$A$1:$MT$212, MATCH($A428&amp;RIGHT(H$2, 2), [8]Interface_real!$A$1:$A$212, 0), MATCH($B428, [8]Interface_real!$A$1:$MT$1, 0))</f>
        <v>3.7259468613380262</v>
      </c>
      <c r="I428">
        <f>INDEX([8]Interface_real!$A$1:$MT$212, MATCH($A428&amp;RIGHT(I$2, 2), [8]Interface_real!$A$1:$A$212, 0), MATCH($B428, [8]Interface_real!$A$1:$MT$1, 0))</f>
        <v>3.7147002108709097</v>
      </c>
      <c r="J428">
        <f>INDEX([8]Interface_real!$A$1:$MT$212, MATCH($A428&amp;RIGHT(J$2, 2), [8]Interface_real!$A$1:$A$212, 0), MATCH($B428, [8]Interface_real!$A$1:$MT$1, 0))</f>
        <v>3.7179422720565132</v>
      </c>
    </row>
    <row r="429" spans="1:10" x14ac:dyDescent="0.3">
      <c r="A429" t="s">
        <v>66</v>
      </c>
      <c r="B429" t="s">
        <v>116</v>
      </c>
      <c r="C429" t="s">
        <v>169</v>
      </c>
      <c r="D429" t="s">
        <v>1</v>
      </c>
      <c r="E429" t="s">
        <v>708</v>
      </c>
      <c r="F429">
        <f>INDEX([8]Interface_real!$A$1:$MT$212, MATCH($A429&amp;RIGHT(F$2, 2), [8]Interface_real!$A$1:$A$212, 0), MATCH($B429, [8]Interface_real!$A$1:$MT$1, 0))</f>
        <v>4.2419154856833217</v>
      </c>
      <c r="G429">
        <f>INDEX([8]Interface_real!$A$1:$MT$212, MATCH($A429&amp;RIGHT(G$2, 2), [8]Interface_real!$A$1:$A$212, 0), MATCH($B429, [8]Interface_real!$A$1:$MT$1, 0))</f>
        <v>4.3176998014629291</v>
      </c>
      <c r="H429">
        <f>INDEX([8]Interface_real!$A$1:$MT$212, MATCH($A429&amp;RIGHT(H$2, 2), [8]Interface_real!$A$1:$A$212, 0), MATCH($B429, [8]Interface_real!$A$1:$MT$1, 0))</f>
        <v>4.2936143565209717</v>
      </c>
      <c r="I429">
        <f>INDEX([8]Interface_real!$A$1:$MT$212, MATCH($A429&amp;RIGHT(I$2, 2), [8]Interface_real!$A$1:$A$212, 0), MATCH($B429, [8]Interface_real!$A$1:$MT$1, 0))</f>
        <v>4.2825181136371322</v>
      </c>
      <c r="J429">
        <f>INDEX([8]Interface_real!$A$1:$MT$212, MATCH($A429&amp;RIGHT(J$2, 2), [8]Interface_real!$A$1:$A$212, 0), MATCH($B429, [8]Interface_real!$A$1:$MT$1, 0))</f>
        <v>4.2858447993077053</v>
      </c>
    </row>
    <row r="430" spans="1:10" x14ac:dyDescent="0.3">
      <c r="A430" t="s">
        <v>66</v>
      </c>
      <c r="B430" t="s">
        <v>117</v>
      </c>
      <c r="C430" t="s">
        <v>145</v>
      </c>
      <c r="D430" t="s">
        <v>1</v>
      </c>
      <c r="E430" t="s">
        <v>709</v>
      </c>
      <c r="F430">
        <f>INDEX([8]Interface_real!$A$1:$MT$212, MATCH($A430&amp;RIGHT(F$2, 2), [8]Interface_real!$A$1:$A$212, 0), MATCH($B430, [8]Interface_real!$A$1:$MT$1, 0))</f>
        <v>0</v>
      </c>
      <c r="G430">
        <f>INDEX([8]Interface_real!$A$1:$MT$212, MATCH($A430&amp;RIGHT(G$2, 2), [8]Interface_real!$A$1:$A$212, 0), MATCH($B430, [8]Interface_real!$A$1:$MT$1, 0))</f>
        <v>0</v>
      </c>
      <c r="H430">
        <f>INDEX([8]Interface_real!$A$1:$MT$212, MATCH($A430&amp;RIGHT(H$2, 2), [8]Interface_real!$A$1:$A$212, 0), MATCH($B430, [8]Interface_real!$A$1:$MT$1, 0))</f>
        <v>0</v>
      </c>
      <c r="I430">
        <f>INDEX([8]Interface_real!$A$1:$MT$212, MATCH($A430&amp;RIGHT(I$2, 2), [8]Interface_real!$A$1:$A$212, 0), MATCH($B430, [8]Interface_real!$A$1:$MT$1, 0))</f>
        <v>0</v>
      </c>
      <c r="J430">
        <f>INDEX([8]Interface_real!$A$1:$MT$212, MATCH($A430&amp;RIGHT(J$2, 2), [8]Interface_real!$A$1:$A$212, 0), MATCH($B430, [8]Interface_real!$A$1:$MT$1, 0))</f>
        <v>0</v>
      </c>
    </row>
    <row r="431" spans="1:10" x14ac:dyDescent="0.3">
      <c r="A431" t="s">
        <v>66</v>
      </c>
      <c r="B431" t="s">
        <v>118</v>
      </c>
      <c r="C431" t="s">
        <v>145</v>
      </c>
      <c r="D431" t="s">
        <v>1</v>
      </c>
      <c r="E431" t="s">
        <v>710</v>
      </c>
      <c r="F431">
        <f>INDEX([8]Interface_real!$A$1:$MT$212, MATCH($A431&amp;RIGHT(F$2, 2), [8]Interface_real!$A$1:$A$212, 0), MATCH($B431, [8]Interface_real!$A$1:$MT$1, 0))</f>
        <v>0</v>
      </c>
      <c r="G431">
        <f>INDEX([8]Interface_real!$A$1:$MT$212, MATCH($A431&amp;RIGHT(G$2, 2), [8]Interface_real!$A$1:$A$212, 0), MATCH($B431, [8]Interface_real!$A$1:$MT$1, 0))</f>
        <v>0</v>
      </c>
      <c r="H431">
        <f>INDEX([8]Interface_real!$A$1:$MT$212, MATCH($A431&amp;RIGHT(H$2, 2), [8]Interface_real!$A$1:$A$212, 0), MATCH($B431, [8]Interface_real!$A$1:$MT$1, 0))</f>
        <v>0</v>
      </c>
      <c r="I431">
        <f>INDEX([8]Interface_real!$A$1:$MT$212, MATCH($A431&amp;RIGHT(I$2, 2), [8]Interface_real!$A$1:$A$212, 0), MATCH($B431, [8]Interface_real!$A$1:$MT$1, 0))</f>
        <v>0</v>
      </c>
      <c r="J431">
        <f>INDEX([8]Interface_real!$A$1:$MT$212, MATCH($A431&amp;RIGHT(J$2, 2), [8]Interface_real!$A$1:$A$212, 0), MATCH($B431, [8]Interface_real!$A$1:$MT$1, 0))</f>
        <v>0</v>
      </c>
    </row>
    <row r="432" spans="1:10" x14ac:dyDescent="0.3">
      <c r="A432" t="s">
        <v>66</v>
      </c>
      <c r="B432" t="s">
        <v>119</v>
      </c>
      <c r="C432" t="s">
        <v>146</v>
      </c>
      <c r="D432" t="s">
        <v>1</v>
      </c>
      <c r="E432" t="s">
        <v>711</v>
      </c>
      <c r="F432">
        <f>INDEX([8]Interface_real!$A$1:$MT$212, MATCH($A432&amp;RIGHT(F$2, 2), [8]Interface_real!$A$1:$A$212, 0), MATCH($B432, [8]Interface_real!$A$1:$MT$1, 0))</f>
        <v>0.19192252684472999</v>
      </c>
      <c r="G432">
        <f>INDEX([8]Interface_real!$A$1:$MT$212, MATCH($A432&amp;RIGHT(G$2, 2), [8]Interface_real!$A$1:$A$212, 0), MATCH($B432, [8]Interface_real!$A$1:$MT$1, 0))</f>
        <v>8.4058623937778798E-2</v>
      </c>
      <c r="H432">
        <f>INDEX([8]Interface_real!$A$1:$MT$212, MATCH($A432&amp;RIGHT(H$2, 2), [8]Interface_real!$A$1:$A$212, 0), MATCH($B432, [8]Interface_real!$A$1:$MT$1, 0))</f>
        <v>7.3304692161562296E-2</v>
      </c>
      <c r="I432">
        <f>INDEX([8]Interface_real!$A$1:$MT$212, MATCH($A432&amp;RIGHT(I$2, 2), [8]Interface_real!$A$1:$A$212, 0), MATCH($B432, [8]Interface_real!$A$1:$MT$1, 0))</f>
        <v>7.4549726702134694E-2</v>
      </c>
      <c r="J432">
        <f>INDEX([8]Interface_real!$A$1:$MT$212, MATCH($A432&amp;RIGHT(J$2, 2), [8]Interface_real!$A$1:$A$212, 0), MATCH($B432, [8]Interface_real!$A$1:$MT$1, 0))</f>
        <v>7.5799969422829197E-2</v>
      </c>
    </row>
    <row r="433" spans="1:10" x14ac:dyDescent="0.3">
      <c r="A433" t="s">
        <v>66</v>
      </c>
      <c r="B433" t="s">
        <v>120</v>
      </c>
      <c r="C433" t="s">
        <v>147</v>
      </c>
      <c r="D433" t="s">
        <v>1</v>
      </c>
      <c r="E433" t="s">
        <v>712</v>
      </c>
      <c r="F433">
        <f>INDEX([8]Interface_real!$A$1:$MT$212, MATCH($A433&amp;RIGHT(F$2, 2), [8]Interface_real!$A$1:$A$212, 0), MATCH($B433, [8]Interface_real!$A$1:$MT$1, 0))</f>
        <v>0</v>
      </c>
      <c r="G433">
        <f>INDEX([8]Interface_real!$A$1:$MT$212, MATCH($A433&amp;RIGHT(G$2, 2), [8]Interface_real!$A$1:$A$212, 0), MATCH($B433, [8]Interface_real!$A$1:$MT$1, 0))</f>
        <v>0</v>
      </c>
      <c r="H433">
        <f>INDEX([8]Interface_real!$A$1:$MT$212, MATCH($A433&amp;RIGHT(H$2, 2), [8]Interface_real!$A$1:$A$212, 0), MATCH($B433, [8]Interface_real!$A$1:$MT$1, 0))</f>
        <v>0</v>
      </c>
      <c r="I433">
        <f>INDEX([8]Interface_real!$A$1:$MT$212, MATCH($A433&amp;RIGHT(I$2, 2), [8]Interface_real!$A$1:$A$212, 0), MATCH($B433, [8]Interface_real!$A$1:$MT$1, 0))</f>
        <v>0</v>
      </c>
      <c r="J433">
        <f>INDEX([8]Interface_real!$A$1:$MT$212, MATCH($A433&amp;RIGHT(J$2, 2), [8]Interface_real!$A$1:$A$212, 0), MATCH($B433, [8]Interface_real!$A$1:$MT$1, 0))</f>
        <v>0</v>
      </c>
    </row>
    <row r="434" spans="1:10" x14ac:dyDescent="0.3">
      <c r="A434" t="s">
        <v>66</v>
      </c>
      <c r="B434" t="s">
        <v>121</v>
      </c>
      <c r="C434" t="s">
        <v>148</v>
      </c>
      <c r="D434" t="s">
        <v>1</v>
      </c>
      <c r="E434" t="s">
        <v>713</v>
      </c>
      <c r="F434">
        <f>INDEX([8]Interface_real!$A$1:$MT$212, MATCH($A434&amp;RIGHT(F$2, 2), [8]Interface_real!$A$1:$A$212, 0), MATCH($B434, [8]Interface_real!$A$1:$MT$1, 0))</f>
        <v>0</v>
      </c>
      <c r="G434">
        <f>INDEX([8]Interface_real!$A$1:$MT$212, MATCH($A434&amp;RIGHT(G$2, 2), [8]Interface_real!$A$1:$A$212, 0), MATCH($B434, [8]Interface_real!$A$1:$MT$1, 0))</f>
        <v>0</v>
      </c>
      <c r="H434">
        <f>INDEX([8]Interface_real!$A$1:$MT$212, MATCH($A434&amp;RIGHT(H$2, 2), [8]Interface_real!$A$1:$A$212, 0), MATCH($B434, [8]Interface_real!$A$1:$MT$1, 0))</f>
        <v>0</v>
      </c>
      <c r="I434">
        <f>INDEX([8]Interface_real!$A$1:$MT$212, MATCH($A434&amp;RIGHT(I$2, 2), [8]Interface_real!$A$1:$A$212, 0), MATCH($B434, [8]Interface_real!$A$1:$MT$1, 0))</f>
        <v>0</v>
      </c>
      <c r="J434">
        <f>INDEX([8]Interface_real!$A$1:$MT$212, MATCH($A434&amp;RIGHT(J$2, 2), [8]Interface_real!$A$1:$A$212, 0), MATCH($B434, [8]Interface_real!$A$1:$MT$1, 0))</f>
        <v>0</v>
      </c>
    </row>
    <row r="435" spans="1:10" x14ac:dyDescent="0.3">
      <c r="A435" t="s">
        <v>66</v>
      </c>
      <c r="B435" t="s">
        <v>122</v>
      </c>
      <c r="C435" t="s">
        <v>148</v>
      </c>
      <c r="D435" t="s">
        <v>1</v>
      </c>
      <c r="E435" t="s">
        <v>714</v>
      </c>
      <c r="F435">
        <f>INDEX([8]Interface_real!$A$1:$MT$212, MATCH($A435&amp;RIGHT(F$2, 2), [8]Interface_real!$A$1:$A$212, 0), MATCH($B435, [8]Interface_real!$A$1:$MT$1, 0))</f>
        <v>0</v>
      </c>
      <c r="G435">
        <f>INDEX([8]Interface_real!$A$1:$MT$212, MATCH($A435&amp;RIGHT(G$2, 2), [8]Interface_real!$A$1:$A$212, 0), MATCH($B435, [8]Interface_real!$A$1:$MT$1, 0))</f>
        <v>0</v>
      </c>
      <c r="H435">
        <f>INDEX([8]Interface_real!$A$1:$MT$212, MATCH($A435&amp;RIGHT(H$2, 2), [8]Interface_real!$A$1:$A$212, 0), MATCH($B435, [8]Interface_real!$A$1:$MT$1, 0))</f>
        <v>0</v>
      </c>
      <c r="I435">
        <f>INDEX([8]Interface_real!$A$1:$MT$212, MATCH($A435&amp;RIGHT(I$2, 2), [8]Interface_real!$A$1:$A$212, 0), MATCH($B435, [8]Interface_real!$A$1:$MT$1, 0))</f>
        <v>0</v>
      </c>
      <c r="J435">
        <f>INDEX([8]Interface_real!$A$1:$MT$212, MATCH($A435&amp;RIGHT(J$2, 2), [8]Interface_real!$A$1:$A$212, 0), MATCH($B435, [8]Interface_real!$A$1:$MT$1, 0))</f>
        <v>0</v>
      </c>
    </row>
    <row r="436" spans="1:10" x14ac:dyDescent="0.3">
      <c r="A436" t="s">
        <v>66</v>
      </c>
      <c r="B436" t="s">
        <v>123</v>
      </c>
      <c r="C436" t="s">
        <v>170</v>
      </c>
      <c r="D436" t="s">
        <v>1</v>
      </c>
      <c r="E436" t="s">
        <v>715</v>
      </c>
      <c r="F436">
        <f>INDEX([8]Interface_real!$A$1:$MT$212, MATCH($A436&amp;RIGHT(F$2, 2), [8]Interface_real!$A$1:$A$212, 0), MATCH($B436, [8]Interface_real!$A$1:$MT$1, 0))</f>
        <v>0</v>
      </c>
      <c r="G436">
        <f>INDEX([8]Interface_real!$A$1:$MT$212, MATCH($A436&amp;RIGHT(G$2, 2), [8]Interface_real!$A$1:$A$212, 0), MATCH($B436, [8]Interface_real!$A$1:$MT$1, 0))</f>
        <v>0</v>
      </c>
      <c r="H436">
        <f>INDEX([8]Interface_real!$A$1:$MT$212, MATCH($A436&amp;RIGHT(H$2, 2), [8]Interface_real!$A$1:$A$212, 0), MATCH($B436, [8]Interface_real!$A$1:$MT$1, 0))</f>
        <v>0</v>
      </c>
      <c r="I436">
        <f>INDEX([8]Interface_real!$A$1:$MT$212, MATCH($A436&amp;RIGHT(I$2, 2), [8]Interface_real!$A$1:$A$212, 0), MATCH($B436, [8]Interface_real!$A$1:$MT$1, 0))</f>
        <v>0</v>
      </c>
      <c r="J436">
        <f>INDEX([8]Interface_real!$A$1:$MT$212, MATCH($A436&amp;RIGHT(J$2, 2), [8]Interface_real!$A$1:$A$212, 0), MATCH($B436, [8]Interface_real!$A$1:$MT$1, 0))</f>
        <v>0</v>
      </c>
    </row>
    <row r="437" spans="1:10" x14ac:dyDescent="0.3">
      <c r="A437" t="s">
        <v>66</v>
      </c>
      <c r="B437" t="s">
        <v>124</v>
      </c>
      <c r="C437" t="s">
        <v>171</v>
      </c>
      <c r="D437" t="s">
        <v>1</v>
      </c>
      <c r="E437" t="s">
        <v>716</v>
      </c>
      <c r="F437">
        <f>INDEX([8]Interface_real!$A$1:$MT$212, MATCH($A437&amp;RIGHT(F$2, 2), [8]Interface_real!$A$1:$A$212, 0), MATCH($B437, [8]Interface_real!$A$1:$MT$1, 0))</f>
        <v>0</v>
      </c>
      <c r="G437">
        <f>INDEX([8]Interface_real!$A$1:$MT$212, MATCH($A437&amp;RIGHT(G$2, 2), [8]Interface_real!$A$1:$A$212, 0), MATCH($B437, [8]Interface_real!$A$1:$MT$1, 0))</f>
        <v>0</v>
      </c>
      <c r="H437">
        <f>INDEX([8]Interface_real!$A$1:$MT$212, MATCH($A437&amp;RIGHT(H$2, 2), [8]Interface_real!$A$1:$A$212, 0), MATCH($B437, [8]Interface_real!$A$1:$MT$1, 0))</f>
        <v>0</v>
      </c>
      <c r="I437">
        <f>INDEX([8]Interface_real!$A$1:$MT$212, MATCH($A437&amp;RIGHT(I$2, 2), [8]Interface_real!$A$1:$A$212, 0), MATCH($B437, [8]Interface_real!$A$1:$MT$1, 0))</f>
        <v>0</v>
      </c>
      <c r="J437">
        <f>INDEX([8]Interface_real!$A$1:$MT$212, MATCH($A437&amp;RIGHT(J$2, 2), [8]Interface_real!$A$1:$A$212, 0), MATCH($B437, [8]Interface_real!$A$1:$MT$1, 0))</f>
        <v>0</v>
      </c>
    </row>
    <row r="438" spans="1:10" x14ac:dyDescent="0.3">
      <c r="A438" t="s">
        <v>66</v>
      </c>
      <c r="B438" t="s">
        <v>125</v>
      </c>
      <c r="C438" t="s">
        <v>149</v>
      </c>
      <c r="D438" t="s">
        <v>1</v>
      </c>
      <c r="E438" t="s">
        <v>717</v>
      </c>
      <c r="F438">
        <f>INDEX([8]Interface_real!$A$1:$MT$212, MATCH($A438&amp;RIGHT(F$2, 2), [8]Interface_real!$A$1:$A$212, 0), MATCH($B438, [8]Interface_real!$A$1:$MT$1, 0))</f>
        <v>0</v>
      </c>
      <c r="G438">
        <f>INDEX([8]Interface_real!$A$1:$MT$212, MATCH($A438&amp;RIGHT(G$2, 2), [8]Interface_real!$A$1:$A$212, 0), MATCH($B438, [8]Interface_real!$A$1:$MT$1, 0))</f>
        <v>0</v>
      </c>
      <c r="H438">
        <f>INDEX([8]Interface_real!$A$1:$MT$212, MATCH($A438&amp;RIGHT(H$2, 2), [8]Interface_real!$A$1:$A$212, 0), MATCH($B438, [8]Interface_real!$A$1:$MT$1, 0))</f>
        <v>0</v>
      </c>
      <c r="I438">
        <f>INDEX([8]Interface_real!$A$1:$MT$212, MATCH($A438&amp;RIGHT(I$2, 2), [8]Interface_real!$A$1:$A$212, 0), MATCH($B438, [8]Interface_real!$A$1:$MT$1, 0))</f>
        <v>0</v>
      </c>
      <c r="J438">
        <f>INDEX([8]Interface_real!$A$1:$MT$212, MATCH($A438&amp;RIGHT(J$2, 2), [8]Interface_real!$A$1:$A$212, 0), MATCH($B438, [8]Interface_real!$A$1:$MT$1, 0))</f>
        <v>0</v>
      </c>
    </row>
    <row r="439" spans="1:10" x14ac:dyDescent="0.3">
      <c r="A439" t="s">
        <v>66</v>
      </c>
      <c r="B439" t="s">
        <v>126</v>
      </c>
      <c r="C439" t="s">
        <v>149</v>
      </c>
      <c r="D439" t="s">
        <v>1</v>
      </c>
      <c r="E439" t="s">
        <v>718</v>
      </c>
      <c r="F439">
        <f>INDEX([8]Interface_real!$A$1:$MT$212, MATCH($A439&amp;RIGHT(F$2, 2), [8]Interface_real!$A$1:$A$212, 0), MATCH($B439, [8]Interface_real!$A$1:$MT$1, 0))</f>
        <v>0</v>
      </c>
      <c r="G439">
        <f>INDEX([8]Interface_real!$A$1:$MT$212, MATCH($A439&amp;RIGHT(G$2, 2), [8]Interface_real!$A$1:$A$212, 0), MATCH($B439, [8]Interface_real!$A$1:$MT$1, 0))</f>
        <v>0</v>
      </c>
      <c r="H439">
        <f>INDEX([8]Interface_real!$A$1:$MT$212, MATCH($A439&amp;RIGHT(H$2, 2), [8]Interface_real!$A$1:$A$212, 0), MATCH($B439, [8]Interface_real!$A$1:$MT$1, 0))</f>
        <v>0</v>
      </c>
      <c r="I439">
        <f>INDEX([8]Interface_real!$A$1:$MT$212, MATCH($A439&amp;RIGHT(I$2, 2), [8]Interface_real!$A$1:$A$212, 0), MATCH($B439, [8]Interface_real!$A$1:$MT$1, 0))</f>
        <v>0</v>
      </c>
      <c r="J439">
        <f>INDEX([8]Interface_real!$A$1:$MT$212, MATCH($A439&amp;RIGHT(J$2, 2), [8]Interface_real!$A$1:$A$212, 0), MATCH($B439, [8]Interface_real!$A$1:$MT$1, 0))</f>
        <v>0</v>
      </c>
    </row>
    <row r="440" spans="1:10" x14ac:dyDescent="0.3">
      <c r="A440" t="s">
        <v>66</v>
      </c>
      <c r="B440" t="s">
        <v>127</v>
      </c>
      <c r="C440" t="s">
        <v>150</v>
      </c>
      <c r="D440" t="s">
        <v>1</v>
      </c>
      <c r="E440" t="s">
        <v>719</v>
      </c>
      <c r="F440">
        <f>INDEX([8]Interface_real!$A$1:$MT$212, MATCH($A440&amp;RIGHT(F$2, 2), [8]Interface_real!$A$1:$A$212, 0), MATCH($B440, [8]Interface_real!$A$1:$MT$1, 0))</f>
        <v>0</v>
      </c>
      <c r="G440">
        <f>INDEX([8]Interface_real!$A$1:$MT$212, MATCH($A440&amp;RIGHT(G$2, 2), [8]Interface_real!$A$1:$A$212, 0), MATCH($B440, [8]Interface_real!$A$1:$MT$1, 0))</f>
        <v>0</v>
      </c>
      <c r="H440">
        <f>INDEX([8]Interface_real!$A$1:$MT$212, MATCH($A440&amp;RIGHT(H$2, 2), [8]Interface_real!$A$1:$A$212, 0), MATCH($B440, [8]Interface_real!$A$1:$MT$1, 0))</f>
        <v>0</v>
      </c>
      <c r="I440">
        <f>INDEX([8]Interface_real!$A$1:$MT$212, MATCH($A440&amp;RIGHT(I$2, 2), [8]Interface_real!$A$1:$A$212, 0), MATCH($B440, [8]Interface_real!$A$1:$MT$1, 0))</f>
        <v>0</v>
      </c>
      <c r="J440">
        <f>INDEX([8]Interface_real!$A$1:$MT$212, MATCH($A440&amp;RIGHT(J$2, 2), [8]Interface_real!$A$1:$A$212, 0), MATCH($B440, [8]Interface_real!$A$1:$MT$1, 0))</f>
        <v>0</v>
      </c>
    </row>
    <row r="441" spans="1:10" x14ac:dyDescent="0.3">
      <c r="A441" t="s">
        <v>66</v>
      </c>
      <c r="B441" t="s">
        <v>128</v>
      </c>
      <c r="C441" t="s">
        <v>151</v>
      </c>
      <c r="D441" t="s">
        <v>1</v>
      </c>
      <c r="E441" t="s">
        <v>720</v>
      </c>
      <c r="F441">
        <f>INDEX([8]Interface_real!$A$1:$MT$212, MATCH($A441&amp;RIGHT(F$2, 2), [8]Interface_real!$A$1:$A$212, 0), MATCH($B441, [8]Interface_real!$A$1:$MT$1, 0))</f>
        <v>0</v>
      </c>
      <c r="G441">
        <f>INDEX([8]Interface_real!$A$1:$MT$212, MATCH($A441&amp;RIGHT(G$2, 2), [8]Interface_real!$A$1:$A$212, 0), MATCH($B441, [8]Interface_real!$A$1:$MT$1, 0))</f>
        <v>0</v>
      </c>
      <c r="H441">
        <f>INDEX([8]Interface_real!$A$1:$MT$212, MATCH($A441&amp;RIGHT(H$2, 2), [8]Interface_real!$A$1:$A$212, 0), MATCH($B441, [8]Interface_real!$A$1:$MT$1, 0))</f>
        <v>0</v>
      </c>
      <c r="I441">
        <f>INDEX([8]Interface_real!$A$1:$MT$212, MATCH($A441&amp;RIGHT(I$2, 2), [8]Interface_real!$A$1:$A$212, 0), MATCH($B441, [8]Interface_real!$A$1:$MT$1, 0))</f>
        <v>0</v>
      </c>
      <c r="J441">
        <f>INDEX([8]Interface_real!$A$1:$MT$212, MATCH($A441&amp;RIGHT(J$2, 2), [8]Interface_real!$A$1:$A$212, 0), MATCH($B441, [8]Interface_real!$A$1:$MT$1, 0))</f>
        <v>0</v>
      </c>
    </row>
    <row r="442" spans="1:10" x14ac:dyDescent="0.3">
      <c r="A442" t="s">
        <v>66</v>
      </c>
      <c r="B442" t="s">
        <v>129</v>
      </c>
      <c r="C442" t="s">
        <v>152</v>
      </c>
      <c r="D442" t="s">
        <v>1</v>
      </c>
      <c r="E442" t="s">
        <v>721</v>
      </c>
      <c r="F442">
        <f>INDEX([8]Interface_real!$A$1:$MT$212, MATCH($A442&amp;RIGHT(F$2, 2), [8]Interface_real!$A$1:$A$212, 0), MATCH($B442, [8]Interface_real!$A$1:$MT$1, 0))</f>
        <v>0</v>
      </c>
      <c r="G442">
        <f>INDEX([8]Interface_real!$A$1:$MT$212, MATCH($A442&amp;RIGHT(G$2, 2), [8]Interface_real!$A$1:$A$212, 0), MATCH($B442, [8]Interface_real!$A$1:$MT$1, 0))</f>
        <v>0</v>
      </c>
      <c r="H442">
        <f>INDEX([8]Interface_real!$A$1:$MT$212, MATCH($A442&amp;RIGHT(H$2, 2), [8]Interface_real!$A$1:$A$212, 0), MATCH($B442, [8]Interface_real!$A$1:$MT$1, 0))</f>
        <v>0</v>
      </c>
      <c r="I442">
        <f>INDEX([8]Interface_real!$A$1:$MT$212, MATCH($A442&amp;RIGHT(I$2, 2), [8]Interface_real!$A$1:$A$212, 0), MATCH($B442, [8]Interface_real!$A$1:$MT$1, 0))</f>
        <v>0</v>
      </c>
      <c r="J442">
        <f>INDEX([8]Interface_real!$A$1:$MT$212, MATCH($A442&amp;RIGHT(J$2, 2), [8]Interface_real!$A$1:$A$212, 0), MATCH($B442, [8]Interface_real!$A$1:$MT$1, 0))</f>
        <v>0</v>
      </c>
    </row>
    <row r="443" spans="1:10" x14ac:dyDescent="0.3">
      <c r="A443" t="s">
        <v>66</v>
      </c>
      <c r="B443" t="s">
        <v>130</v>
      </c>
      <c r="C443" t="s">
        <v>152</v>
      </c>
      <c r="D443" t="s">
        <v>1</v>
      </c>
      <c r="E443" t="s">
        <v>722</v>
      </c>
      <c r="F443">
        <f>INDEX([8]Interface_real!$A$1:$MT$212, MATCH($A443&amp;RIGHT(F$2, 2), [8]Interface_real!$A$1:$A$212, 0), MATCH($B443, [8]Interface_real!$A$1:$MT$1, 0))</f>
        <v>0</v>
      </c>
      <c r="G443">
        <f>INDEX([8]Interface_real!$A$1:$MT$212, MATCH($A443&amp;RIGHT(G$2, 2), [8]Interface_real!$A$1:$A$212, 0), MATCH($B443, [8]Interface_real!$A$1:$MT$1, 0))</f>
        <v>0</v>
      </c>
      <c r="H443">
        <f>INDEX([8]Interface_real!$A$1:$MT$212, MATCH($A443&amp;RIGHT(H$2, 2), [8]Interface_real!$A$1:$A$212, 0), MATCH($B443, [8]Interface_real!$A$1:$MT$1, 0))</f>
        <v>0</v>
      </c>
      <c r="I443">
        <f>INDEX([8]Interface_real!$A$1:$MT$212, MATCH($A443&amp;RIGHT(I$2, 2), [8]Interface_real!$A$1:$A$212, 0), MATCH($B443, [8]Interface_real!$A$1:$MT$1, 0))</f>
        <v>0</v>
      </c>
      <c r="J443">
        <f>INDEX([8]Interface_real!$A$1:$MT$212, MATCH($A443&amp;RIGHT(J$2, 2), [8]Interface_real!$A$1:$A$212, 0), MATCH($B443, [8]Interface_real!$A$1:$MT$1, 0))</f>
        <v>0</v>
      </c>
    </row>
    <row r="444" spans="1:10" x14ac:dyDescent="0.3">
      <c r="A444" t="s">
        <v>66</v>
      </c>
      <c r="B444" t="s">
        <v>131</v>
      </c>
      <c r="C444" t="s">
        <v>153</v>
      </c>
      <c r="D444" t="s">
        <v>1</v>
      </c>
      <c r="E444" t="s">
        <v>723</v>
      </c>
      <c r="F444">
        <f>INDEX([8]Interface_real!$A$1:$MT$212, MATCH($A444&amp;RIGHT(F$2, 2), [8]Interface_real!$A$1:$A$212, 0), MATCH($B444, [8]Interface_real!$A$1:$MT$1, 0))</f>
        <v>0</v>
      </c>
      <c r="G444">
        <f>INDEX([8]Interface_real!$A$1:$MT$212, MATCH($A444&amp;RIGHT(G$2, 2), [8]Interface_real!$A$1:$A$212, 0), MATCH($B444, [8]Interface_real!$A$1:$MT$1, 0))</f>
        <v>0</v>
      </c>
      <c r="H444">
        <f>INDEX([8]Interface_real!$A$1:$MT$212, MATCH($A444&amp;RIGHT(H$2, 2), [8]Interface_real!$A$1:$A$212, 0), MATCH($B444, [8]Interface_real!$A$1:$MT$1, 0))</f>
        <v>0</v>
      </c>
      <c r="I444">
        <f>INDEX([8]Interface_real!$A$1:$MT$212, MATCH($A444&amp;RIGHT(I$2, 2), [8]Interface_real!$A$1:$A$212, 0), MATCH($B444, [8]Interface_real!$A$1:$MT$1, 0))</f>
        <v>0</v>
      </c>
      <c r="J444">
        <f>INDEX([8]Interface_real!$A$1:$MT$212, MATCH($A444&amp;RIGHT(J$2, 2), [8]Interface_real!$A$1:$A$212, 0), MATCH($B444, [8]Interface_real!$A$1:$MT$1, 0))</f>
        <v>0</v>
      </c>
    </row>
    <row r="445" spans="1:10" x14ac:dyDescent="0.3">
      <c r="A445" t="s">
        <v>66</v>
      </c>
      <c r="B445" t="s">
        <v>132</v>
      </c>
      <c r="C445" t="s">
        <v>154</v>
      </c>
      <c r="D445" t="s">
        <v>1</v>
      </c>
      <c r="E445" t="s">
        <v>724</v>
      </c>
      <c r="F445">
        <f>INDEX([8]Interface_real!$A$1:$MT$212, MATCH($A445&amp;RIGHT(F$2, 2), [8]Interface_real!$A$1:$A$212, 0), MATCH($B445, [8]Interface_real!$A$1:$MT$1, 0))</f>
        <v>0</v>
      </c>
      <c r="G445">
        <f>INDEX([8]Interface_real!$A$1:$MT$212, MATCH($A445&amp;RIGHT(G$2, 2), [8]Interface_real!$A$1:$A$212, 0), MATCH($B445, [8]Interface_real!$A$1:$MT$1, 0))</f>
        <v>0</v>
      </c>
      <c r="H445">
        <f>INDEX([8]Interface_real!$A$1:$MT$212, MATCH($A445&amp;RIGHT(H$2, 2), [8]Interface_real!$A$1:$A$212, 0), MATCH($B445, [8]Interface_real!$A$1:$MT$1, 0))</f>
        <v>0</v>
      </c>
      <c r="I445">
        <f>INDEX([8]Interface_real!$A$1:$MT$212, MATCH($A445&amp;RIGHT(I$2, 2), [8]Interface_real!$A$1:$A$212, 0), MATCH($B445, [8]Interface_real!$A$1:$MT$1, 0))</f>
        <v>0</v>
      </c>
      <c r="J445">
        <f>INDEX([8]Interface_real!$A$1:$MT$212, MATCH($A445&amp;RIGHT(J$2, 2), [8]Interface_real!$A$1:$A$212, 0), MATCH($B445, [8]Interface_real!$A$1:$MT$1, 0))</f>
        <v>0</v>
      </c>
    </row>
    <row r="446" spans="1:10" x14ac:dyDescent="0.3">
      <c r="A446" t="s">
        <v>66</v>
      </c>
      <c r="B446" t="s">
        <v>133</v>
      </c>
      <c r="C446" t="s">
        <v>155</v>
      </c>
      <c r="D446" t="s">
        <v>1</v>
      </c>
      <c r="E446" t="s">
        <v>725</v>
      </c>
      <c r="F446">
        <f>INDEX([8]Interface_real!$A$1:$MT$212, MATCH($A446&amp;RIGHT(F$2, 2), [8]Interface_real!$A$1:$A$212, 0), MATCH($B446, [8]Interface_real!$A$1:$MT$1, 0))</f>
        <v>0</v>
      </c>
      <c r="G446">
        <f>INDEX([8]Interface_real!$A$1:$MT$212, MATCH($A446&amp;RIGHT(G$2, 2), [8]Interface_real!$A$1:$A$212, 0), MATCH($B446, [8]Interface_real!$A$1:$MT$1, 0))</f>
        <v>0</v>
      </c>
      <c r="H446">
        <f>INDEX([8]Interface_real!$A$1:$MT$212, MATCH($A446&amp;RIGHT(H$2, 2), [8]Interface_real!$A$1:$A$212, 0), MATCH($B446, [8]Interface_real!$A$1:$MT$1, 0))</f>
        <v>0</v>
      </c>
      <c r="I446">
        <f>INDEX([8]Interface_real!$A$1:$MT$212, MATCH($A446&amp;RIGHT(I$2, 2), [8]Interface_real!$A$1:$A$212, 0), MATCH($B446, [8]Interface_real!$A$1:$MT$1, 0))</f>
        <v>0</v>
      </c>
      <c r="J446">
        <f>INDEX([8]Interface_real!$A$1:$MT$212, MATCH($A446&amp;RIGHT(J$2, 2), [8]Interface_real!$A$1:$A$212, 0), MATCH($B446, [8]Interface_real!$A$1:$MT$1, 0))</f>
        <v>0</v>
      </c>
    </row>
    <row r="447" spans="1:10" x14ac:dyDescent="0.3">
      <c r="A447" t="s">
        <v>66</v>
      </c>
      <c r="B447" t="s">
        <v>134</v>
      </c>
      <c r="C447" t="s">
        <v>155</v>
      </c>
      <c r="D447" t="s">
        <v>1</v>
      </c>
      <c r="E447" t="s">
        <v>726</v>
      </c>
      <c r="F447">
        <f>INDEX([8]Interface_real!$A$1:$MT$212, MATCH($A447&amp;RIGHT(F$2, 2), [8]Interface_real!$A$1:$A$212, 0), MATCH($B447, [8]Interface_real!$A$1:$MT$1, 0))</f>
        <v>0</v>
      </c>
      <c r="G447">
        <f>INDEX([8]Interface_real!$A$1:$MT$212, MATCH($A447&amp;RIGHT(G$2, 2), [8]Interface_real!$A$1:$A$212, 0), MATCH($B447, [8]Interface_real!$A$1:$MT$1, 0))</f>
        <v>0</v>
      </c>
      <c r="H447">
        <f>INDEX([8]Interface_real!$A$1:$MT$212, MATCH($A447&amp;RIGHT(H$2, 2), [8]Interface_real!$A$1:$A$212, 0), MATCH($B447, [8]Interface_real!$A$1:$MT$1, 0))</f>
        <v>0</v>
      </c>
      <c r="I447">
        <f>INDEX([8]Interface_real!$A$1:$MT$212, MATCH($A447&amp;RIGHT(I$2, 2), [8]Interface_real!$A$1:$A$212, 0), MATCH($B447, [8]Interface_real!$A$1:$MT$1, 0))</f>
        <v>0</v>
      </c>
      <c r="J447">
        <f>INDEX([8]Interface_real!$A$1:$MT$212, MATCH($A447&amp;RIGHT(J$2, 2), [8]Interface_real!$A$1:$A$212, 0), MATCH($B447, [8]Interface_real!$A$1:$MT$1, 0))</f>
        <v>0</v>
      </c>
    </row>
    <row r="448" spans="1:10" x14ac:dyDescent="0.3">
      <c r="A448" t="s">
        <v>66</v>
      </c>
      <c r="B448" t="s">
        <v>135</v>
      </c>
      <c r="C448" t="s">
        <v>156</v>
      </c>
      <c r="D448" t="s">
        <v>1</v>
      </c>
      <c r="E448" t="s">
        <v>727</v>
      </c>
      <c r="F448">
        <f>INDEX([8]Interface_real!$A$1:$MT$212, MATCH($A448&amp;RIGHT(F$2, 2), [8]Interface_real!$A$1:$A$212, 0), MATCH($B448, [8]Interface_real!$A$1:$MT$1, 0))</f>
        <v>0</v>
      </c>
      <c r="G448">
        <f>INDEX([8]Interface_real!$A$1:$MT$212, MATCH($A448&amp;RIGHT(G$2, 2), [8]Interface_real!$A$1:$A$212, 0), MATCH($B448, [8]Interface_real!$A$1:$MT$1, 0))</f>
        <v>0</v>
      </c>
      <c r="H448">
        <f>INDEX([8]Interface_real!$A$1:$MT$212, MATCH($A448&amp;RIGHT(H$2, 2), [8]Interface_real!$A$1:$A$212, 0), MATCH($B448, [8]Interface_real!$A$1:$MT$1, 0))</f>
        <v>0</v>
      </c>
      <c r="I448">
        <f>INDEX([8]Interface_real!$A$1:$MT$212, MATCH($A448&amp;RIGHT(I$2, 2), [8]Interface_real!$A$1:$A$212, 0), MATCH($B448, [8]Interface_real!$A$1:$MT$1, 0))</f>
        <v>0</v>
      </c>
      <c r="J448">
        <f>INDEX([8]Interface_real!$A$1:$MT$212, MATCH($A448&amp;RIGHT(J$2, 2), [8]Interface_real!$A$1:$A$212, 0), MATCH($B448, [8]Interface_real!$A$1:$MT$1, 0))</f>
        <v>0</v>
      </c>
    </row>
    <row r="449" spans="1:10" x14ac:dyDescent="0.3">
      <c r="A449" t="s">
        <v>66</v>
      </c>
      <c r="B449" t="s">
        <v>136</v>
      </c>
      <c r="C449" t="s">
        <v>157</v>
      </c>
      <c r="D449" t="s">
        <v>1</v>
      </c>
      <c r="E449" t="s">
        <v>728</v>
      </c>
      <c r="F449">
        <f>INDEX([8]Interface_real!$A$1:$MT$212, MATCH($A449&amp;RIGHT(F$2, 2), [8]Interface_real!$A$1:$A$212, 0), MATCH($B449, [8]Interface_real!$A$1:$MT$1, 0))</f>
        <v>0</v>
      </c>
      <c r="G449">
        <f>INDEX([8]Interface_real!$A$1:$MT$212, MATCH($A449&amp;RIGHT(G$2, 2), [8]Interface_real!$A$1:$A$212, 0), MATCH($B449, [8]Interface_real!$A$1:$MT$1, 0))</f>
        <v>0</v>
      </c>
      <c r="H449">
        <f>INDEX([8]Interface_real!$A$1:$MT$212, MATCH($A449&amp;RIGHT(H$2, 2), [8]Interface_real!$A$1:$A$212, 0), MATCH($B449, [8]Interface_real!$A$1:$MT$1, 0))</f>
        <v>0</v>
      </c>
      <c r="I449">
        <f>INDEX([8]Interface_real!$A$1:$MT$212, MATCH($A449&amp;RIGHT(I$2, 2), [8]Interface_real!$A$1:$A$212, 0), MATCH($B449, [8]Interface_real!$A$1:$MT$1, 0))</f>
        <v>0</v>
      </c>
      <c r="J449">
        <f>INDEX([8]Interface_real!$A$1:$MT$212, MATCH($A449&amp;RIGHT(J$2, 2), [8]Interface_real!$A$1:$A$212, 0), MATCH($B449, [8]Interface_real!$A$1:$MT$1, 0))</f>
        <v>0</v>
      </c>
    </row>
    <row r="450" spans="1:10" x14ac:dyDescent="0.3">
      <c r="A450" t="s">
        <v>66</v>
      </c>
      <c r="B450" t="s">
        <v>158</v>
      </c>
      <c r="C450" t="s">
        <v>159</v>
      </c>
      <c r="D450" t="s">
        <v>1</v>
      </c>
      <c r="E450" t="s">
        <v>729</v>
      </c>
      <c r="F450">
        <f>INDEX([8]Interface_real!$A$1:$MT$212, MATCH($A450&amp;RIGHT(F$2, 2), [8]Interface_real!$A$1:$A$212, 0), MATCH($B450, [8]Interface_real!$A$1:$MT$1, 0))</f>
        <v>0.69800000000000006</v>
      </c>
      <c r="G450">
        <f>INDEX([8]Interface_real!$A$1:$MT$212, MATCH($A450&amp;RIGHT(G$2, 2), [8]Interface_real!$A$1:$A$212, 0), MATCH($B450, [8]Interface_real!$A$1:$MT$1, 0))</f>
        <v>0.72599999999999998</v>
      </c>
      <c r="H450">
        <f>INDEX([8]Interface_real!$A$1:$MT$212, MATCH($A450&amp;RIGHT(H$2, 2), [8]Interface_real!$A$1:$A$212, 0), MATCH($B450, [8]Interface_real!$A$1:$MT$1, 0))</f>
        <v>0.72599999999999998</v>
      </c>
      <c r="I450">
        <f>INDEX([8]Interface_real!$A$1:$MT$212, MATCH($A450&amp;RIGHT(I$2, 2), [8]Interface_real!$A$1:$A$212, 0), MATCH($B450, [8]Interface_real!$A$1:$MT$1, 0))</f>
        <v>0.72600000000000098</v>
      </c>
      <c r="J450">
        <f>INDEX([8]Interface_real!$A$1:$MT$212, MATCH($A450&amp;RIGHT(J$2, 2), [8]Interface_real!$A$1:$A$212, 0), MATCH($B450, [8]Interface_real!$A$1:$MT$1, 0))</f>
        <v>0.72599999999999998</v>
      </c>
    </row>
    <row r="451" spans="1:10" x14ac:dyDescent="0.3">
      <c r="A451" t="s">
        <v>66</v>
      </c>
      <c r="B451" t="s">
        <v>137</v>
      </c>
      <c r="C451" t="s">
        <v>160</v>
      </c>
      <c r="D451" t="s">
        <v>1</v>
      </c>
      <c r="E451" t="s">
        <v>730</v>
      </c>
      <c r="F451">
        <f>INDEX([8]Interface_real!$A$1:$MT$212, MATCH($A451&amp;RIGHT(F$2, 2), [8]Interface_real!$A$1:$A$212, 0), MATCH($B451, [8]Interface_real!$A$1:$MT$1, 0))</f>
        <v>2.63042096438347</v>
      </c>
      <c r="G451">
        <f>INDEX([8]Interface_real!$A$1:$MT$212, MATCH($A451&amp;RIGHT(G$2, 2), [8]Interface_real!$A$1:$A$212, 0), MATCH($B451, [8]Interface_real!$A$1:$MT$1, 0))</f>
        <v>2.9666266713361402</v>
      </c>
      <c r="H451">
        <f>INDEX([8]Interface_real!$A$1:$MT$212, MATCH($A451&amp;RIGHT(H$2, 2), [8]Interface_real!$A$1:$A$212, 0), MATCH($B451, [8]Interface_real!$A$1:$MT$1, 0))</f>
        <v>3.17139180475677</v>
      </c>
      <c r="I451">
        <f>INDEX([8]Interface_real!$A$1:$MT$212, MATCH($A451&amp;RIGHT(I$2, 2), [8]Interface_real!$A$1:$A$212, 0), MATCH($B451, [8]Interface_real!$A$1:$MT$1, 0))</f>
        <v>4.2930912406642197</v>
      </c>
      <c r="J451">
        <f>INDEX([8]Interface_real!$A$1:$MT$212, MATCH($A451&amp;RIGHT(J$2, 2), [8]Interface_real!$A$1:$A$212, 0), MATCH($B451, [8]Interface_real!$A$1:$MT$1, 0))</f>
        <v>2.7181415389300301</v>
      </c>
    </row>
    <row r="452" spans="1:10" x14ac:dyDescent="0.3">
      <c r="A452" t="s">
        <v>66</v>
      </c>
      <c r="B452" t="s">
        <v>138</v>
      </c>
      <c r="C452" t="s">
        <v>161</v>
      </c>
      <c r="D452" t="s">
        <v>1</v>
      </c>
      <c r="E452" t="s">
        <v>731</v>
      </c>
      <c r="F452">
        <f>INDEX([8]Interface_real!$A$1:$MT$212, MATCH($A452&amp;RIGHT(F$2, 2), [8]Interface_real!$A$1:$A$212, 0), MATCH($B452, [8]Interface_real!$A$1:$MT$1, 0))</f>
        <v>1.1695790356165301</v>
      </c>
      <c r="G452">
        <f>INDEX([8]Interface_real!$A$1:$MT$212, MATCH($A452&amp;RIGHT(G$2, 2), [8]Interface_real!$A$1:$A$212, 0), MATCH($B452, [8]Interface_real!$A$1:$MT$1, 0))</f>
        <v>1.1613733286638599</v>
      </c>
      <c r="H452">
        <f>INDEX([8]Interface_real!$A$1:$MT$212, MATCH($A452&amp;RIGHT(H$2, 2), [8]Interface_real!$A$1:$A$212, 0), MATCH($B452, [8]Interface_real!$A$1:$MT$1, 0))</f>
        <v>1.15360819524323</v>
      </c>
      <c r="I452">
        <f>INDEX([8]Interface_real!$A$1:$MT$212, MATCH($A452&amp;RIGHT(I$2, 2), [8]Interface_real!$A$1:$A$212, 0), MATCH($B452, [8]Interface_real!$A$1:$MT$1, 0))</f>
        <v>1.14390875933578</v>
      </c>
      <c r="J452">
        <f>INDEX([8]Interface_real!$A$1:$MT$212, MATCH($A452&amp;RIGHT(J$2, 2), [8]Interface_real!$A$1:$A$212, 0), MATCH($B452, [8]Interface_real!$A$1:$MT$1, 0))</f>
        <v>1.1468584610699699</v>
      </c>
    </row>
    <row r="453" spans="1:10" x14ac:dyDescent="0.3">
      <c r="A453" t="s">
        <v>66</v>
      </c>
      <c r="B453" t="s">
        <v>162</v>
      </c>
      <c r="C453" t="s">
        <v>172</v>
      </c>
      <c r="D453" t="s">
        <v>1</v>
      </c>
      <c r="E453" t="s">
        <v>732</v>
      </c>
      <c r="F453">
        <f>INDEX([8]Interface_real!$A$1:$MT$212, MATCH($A453&amp;RIGHT(F$2, 2), [8]Interface_real!$A$1:$A$212, 0), MATCH($B453, [8]Interface_real!$A$1:$MT$1, 0))</f>
        <v>2.4700000000000042</v>
      </c>
      <c r="G453">
        <f>INDEX([8]Interface_real!$A$1:$MT$212, MATCH($A453&amp;RIGHT(G$2, 2), [8]Interface_real!$A$1:$A$212, 0), MATCH($B453, [8]Interface_real!$A$1:$MT$1, 0))</f>
        <v>2.478999999999997</v>
      </c>
      <c r="H453">
        <f>INDEX([8]Interface_real!$A$1:$MT$212, MATCH($A453&amp;RIGHT(H$2, 2), [8]Interface_real!$A$1:$A$212, 0), MATCH($B453, [8]Interface_real!$A$1:$MT$1, 0))</f>
        <v>2.4530000000000012</v>
      </c>
      <c r="I453">
        <f>INDEX([8]Interface_real!$A$1:$MT$212, MATCH($A453&amp;RIGHT(I$2, 2), [8]Interface_real!$A$1:$A$212, 0), MATCH($B453, [8]Interface_real!$A$1:$MT$1, 0))</f>
        <v>2.4410000000000052</v>
      </c>
      <c r="J453">
        <f>INDEX([8]Interface_real!$A$1:$MT$212, MATCH($A453&amp;RIGHT(J$2, 2), [8]Interface_real!$A$1:$A$212, 0), MATCH($B453, [8]Interface_real!$A$1:$MT$1, 0))</f>
        <v>2.4439999999999951</v>
      </c>
    </row>
    <row r="454" spans="1:10" x14ac:dyDescent="0.3">
      <c r="A454" t="s">
        <v>66</v>
      </c>
      <c r="B454" t="s">
        <v>163</v>
      </c>
      <c r="C454" t="s">
        <v>173</v>
      </c>
      <c r="D454" t="s">
        <v>1</v>
      </c>
      <c r="E454" t="s">
        <v>733</v>
      </c>
      <c r="F454">
        <f>INDEX([8]Interface_real!$A$1:$MT$212, MATCH($A454&amp;RIGHT(F$2, 2), [8]Interface_real!$A$1:$A$212, 0), MATCH($B454, [8]Interface_real!$A$1:$MT$1, 0))</f>
        <v>0</v>
      </c>
      <c r="G454">
        <f>INDEX([8]Interface_real!$A$1:$MT$212, MATCH($A454&amp;RIGHT(G$2, 2), [8]Interface_real!$A$1:$A$212, 0), MATCH($B454, [8]Interface_real!$A$1:$MT$1, 0))</f>
        <v>0</v>
      </c>
      <c r="H454">
        <f>INDEX([8]Interface_real!$A$1:$MT$212, MATCH($A454&amp;RIGHT(H$2, 2), [8]Interface_real!$A$1:$A$212, 0), MATCH($B454, [8]Interface_real!$A$1:$MT$1, 0))</f>
        <v>0</v>
      </c>
      <c r="I454">
        <f>INDEX([8]Interface_real!$A$1:$MT$212, MATCH($A454&amp;RIGHT(I$2, 2), [8]Interface_real!$A$1:$A$212, 0), MATCH($B454, [8]Interface_real!$A$1:$MT$1, 0))</f>
        <v>0</v>
      </c>
      <c r="J454">
        <f>INDEX([8]Interface_real!$A$1:$MT$212, MATCH($A454&amp;RIGHT(J$2, 2), [8]Interface_real!$A$1:$A$212, 0), MATCH($B454, [8]Interface_real!$A$1:$MT$1, 0))</f>
        <v>0</v>
      </c>
    </row>
    <row r="455" spans="1:10" x14ac:dyDescent="0.3">
      <c r="A455" t="s">
        <v>66</v>
      </c>
      <c r="B455" t="s">
        <v>164</v>
      </c>
      <c r="C455" t="s">
        <v>174</v>
      </c>
      <c r="D455" t="s">
        <v>1</v>
      </c>
      <c r="E455" t="s">
        <v>734</v>
      </c>
      <c r="F455">
        <f>INDEX([8]Interface_real!$A$1:$MT$212, MATCH($A455&amp;RIGHT(F$2, 2), [8]Interface_real!$A$1:$A$212, 0), MATCH($B455, [8]Interface_real!$A$1:$MT$1, 0))</f>
        <v>1.3024672637009611</v>
      </c>
      <c r="G455">
        <f>INDEX([8]Interface_real!$A$1:$MT$212, MATCH($A455&amp;RIGHT(G$2, 2), [8]Interface_real!$A$1:$A$212, 0), MATCH($B455, [8]Interface_real!$A$1:$MT$1, 0))</f>
        <v>1.3033474958078</v>
      </c>
      <c r="H455">
        <f>INDEX([8]Interface_real!$A$1:$MT$212, MATCH($A455&amp;RIGHT(H$2, 2), [8]Interface_real!$A$1:$A$212, 0), MATCH($B455, [8]Interface_real!$A$1:$MT$1, 0))</f>
        <v>1.302895313228015</v>
      </c>
      <c r="I455">
        <f>INDEX([8]Interface_real!$A$1:$MT$212, MATCH($A455&amp;RIGHT(I$2, 2), [8]Interface_real!$A$1:$A$212, 0), MATCH($B455, [8]Interface_real!$A$1:$MT$1, 0))</f>
        <v>1.302902443776101</v>
      </c>
      <c r="J455">
        <f>INDEX([8]Interface_real!$A$1:$MT$212, MATCH($A455&amp;RIGHT(J$2, 2), [8]Interface_real!$A$1:$A$212, 0), MATCH($B455, [8]Interface_real!$A$1:$MT$1, 0))</f>
        <v>1.302462123494925</v>
      </c>
    </row>
    <row r="456" spans="1:10" x14ac:dyDescent="0.3">
      <c r="A456" t="s">
        <v>66</v>
      </c>
      <c r="B456" t="s">
        <v>165</v>
      </c>
      <c r="C456" t="s">
        <v>175</v>
      </c>
      <c r="D456" t="s">
        <v>1</v>
      </c>
      <c r="E456" t="s">
        <v>735</v>
      </c>
      <c r="F456">
        <f>INDEX([8]Interface_real!$A$1:$MT$212, MATCH($A456&amp;RIGHT(F$2, 2), [8]Interface_real!$A$1:$A$212, 0), MATCH($B456, [8]Interface_real!$A$1:$MT$1, 0))</f>
        <v>0.69800000000000006</v>
      </c>
      <c r="G456">
        <f>INDEX([8]Interface_real!$A$1:$MT$212, MATCH($A456&amp;RIGHT(G$2, 2), [8]Interface_real!$A$1:$A$212, 0), MATCH($B456, [8]Interface_real!$A$1:$MT$1, 0))</f>
        <v>0.72599999999999998</v>
      </c>
      <c r="H456">
        <f>INDEX([8]Interface_real!$A$1:$MT$212, MATCH($A456&amp;RIGHT(H$2, 2), [8]Interface_real!$A$1:$A$212, 0), MATCH($B456, [8]Interface_real!$A$1:$MT$1, 0))</f>
        <v>0.72599999999999998</v>
      </c>
      <c r="I456">
        <f>INDEX([8]Interface_real!$A$1:$MT$212, MATCH($A456&amp;RIGHT(I$2, 2), [8]Interface_real!$A$1:$A$212, 0), MATCH($B456, [8]Interface_real!$A$1:$MT$1, 0))</f>
        <v>0.72600000000000098</v>
      </c>
      <c r="J456">
        <f>INDEX([8]Interface_real!$A$1:$MT$212, MATCH($A456&amp;RIGHT(J$2, 2), [8]Interface_real!$A$1:$A$212, 0), MATCH($B456, [8]Interface_real!$A$1:$MT$1, 0))</f>
        <v>0.72599999999999998</v>
      </c>
    </row>
    <row r="457" spans="1:10" x14ac:dyDescent="0.3">
      <c r="A457" t="s">
        <v>66</v>
      </c>
      <c r="B457" t="s">
        <v>166</v>
      </c>
      <c r="C457" t="s">
        <v>176</v>
      </c>
      <c r="D457" t="s">
        <v>1</v>
      </c>
      <c r="E457" t="s">
        <v>736</v>
      </c>
      <c r="F457">
        <f>INDEX([8]Interface_real!$A$1:$MT$212, MATCH($A457&amp;RIGHT(F$2, 2), [8]Interface_real!$A$1:$A$212, 0), MATCH($B457, [8]Interface_real!$A$1:$MT$1, 0))</f>
        <v>0</v>
      </c>
      <c r="G457">
        <f>INDEX([8]Interface_real!$A$1:$MT$212, MATCH($A457&amp;RIGHT(G$2, 2), [8]Interface_real!$A$1:$A$212, 0), MATCH($B457, [8]Interface_real!$A$1:$MT$1, 0))</f>
        <v>0</v>
      </c>
      <c r="H457">
        <f>INDEX([8]Interface_real!$A$1:$MT$212, MATCH($A457&amp;RIGHT(H$2, 2), [8]Interface_real!$A$1:$A$212, 0), MATCH($B457, [8]Interface_real!$A$1:$MT$1, 0))</f>
        <v>0</v>
      </c>
      <c r="I457">
        <f>INDEX([8]Interface_real!$A$1:$MT$212, MATCH($A457&amp;RIGHT(I$2, 2), [8]Interface_real!$A$1:$A$212, 0), MATCH($B457, [8]Interface_real!$A$1:$MT$1, 0))</f>
        <v>0</v>
      </c>
      <c r="J457">
        <f>INDEX([8]Interface_real!$A$1:$MT$212, MATCH($A457&amp;RIGHT(J$2, 2), [8]Interface_real!$A$1:$A$212, 0), MATCH($B457, [8]Interface_real!$A$1:$MT$1, 0))</f>
        <v>0</v>
      </c>
    </row>
    <row r="458" spans="1:10" x14ac:dyDescent="0.3">
      <c r="A458" t="s">
        <v>66</v>
      </c>
      <c r="B458" t="s">
        <v>167</v>
      </c>
      <c r="C458" t="s">
        <v>177</v>
      </c>
      <c r="D458" t="s">
        <v>1</v>
      </c>
      <c r="E458" t="s">
        <v>737</v>
      </c>
      <c r="F458">
        <f>INDEX([8]Interface_real!$A$1:$MT$212, MATCH($A458&amp;RIGHT(F$2, 2), [8]Interface_real!$A$1:$A$212, 0), MATCH($B458, [8]Interface_real!$A$1:$MT$1, 0))</f>
        <v>0</v>
      </c>
      <c r="G458">
        <f>INDEX([8]Interface_real!$A$1:$MT$212, MATCH($A458&amp;RIGHT(G$2, 2), [8]Interface_real!$A$1:$A$212, 0), MATCH($B458, [8]Interface_real!$A$1:$MT$1, 0))</f>
        <v>0</v>
      </c>
      <c r="H458">
        <f>INDEX([8]Interface_real!$A$1:$MT$212, MATCH($A458&amp;RIGHT(H$2, 2), [8]Interface_real!$A$1:$A$212, 0), MATCH($B458, [8]Interface_real!$A$1:$MT$1, 0))</f>
        <v>0</v>
      </c>
      <c r="I458">
        <f>INDEX([8]Interface_real!$A$1:$MT$212, MATCH($A458&amp;RIGHT(I$2, 2), [8]Interface_real!$A$1:$A$212, 0), MATCH($B458, [8]Interface_real!$A$1:$MT$1, 0))</f>
        <v>0</v>
      </c>
      <c r="J458">
        <f>INDEX([8]Interface_real!$A$1:$MT$212, MATCH($A458&amp;RIGHT(J$2, 2), [8]Interface_real!$A$1:$A$212, 0), MATCH($B458, [8]Interface_real!$A$1:$MT$1, 0))</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57"/>
  <sheetViews>
    <sheetView showGridLines="0" zoomScale="80" zoomScaleNormal="80" workbookViewId="0">
      <pane xSplit="3" ySplit="7" topLeftCell="D8" activePane="bottomRight" state="frozen"/>
      <selection pane="topRight" activeCell="D1" sqref="D1"/>
      <selection pane="bottomLeft" activeCell="A5" sqref="A5"/>
      <selection pane="bottomRight"/>
    </sheetView>
  </sheetViews>
  <sheetFormatPr defaultColWidth="9" defaultRowHeight="13" x14ac:dyDescent="0.3"/>
  <cols>
    <col min="1" max="1" width="10.25" style="8" customWidth="1"/>
    <col min="2" max="2" width="13.25" style="8" customWidth="1"/>
    <col min="3" max="3" width="10.08203125" style="8" bestFit="1" customWidth="1"/>
    <col min="4" max="4" width="13" style="8" customWidth="1"/>
    <col min="5" max="5" width="12.5" style="8" bestFit="1" customWidth="1"/>
    <col min="6" max="6" width="10.5" style="8" bestFit="1" customWidth="1"/>
    <col min="7" max="7" width="11.58203125" style="8" customWidth="1"/>
    <col min="8" max="8" width="15.08203125" style="8" bestFit="1" customWidth="1"/>
    <col min="9" max="9" width="16.58203125" style="8" customWidth="1"/>
    <col min="10" max="12" width="8.58203125" style="8" customWidth="1"/>
    <col min="13" max="14" width="11" style="8" customWidth="1"/>
    <col min="15" max="15" width="13" style="8" customWidth="1"/>
    <col min="16" max="16" width="11.58203125" style="8" customWidth="1"/>
    <col min="17" max="17" width="11.75" style="8" bestFit="1" customWidth="1"/>
    <col min="18" max="18" width="11.08203125" style="8" bestFit="1" customWidth="1"/>
    <col min="19" max="23" width="8.58203125" style="8" bestFit="1" customWidth="1"/>
    <col min="24" max="24" width="9" style="8"/>
    <col min="25" max="26" width="8.58203125" style="8" bestFit="1" customWidth="1"/>
    <col min="27" max="16384" width="9" style="8"/>
  </cols>
  <sheetData>
    <row r="1" spans="1:26" ht="15.5" x14ac:dyDescent="0.35">
      <c r="A1" s="59" t="s">
        <v>24</v>
      </c>
    </row>
    <row r="4" spans="1:26" ht="62.65" customHeight="1" x14ac:dyDescent="0.3">
      <c r="A4" s="140"/>
      <c r="B4" s="140"/>
      <c r="D4" s="102" t="s">
        <v>92</v>
      </c>
      <c r="E4" s="102"/>
      <c r="F4" s="102"/>
      <c r="G4" s="102"/>
      <c r="H4" s="102"/>
      <c r="I4" s="102"/>
      <c r="J4" s="102"/>
      <c r="K4" s="102"/>
      <c r="L4" s="102"/>
      <c r="M4" s="89"/>
      <c r="N4" s="89"/>
      <c r="O4" s="89"/>
      <c r="P4" s="111" t="s">
        <v>43</v>
      </c>
      <c r="Q4" s="77"/>
      <c r="R4" s="77"/>
      <c r="S4" s="77"/>
      <c r="T4" s="77"/>
      <c r="U4" s="77"/>
      <c r="V4" s="77"/>
      <c r="W4" s="77"/>
      <c r="X4" s="77"/>
      <c r="Y4" s="77"/>
      <c r="Z4" s="78"/>
    </row>
    <row r="5" spans="1:26" s="55" customFormat="1" ht="61.5" customHeight="1" x14ac:dyDescent="0.3">
      <c r="A5" s="140"/>
      <c r="B5" s="140"/>
      <c r="C5" s="8"/>
      <c r="D5" s="28" t="s">
        <v>46</v>
      </c>
      <c r="E5" s="28" t="s">
        <v>50</v>
      </c>
      <c r="F5" s="28" t="s">
        <v>40</v>
      </c>
      <c r="G5" s="48" t="s">
        <v>41</v>
      </c>
      <c r="H5" s="28" t="s">
        <v>52</v>
      </c>
      <c r="I5" s="28" t="s">
        <v>53</v>
      </c>
      <c r="J5" s="28" t="s">
        <v>48</v>
      </c>
      <c r="K5" s="28" t="s">
        <v>47</v>
      </c>
      <c r="L5" s="28" t="s">
        <v>64</v>
      </c>
      <c r="M5" s="28" t="s">
        <v>54</v>
      </c>
      <c r="N5" s="236" t="s">
        <v>745</v>
      </c>
      <c r="O5" s="28" t="s">
        <v>55</v>
      </c>
      <c r="P5" s="90" t="s">
        <v>46</v>
      </c>
      <c r="Q5" s="90" t="s">
        <v>50</v>
      </c>
      <c r="R5" s="90" t="s">
        <v>40</v>
      </c>
      <c r="S5" s="91" t="s">
        <v>51</v>
      </c>
      <c r="T5" s="92" t="s">
        <v>52</v>
      </c>
      <c r="U5" s="91" t="s">
        <v>53</v>
      </c>
      <c r="V5" s="90" t="s">
        <v>48</v>
      </c>
      <c r="W5" s="90" t="s">
        <v>47</v>
      </c>
      <c r="X5" s="90" t="s">
        <v>64</v>
      </c>
      <c r="Y5" s="92" t="s">
        <v>54</v>
      </c>
      <c r="Z5" s="92" t="s">
        <v>55</v>
      </c>
    </row>
    <row r="6" spans="1:26" s="55" customFormat="1" ht="52" x14ac:dyDescent="0.3">
      <c r="A6" s="8"/>
      <c r="B6" s="8"/>
      <c r="C6" s="8"/>
      <c r="D6" s="49" t="s">
        <v>49</v>
      </c>
      <c r="E6" s="49" t="s">
        <v>28</v>
      </c>
      <c r="F6" s="49" t="s">
        <v>33</v>
      </c>
      <c r="G6" s="50" t="s">
        <v>37</v>
      </c>
      <c r="H6" s="49" t="s">
        <v>29</v>
      </c>
      <c r="I6" s="49" t="s">
        <v>30</v>
      </c>
      <c r="J6" s="49" t="s">
        <v>56</v>
      </c>
      <c r="K6" s="49" t="s">
        <v>57</v>
      </c>
      <c r="L6" s="49" t="s">
        <v>65</v>
      </c>
      <c r="M6" s="49" t="s">
        <v>63</v>
      </c>
      <c r="N6" s="237" t="s">
        <v>746</v>
      </c>
      <c r="O6" s="49" t="s">
        <v>59</v>
      </c>
      <c r="P6" s="93" t="s">
        <v>49</v>
      </c>
      <c r="Q6" s="93" t="s">
        <v>28</v>
      </c>
      <c r="R6" s="93" t="s">
        <v>33</v>
      </c>
      <c r="S6" s="94" t="s">
        <v>37</v>
      </c>
      <c r="T6" s="93" t="s">
        <v>29</v>
      </c>
      <c r="U6" s="94" t="s">
        <v>30</v>
      </c>
      <c r="V6" s="93" t="s">
        <v>56</v>
      </c>
      <c r="W6" s="93" t="s">
        <v>57</v>
      </c>
      <c r="X6" s="93" t="s">
        <v>65</v>
      </c>
      <c r="Y6" s="93" t="s">
        <v>58</v>
      </c>
      <c r="Z6" s="93" t="s">
        <v>59</v>
      </c>
    </row>
    <row r="7" spans="1:26" ht="30.75" customHeight="1" x14ac:dyDescent="0.3">
      <c r="A7" s="3" t="s">
        <v>76</v>
      </c>
      <c r="B7" s="3" t="s">
        <v>67</v>
      </c>
      <c r="C7" s="3" t="s">
        <v>68</v>
      </c>
      <c r="D7" s="51" t="s">
        <v>77</v>
      </c>
      <c r="E7" s="51" t="s">
        <v>77</v>
      </c>
      <c r="F7" s="51" t="s">
        <v>77</v>
      </c>
      <c r="G7" s="51" t="s">
        <v>77</v>
      </c>
      <c r="H7" s="51" t="s">
        <v>77</v>
      </c>
      <c r="I7" s="51" t="s">
        <v>77</v>
      </c>
      <c r="J7" s="51" t="s">
        <v>61</v>
      </c>
      <c r="K7" s="51" t="s">
        <v>61</v>
      </c>
      <c r="L7" s="51" t="s">
        <v>61</v>
      </c>
      <c r="M7" s="51" t="s">
        <v>77</v>
      </c>
      <c r="N7" s="238" t="s">
        <v>77</v>
      </c>
      <c r="O7" s="51" t="s">
        <v>77</v>
      </c>
      <c r="P7" s="95" t="s">
        <v>2</v>
      </c>
      <c r="Q7" s="95" t="s">
        <v>42</v>
      </c>
      <c r="R7" s="95" t="s">
        <v>44</v>
      </c>
      <c r="S7" s="95" t="s">
        <v>45</v>
      </c>
      <c r="T7" s="95" t="s">
        <v>60</v>
      </c>
      <c r="U7" s="95" t="s">
        <v>78</v>
      </c>
      <c r="V7" s="95" t="s">
        <v>61</v>
      </c>
      <c r="W7" s="95" t="s">
        <v>61</v>
      </c>
      <c r="X7" s="95" t="s">
        <v>61</v>
      </c>
      <c r="Y7" s="96" t="s">
        <v>0</v>
      </c>
      <c r="Z7" s="96" t="s">
        <v>60</v>
      </c>
    </row>
    <row r="8" spans="1:26" x14ac:dyDescent="0.3">
      <c r="A8" s="79" t="str">
        <f t="shared" ref="A8:A34" si="0">B8&amp;RIGHT(C8,2)</f>
        <v>ANH21</v>
      </c>
      <c r="B8" s="6" t="s">
        <v>3</v>
      </c>
      <c r="C8" s="79">
        <v>2021</v>
      </c>
      <c r="D8" s="80">
        <f t="shared" ref="D8:I8" si="1">LN(P8)</f>
        <v>14.857036503543334</v>
      </c>
      <c r="E8" s="80">
        <f t="shared" si="1"/>
        <v>11.24896155771099</v>
      </c>
      <c r="F8" s="80">
        <f t="shared" si="1"/>
        <v>12.977780610879828</v>
      </c>
      <c r="G8" s="80">
        <f t="shared" si="1"/>
        <v>5.0526807958262125</v>
      </c>
      <c r="H8" s="81">
        <f t="shared" si="1"/>
        <v>3.6060831080494151</v>
      </c>
      <c r="I8" s="81">
        <f t="shared" si="1"/>
        <v>0.45121290204214526</v>
      </c>
      <c r="J8" s="81">
        <f>V8</f>
        <v>5.4036961372753956</v>
      </c>
      <c r="K8" s="81">
        <f>W8</f>
        <v>20.380236639956525</v>
      </c>
      <c r="L8" s="81">
        <f>X8</f>
        <v>65.262268853329047</v>
      </c>
      <c r="M8" s="82">
        <f>LN(Y8)</f>
        <v>6.7194723905837588</v>
      </c>
      <c r="N8" s="239">
        <f>LN(Y8)^2</f>
        <v>45.151309207817413</v>
      </c>
      <c r="O8" s="82">
        <f>LN(Z8)</f>
        <v>-7.8200088888570587</v>
      </c>
      <c r="P8" s="216">
        <f>INDEX([9]Interface!$A$1:$O$62,MATCH($A8,[9]Interface!$A$1:$A$62,0),MATCH(P$5,[9]Interface!$A$1:$O$1,0))</f>
        <v>2833537.5411528316</v>
      </c>
      <c r="Q8" s="217">
        <f>INDEX([9]Interface!$A$1:$O$62,MATCH($A8,[9]Interface!$A$1:$A$62,0),MATCH(Q$5,[9]Interface!$A$1:$O$1,0))</f>
        <v>76800.1258426805</v>
      </c>
      <c r="R8" s="217">
        <f>INDEX([9]Interface!$A$1:$O$62,MATCH($A8,[9]Interface!$A$1:$A$62,0),MATCH(R$5,[9]Interface!$A$1:$O$1,0))</f>
        <v>432691.6423360625</v>
      </c>
      <c r="S8" s="217">
        <f>INDEX([9]Interface!$A$1:$O$62,MATCH($A8,[9]Interface!$A$1:$A$62,0),MATCH(S$5,[9]Interface!$A$1:$O$1,0))</f>
        <v>156.44129000000001</v>
      </c>
      <c r="T8" s="217">
        <f>INDEX([9]Interface!$A$1:$O$62,MATCH($A8,[9]Interface!$A$1:$A$62,0),MATCH(T$5,[9]Interface!$A$1:$O$1,0))</f>
        <v>36.821543977612869</v>
      </c>
      <c r="U8" s="216">
        <f>INDEX([9]Interface!$A$1:$O$62,MATCH($A8,[9]Interface!$A$1:$A$62,0),MATCH(U$5,[9]Interface!$A$1:$O$1,0))</f>
        <v>1.5702155486058347</v>
      </c>
      <c r="V8" s="217">
        <f>INDEX([9]Interface!$A$1:$O$62,MATCH($A8,[9]Interface!$A$1:$A$62,0),MATCH(V$5,[9]Interface!$A$1:$O$1,0))</f>
        <v>5.4036961372753956</v>
      </c>
      <c r="W8" s="217">
        <f>INDEX([9]Interface!$A$1:$O$62,MATCH($A8,[9]Interface!$A$1:$A$62,0),MATCH(W$5,[9]Interface!$A$1:$O$1,0))</f>
        <v>20.380236639956525</v>
      </c>
      <c r="X8" s="217">
        <f>INDEX([9]Interface!$A$1:$O$62,MATCH($A8,[9]Interface!$A$1:$A$62,0),MATCH(X$5,[9]Interface!$A$1:$O$1,0))</f>
        <v>65.262268853329047</v>
      </c>
      <c r="Y8" s="217">
        <f>INDEX([9]Interface!$A$1:$O$62,MATCH($A8,[9]Interface!$A$1:$A$62,0),MATCH(Y$5,[9]Interface!$A$1:$O$1,0))</f>
        <v>828.38033489744896</v>
      </c>
      <c r="Z8" s="138">
        <f>INDEX([9]Interface!$A$1:$O$62,MATCH($A8,[9]Interface!$A$1:$A$62,0),MATCH(Z$5,[9]Interface!$A$1:$O$1,0))</f>
        <v>4.0161811286149463E-4</v>
      </c>
    </row>
    <row r="9" spans="1:26" x14ac:dyDescent="0.3">
      <c r="A9" s="79" t="str">
        <f t="shared" si="0"/>
        <v>ANH22</v>
      </c>
      <c r="B9" s="6" t="s">
        <v>3</v>
      </c>
      <c r="C9" s="79">
        <v>2022</v>
      </c>
      <c r="D9" s="80">
        <f t="shared" ref="D9:D57" si="2">LN(P9)</f>
        <v>14.864394703070257</v>
      </c>
      <c r="E9" s="80">
        <f t="shared" ref="E9:E57" si="3">LN(Q9)</f>
        <v>11.250218139734391</v>
      </c>
      <c r="F9" s="80">
        <f t="shared" ref="F9:F57" si="4">LN(R9)</f>
        <v>12.987529908238661</v>
      </c>
      <c r="G9" s="80">
        <f t="shared" ref="G9:G57" si="5">LN(S9)</f>
        <v>5.0620335463088741</v>
      </c>
      <c r="H9" s="81">
        <f t="shared" ref="H9:H57" si="6">LN(T9)</f>
        <v>3.612024144303327</v>
      </c>
      <c r="I9" s="81">
        <f t="shared" ref="I9:I57" si="7">LN(U9)</f>
        <v>0.45121290204214526</v>
      </c>
      <c r="J9" s="81">
        <f t="shared" ref="J9:J57" si="8">V9</f>
        <v>5.4036961372753956</v>
      </c>
      <c r="K9" s="81">
        <f t="shared" ref="K9:K57" si="9">W9</f>
        <v>20.380236639956525</v>
      </c>
      <c r="L9" s="81">
        <f t="shared" ref="L9:L57" si="10">X9</f>
        <v>65.262268853329047</v>
      </c>
      <c r="M9" s="82">
        <f t="shared" ref="M9:M57" si="11">LN(Y9)</f>
        <v>6.721408951348697</v>
      </c>
      <c r="N9" s="239">
        <f t="shared" ref="N9:N57" si="12">LN(Y9)^2</f>
        <v>45.177338291270388</v>
      </c>
      <c r="O9" s="82">
        <f t="shared" ref="O9:O57" si="13">LN(Z9)</f>
        <v>-7.8273670883839808</v>
      </c>
      <c r="P9" s="216">
        <f>INDEX([9]Interface!$A$1:$O$62,MATCH($A9,[9]Interface!$A$1:$A$62,0),MATCH(P$5,[9]Interface!$A$1:$O$1,0))</f>
        <v>2854464.1724927654</v>
      </c>
      <c r="Q9" s="217">
        <f>INDEX([9]Interface!$A$1:$O$62,MATCH($A9,[9]Interface!$A$1:$A$62,0),MATCH(Q$5,[9]Interface!$A$1:$O$1,0))</f>
        <v>76896.69215925163</v>
      </c>
      <c r="R9" s="217">
        <f>INDEX([9]Interface!$A$1:$O$62,MATCH($A9,[9]Interface!$A$1:$A$62,0),MATCH(R$5,[9]Interface!$A$1:$O$1,0))</f>
        <v>436930.71222181083</v>
      </c>
      <c r="S9" s="217">
        <f>INDEX([9]Interface!$A$1:$O$62,MATCH($A9,[9]Interface!$A$1:$A$62,0),MATCH(S$5,[9]Interface!$A$1:$O$1,0))</f>
        <v>157.91130999999999</v>
      </c>
      <c r="T9" s="217">
        <f>INDEX([9]Interface!$A$1:$O$62,MATCH($A9,[9]Interface!$A$1:$A$62,0),MATCH(T$5,[9]Interface!$A$1:$O$1,0))</f>
        <v>37.040953219084173</v>
      </c>
      <c r="U9" s="216">
        <f>INDEX([9]Interface!$A$1:$O$62,MATCH($A9,[9]Interface!$A$1:$A$62,0),MATCH(U$5,[9]Interface!$A$1:$O$1,0))</f>
        <v>1.5702155486058347</v>
      </c>
      <c r="V9" s="217">
        <f>INDEX([9]Interface!$A$1:$O$62,MATCH($A9,[9]Interface!$A$1:$A$62,0),MATCH(V$5,[9]Interface!$A$1:$O$1,0))</f>
        <v>5.4036961372753956</v>
      </c>
      <c r="W9" s="217">
        <f>INDEX([9]Interface!$A$1:$O$62,MATCH($A9,[9]Interface!$A$1:$A$62,0),MATCH(W$5,[9]Interface!$A$1:$O$1,0))</f>
        <v>20.380236639956525</v>
      </c>
      <c r="X9" s="217">
        <f>INDEX([9]Interface!$A$1:$O$62,MATCH($A9,[9]Interface!$A$1:$A$62,0),MATCH(X$5,[9]Interface!$A$1:$O$1,0))</f>
        <v>65.262268853329047</v>
      </c>
      <c r="Y9" s="217">
        <f>INDEX([9]Interface!$A$1:$O$62,MATCH($A9,[9]Interface!$A$1:$A$62,0),MATCH(Y$5,[9]Interface!$A$1:$O$1,0))</f>
        <v>829.98609807960963</v>
      </c>
      <c r="Z9" s="138">
        <f>INDEX([9]Interface!$A$1:$O$62,MATCH($A9,[9]Interface!$A$1:$A$62,0),MATCH(Z$5,[9]Interface!$A$1:$O$1,0))</f>
        <v>3.9867377246013909E-4</v>
      </c>
    </row>
    <row r="10" spans="1:26" x14ac:dyDescent="0.3">
      <c r="A10" s="79" t="str">
        <f t="shared" si="0"/>
        <v>ANH23</v>
      </c>
      <c r="B10" s="6" t="s">
        <v>3</v>
      </c>
      <c r="C10" s="79">
        <v>2023</v>
      </c>
      <c r="D10" s="80">
        <f t="shared" si="2"/>
        <v>14.873111635763996</v>
      </c>
      <c r="E10" s="80">
        <f t="shared" si="3"/>
        <v>11.251616004187378</v>
      </c>
      <c r="F10" s="80">
        <f t="shared" si="4"/>
        <v>12.997355427918416</v>
      </c>
      <c r="G10" s="80">
        <f t="shared" si="5"/>
        <v>5.0709725648274002</v>
      </c>
      <c r="H10" s="81">
        <f t="shared" si="6"/>
        <v>3.6193259192339977</v>
      </c>
      <c r="I10" s="81">
        <f t="shared" si="7"/>
        <v>0.45121290204214526</v>
      </c>
      <c r="J10" s="81">
        <f t="shared" si="8"/>
        <v>5.4036961372753956</v>
      </c>
      <c r="K10" s="81">
        <f t="shared" si="9"/>
        <v>20.380236639956525</v>
      </c>
      <c r="L10" s="81">
        <f t="shared" si="10"/>
        <v>65.262268853329047</v>
      </c>
      <c r="M10" s="82">
        <f t="shared" si="11"/>
        <v>6.7231949530322801</v>
      </c>
      <c r="N10" s="239">
        <f t="shared" si="12"/>
        <v>45.201350376478722</v>
      </c>
      <c r="O10" s="82">
        <f t="shared" si="13"/>
        <v>-7.8360840210777187</v>
      </c>
      <c r="P10" s="216">
        <f>INDEX([9]Interface!$A$1:$O$62,MATCH($A10,[9]Interface!$A$1:$A$62,0),MATCH(P$5,[9]Interface!$A$1:$O$1,0))</f>
        <v>2879455.1084701945</v>
      </c>
      <c r="Q10" s="217">
        <f>INDEX([9]Interface!$A$1:$O$62,MATCH($A10,[9]Interface!$A$1:$A$62,0),MATCH(Q$5,[9]Interface!$A$1:$O$1,0))</f>
        <v>77004.258475822775</v>
      </c>
      <c r="R10" s="217">
        <f>INDEX([9]Interface!$A$1:$O$62,MATCH($A10,[9]Interface!$A$1:$A$62,0),MATCH(R$5,[9]Interface!$A$1:$O$1,0))</f>
        <v>441244.94360789261</v>
      </c>
      <c r="S10" s="217">
        <f>INDEX([9]Interface!$A$1:$O$62,MATCH($A10,[9]Interface!$A$1:$A$62,0),MATCH(S$5,[9]Interface!$A$1:$O$1,0))</f>
        <v>159.32920999999999</v>
      </c>
      <c r="T10" s="217">
        <f>INDEX([9]Interface!$A$1:$O$62,MATCH($A10,[9]Interface!$A$1:$A$62,0),MATCH(T$5,[9]Interface!$A$1:$O$1,0))</f>
        <v>37.312407766642906</v>
      </c>
      <c r="U10" s="216">
        <f>INDEX([9]Interface!$A$1:$O$62,MATCH($A10,[9]Interface!$A$1:$A$62,0),MATCH(U$5,[9]Interface!$A$1:$O$1,0))</f>
        <v>1.5702155486058347</v>
      </c>
      <c r="V10" s="217">
        <f>INDEX([9]Interface!$A$1:$O$62,MATCH($A10,[9]Interface!$A$1:$A$62,0),MATCH(V$5,[9]Interface!$A$1:$O$1,0))</f>
        <v>5.4036961372753956</v>
      </c>
      <c r="W10" s="217">
        <f>INDEX([9]Interface!$A$1:$O$62,MATCH($A10,[9]Interface!$A$1:$A$62,0),MATCH(W$5,[9]Interface!$A$1:$O$1,0))</f>
        <v>20.380236639956525</v>
      </c>
      <c r="X10" s="217">
        <f>INDEX([9]Interface!$A$1:$O$62,MATCH($A10,[9]Interface!$A$1:$A$62,0),MATCH(X$5,[9]Interface!$A$1:$O$1,0))</f>
        <v>65.262268853329047</v>
      </c>
      <c r="Y10" s="217">
        <f>INDEX([9]Interface!$A$1:$O$62,MATCH($A10,[9]Interface!$A$1:$A$62,0),MATCH(Y$5,[9]Interface!$A$1:$O$1,0))</f>
        <v>831.46977918221614</v>
      </c>
      <c r="Z10" s="138">
        <f>INDEX([9]Interface!$A$1:$O$62,MATCH($A10,[9]Interface!$A$1:$A$62,0),MATCH(Z$5,[9]Interface!$A$1:$O$1,0))</f>
        <v>3.9521366270044058E-4</v>
      </c>
    </row>
    <row r="11" spans="1:26" x14ac:dyDescent="0.3">
      <c r="A11" s="79" t="str">
        <f t="shared" si="0"/>
        <v>ANH24</v>
      </c>
      <c r="B11" s="6" t="s">
        <v>3</v>
      </c>
      <c r="C11" s="79">
        <v>2024</v>
      </c>
      <c r="D11" s="80">
        <f t="shared" si="2"/>
        <v>14.881434320307623</v>
      </c>
      <c r="E11" s="80">
        <f t="shared" si="3"/>
        <v>11.25310917396075</v>
      </c>
      <c r="F11" s="80">
        <f t="shared" si="4"/>
        <v>13.006939856954308</v>
      </c>
      <c r="G11" s="80">
        <f t="shared" si="5"/>
        <v>5.0796380233123974</v>
      </c>
      <c r="H11" s="81">
        <f t="shared" si="6"/>
        <v>3.6262354458562935</v>
      </c>
      <c r="I11" s="81">
        <f t="shared" si="7"/>
        <v>0.45121290204214526</v>
      </c>
      <c r="J11" s="81">
        <f t="shared" si="8"/>
        <v>5.4036961372753956</v>
      </c>
      <c r="K11" s="81">
        <f t="shared" si="9"/>
        <v>20.380236639956525</v>
      </c>
      <c r="L11" s="81">
        <f t="shared" si="10"/>
        <v>65.262268853329047</v>
      </c>
      <c r="M11" s="82">
        <f t="shared" si="11"/>
        <v>6.7251756786974415</v>
      </c>
      <c r="N11" s="239">
        <f t="shared" si="12"/>
        <v>45.227987909343589</v>
      </c>
      <c r="O11" s="82">
        <f t="shared" si="13"/>
        <v>-7.8444067056213473</v>
      </c>
      <c r="P11" s="216">
        <f>INDEX([9]Interface!$A$1:$O$62,MATCH($A11,[9]Interface!$A$1:$A$62,0),MATCH(P$5,[9]Interface!$A$1:$O$1,0))</f>
        <v>2903519.9079548526</v>
      </c>
      <c r="Q11" s="217">
        <f>INDEX([9]Interface!$A$1:$O$62,MATCH($A11,[9]Interface!$A$1:$A$62,0),MATCH(Q$5,[9]Interface!$A$1:$O$1,0))</f>
        <v>77119.32479239392</v>
      </c>
      <c r="R11" s="217">
        <f>INDEX([9]Interface!$A$1:$O$62,MATCH($A11,[9]Interface!$A$1:$A$62,0),MATCH(R$5,[9]Interface!$A$1:$O$1,0))</f>
        <v>445494.35602356342</v>
      </c>
      <c r="S11" s="217">
        <f>INDEX([9]Interface!$A$1:$O$62,MATCH($A11,[9]Interface!$A$1:$A$62,0),MATCH(S$5,[9]Interface!$A$1:$O$1,0))</f>
        <v>160.71587</v>
      </c>
      <c r="T11" s="217">
        <f>INDEX([9]Interface!$A$1:$O$62,MATCH($A11,[9]Interface!$A$1:$A$62,0),MATCH(T$5,[9]Interface!$A$1:$O$1,0))</f>
        <v>37.571111572623096</v>
      </c>
      <c r="U11" s="216">
        <f>INDEX([9]Interface!$A$1:$O$62,MATCH($A11,[9]Interface!$A$1:$A$62,0),MATCH(U$5,[9]Interface!$A$1:$O$1,0))</f>
        <v>1.5702155486058347</v>
      </c>
      <c r="V11" s="217">
        <f>INDEX([9]Interface!$A$1:$O$62,MATCH($A11,[9]Interface!$A$1:$A$62,0),MATCH(V$5,[9]Interface!$A$1:$O$1,0))</f>
        <v>5.4036961372753956</v>
      </c>
      <c r="W11" s="217">
        <f>INDEX([9]Interface!$A$1:$O$62,MATCH($A11,[9]Interface!$A$1:$A$62,0),MATCH(W$5,[9]Interface!$A$1:$O$1,0))</f>
        <v>20.380236639956525</v>
      </c>
      <c r="X11" s="217">
        <f>INDEX([9]Interface!$A$1:$O$62,MATCH($A11,[9]Interface!$A$1:$A$62,0),MATCH(X$5,[9]Interface!$A$1:$O$1,0))</f>
        <v>65.262268853329047</v>
      </c>
      <c r="Y11" s="217">
        <f>INDEX([9]Interface!$A$1:$O$62,MATCH($A11,[9]Interface!$A$1:$A$62,0),MATCH(Y$5,[9]Interface!$A$1:$O$1,0))</f>
        <v>833.11832483301441</v>
      </c>
      <c r="Z11" s="138">
        <f>INDEX([9]Interface!$A$1:$O$62,MATCH($A11,[9]Interface!$A$1:$A$62,0),MATCH(Z$5,[9]Interface!$A$1:$O$1,0))</f>
        <v>3.9193807381247511E-4</v>
      </c>
    </row>
    <row r="12" spans="1:26" x14ac:dyDescent="0.3">
      <c r="A12" s="79" t="str">
        <f t="shared" si="0"/>
        <v>ANH25</v>
      </c>
      <c r="B12" s="6" t="s">
        <v>3</v>
      </c>
      <c r="C12" s="79">
        <v>2025</v>
      </c>
      <c r="D12" s="80">
        <f t="shared" si="2"/>
        <v>14.889578192220579</v>
      </c>
      <c r="E12" s="80">
        <f t="shared" si="3"/>
        <v>11.254761949406017</v>
      </c>
      <c r="F12" s="80">
        <f t="shared" si="4"/>
        <v>13.016055814500772</v>
      </c>
      <c r="G12" s="80">
        <f t="shared" si="5"/>
        <v>5.1128219584122299</v>
      </c>
      <c r="H12" s="81">
        <f t="shared" si="6"/>
        <v>3.6329681540454439</v>
      </c>
      <c r="I12" s="81">
        <f t="shared" si="7"/>
        <v>0.45121290204214526</v>
      </c>
      <c r="J12" s="81">
        <f t="shared" si="8"/>
        <v>5.4036961372753956</v>
      </c>
      <c r="K12" s="81">
        <f t="shared" si="9"/>
        <v>20.380236639956525</v>
      </c>
      <c r="L12" s="81">
        <f t="shared" si="10"/>
        <v>65.262268853329047</v>
      </c>
      <c r="M12" s="82">
        <f t="shared" si="11"/>
        <v>6.727231592793081</v>
      </c>
      <c r="N12" s="239">
        <f t="shared" si="12"/>
        <v>45.255644903073332</v>
      </c>
      <c r="O12" s="82">
        <f t="shared" si="13"/>
        <v>-7.852550577534303</v>
      </c>
      <c r="P12" s="216">
        <f>INDEX([9]Interface!$A$1:$O$62,MATCH($A12,[9]Interface!$A$1:$A$62,0),MATCH(P$5,[9]Interface!$A$1:$O$1,0))</f>
        <v>2927262.3486582977</v>
      </c>
      <c r="Q12" s="217">
        <f>INDEX([9]Interface!$A$1:$O$62,MATCH($A12,[9]Interface!$A$1:$A$62,0),MATCH(Q$5,[9]Interface!$A$1:$O$1,0))</f>
        <v>77246.891108965065</v>
      </c>
      <c r="R12" s="217">
        <f>INDEX([9]Interface!$A$1:$O$62,MATCH($A12,[9]Interface!$A$1:$A$62,0),MATCH(R$5,[9]Interface!$A$1:$O$1,0))</f>
        <v>449574.03047789063</v>
      </c>
      <c r="S12" s="217">
        <f>INDEX([9]Interface!$A$1:$O$62,MATCH($A12,[9]Interface!$A$1:$A$62,0),MATCH(S$5,[9]Interface!$A$1:$O$1,0))</f>
        <v>166.13853</v>
      </c>
      <c r="T12" s="217">
        <f>INDEX([9]Interface!$A$1:$O$62,MATCH($A12,[9]Interface!$A$1:$A$62,0),MATCH(T$5,[9]Interface!$A$1:$O$1,0))</f>
        <v>37.824920354667853</v>
      </c>
      <c r="U12" s="216">
        <f>INDEX([9]Interface!$A$1:$O$62,MATCH($A12,[9]Interface!$A$1:$A$62,0),MATCH(U$5,[9]Interface!$A$1:$O$1,0))</f>
        <v>1.5702155486058347</v>
      </c>
      <c r="V12" s="217">
        <f>INDEX([9]Interface!$A$1:$O$62,MATCH($A12,[9]Interface!$A$1:$A$62,0),MATCH(V$5,[9]Interface!$A$1:$O$1,0))</f>
        <v>5.4036961372753956</v>
      </c>
      <c r="W12" s="217">
        <f>INDEX([9]Interface!$A$1:$O$62,MATCH($A12,[9]Interface!$A$1:$A$62,0),MATCH(W$5,[9]Interface!$A$1:$O$1,0))</f>
        <v>20.380236639956525</v>
      </c>
      <c r="X12" s="217">
        <f>INDEX([9]Interface!$A$1:$O$62,MATCH($A12,[9]Interface!$A$1:$A$62,0),MATCH(X$5,[9]Interface!$A$1:$O$1,0))</f>
        <v>65.262268853329047</v>
      </c>
      <c r="Y12" s="217">
        <f>INDEX([9]Interface!$A$1:$O$62,MATCH($A12,[9]Interface!$A$1:$A$62,0),MATCH(Y$5,[9]Interface!$A$1:$O$1,0))</f>
        <v>834.83290645270358</v>
      </c>
      <c r="Z12" s="138">
        <f>INDEX([9]Interface!$A$1:$O$62,MATCH($A12,[9]Interface!$A$1:$A$62,0),MATCH(Z$5,[9]Interface!$A$1:$O$1,0))</f>
        <v>3.8875914231657408E-4</v>
      </c>
    </row>
    <row r="13" spans="1:26" x14ac:dyDescent="0.3">
      <c r="A13" s="79" t="str">
        <f t="shared" si="0"/>
        <v>NES21</v>
      </c>
      <c r="B13" s="6" t="s">
        <v>4</v>
      </c>
      <c r="C13" s="79">
        <v>2021</v>
      </c>
      <c r="D13" s="80">
        <f t="shared" si="2"/>
        <v>14.069923752970398</v>
      </c>
      <c r="E13" s="80">
        <f t="shared" si="3"/>
        <v>10.313324110438176</v>
      </c>
      <c r="F13" s="80">
        <f t="shared" si="4"/>
        <v>12.099285283779276</v>
      </c>
      <c r="G13" s="80">
        <f t="shared" si="5"/>
        <v>4.2863413845394733</v>
      </c>
      <c r="H13" s="81">
        <f t="shared" si="6"/>
        <v>3.7565521664724786</v>
      </c>
      <c r="I13" s="81">
        <f t="shared" si="7"/>
        <v>0.39945206312049575</v>
      </c>
      <c r="J13" s="81">
        <f t="shared" si="8"/>
        <v>2.5755749990246137</v>
      </c>
      <c r="K13" s="81">
        <f t="shared" si="9"/>
        <v>3.7376300346768128</v>
      </c>
      <c r="L13" s="81">
        <f t="shared" si="10"/>
        <v>84.965139061168102</v>
      </c>
      <c r="M13" s="82">
        <f t="shared" si="11"/>
        <v>7.1657431567210592</v>
      </c>
      <c r="N13" s="239">
        <f t="shared" si="12"/>
        <v>51.347874988094688</v>
      </c>
      <c r="O13" s="82">
        <f t="shared" si="13"/>
        <v>-8.0464761600093659</v>
      </c>
      <c r="P13" s="216">
        <f>INDEX([9]Interface!$A$1:$O$62,MATCH($A13,[9]Interface!$A$1:$A$62,0),MATCH(P$5,[9]Interface!$A$1:$O$1,0))</f>
        <v>1289704.5936847471</v>
      </c>
      <c r="Q13" s="217">
        <f>INDEX([9]Interface!$A$1:$O$62,MATCH($A13,[9]Interface!$A$1:$A$62,0),MATCH(Q$5,[9]Interface!$A$1:$O$1,0))</f>
        <v>30131.430555555555</v>
      </c>
      <c r="R13" s="217">
        <f>INDEX([9]Interface!$A$1:$O$62,MATCH($A13,[9]Interface!$A$1:$A$62,0),MATCH(R$5,[9]Interface!$A$1:$O$1,0))</f>
        <v>179743.35084621079</v>
      </c>
      <c r="S13" s="217">
        <f>INDEX([9]Interface!$A$1:$O$62,MATCH($A13,[9]Interface!$A$1:$A$62,0),MATCH(S$5,[9]Interface!$A$1:$O$1,0))</f>
        <v>72.7</v>
      </c>
      <c r="T13" s="217">
        <f>INDEX([9]Interface!$A$1:$O$62,MATCH($A13,[9]Interface!$A$1:$A$62,0),MATCH(T$5,[9]Interface!$A$1:$O$1,0))</f>
        <v>42.800601938499128</v>
      </c>
      <c r="U13" s="216">
        <f>INDEX([9]Interface!$A$1:$O$62,MATCH($A13,[9]Interface!$A$1:$A$62,0),MATCH(U$5,[9]Interface!$A$1:$O$1,0))</f>
        <v>1.4910074957796424</v>
      </c>
      <c r="V13" s="217">
        <f>INDEX([9]Interface!$A$1:$O$62,MATCH($A13,[9]Interface!$A$1:$A$62,0),MATCH(V$5,[9]Interface!$A$1:$O$1,0))</f>
        <v>2.5755749990246137</v>
      </c>
      <c r="W13" s="217">
        <f>INDEX([9]Interface!$A$1:$O$62,MATCH($A13,[9]Interface!$A$1:$A$62,0),MATCH(W$5,[9]Interface!$A$1:$O$1,0))</f>
        <v>3.7376300346768128</v>
      </c>
      <c r="X13" s="217">
        <f>INDEX([9]Interface!$A$1:$O$62,MATCH($A13,[9]Interface!$A$1:$A$62,0),MATCH(X$5,[9]Interface!$A$1:$O$1,0))</f>
        <v>84.965139061168102</v>
      </c>
      <c r="Y13" s="217">
        <f>INDEX([9]Interface!$A$1:$O$62,MATCH($A13,[9]Interface!$A$1:$A$62,0),MATCH(Y$5,[9]Interface!$A$1:$O$1,0))</f>
        <v>1294.323128406256</v>
      </c>
      <c r="Z13" s="138">
        <f>INDEX([9]Interface!$A$1:$O$62,MATCH($A13,[9]Interface!$A$1:$A$62,0),MATCH(Z$5,[9]Interface!$A$1:$O$1,0))</f>
        <v>3.2022837014175425E-4</v>
      </c>
    </row>
    <row r="14" spans="1:26" x14ac:dyDescent="0.3">
      <c r="A14" s="79" t="str">
        <f t="shared" si="0"/>
        <v>NES22</v>
      </c>
      <c r="B14" s="6" t="s">
        <v>4</v>
      </c>
      <c r="C14" s="79">
        <v>2022</v>
      </c>
      <c r="D14" s="80">
        <f t="shared" si="2"/>
        <v>14.074185864936842</v>
      </c>
      <c r="E14" s="80">
        <f t="shared" si="3"/>
        <v>10.314474240478594</v>
      </c>
      <c r="F14" s="80">
        <f t="shared" si="4"/>
        <v>12.102229593753716</v>
      </c>
      <c r="G14" s="80">
        <f t="shared" si="5"/>
        <v>4.2972854062187906</v>
      </c>
      <c r="H14" s="81">
        <f t="shared" si="6"/>
        <v>3.75967497619766</v>
      </c>
      <c r="I14" s="81">
        <f t="shared" si="7"/>
        <v>0.39945206312049575</v>
      </c>
      <c r="J14" s="81">
        <f t="shared" si="8"/>
        <v>2.5755749990246137</v>
      </c>
      <c r="K14" s="81">
        <f t="shared" si="9"/>
        <v>3.7376300346768128</v>
      </c>
      <c r="L14" s="81">
        <f t="shared" si="10"/>
        <v>84.965139061168102</v>
      </c>
      <c r="M14" s="82">
        <f t="shared" si="11"/>
        <v>7.167299505863526</v>
      </c>
      <c r="N14" s="239">
        <f t="shared" si="12"/>
        <v>51.370182206751544</v>
      </c>
      <c r="O14" s="82">
        <f t="shared" si="13"/>
        <v>-8.0507382719758098</v>
      </c>
      <c r="P14" s="216">
        <f>INDEX([9]Interface!$A$1:$O$62,MATCH($A14,[9]Interface!$A$1:$A$62,0),MATCH(P$5,[9]Interface!$A$1:$O$1,0))</f>
        <v>1295213.1898545865</v>
      </c>
      <c r="Q14" s="217">
        <f>INDEX([9]Interface!$A$1:$O$62,MATCH($A14,[9]Interface!$A$1:$A$62,0),MATCH(Q$5,[9]Interface!$A$1:$O$1,0))</f>
        <v>30166.105555555554</v>
      </c>
      <c r="R14" s="217">
        <f>INDEX([9]Interface!$A$1:$O$62,MATCH($A14,[9]Interface!$A$1:$A$62,0),MATCH(R$5,[9]Interface!$A$1:$O$1,0))</f>
        <v>180273.35084621079</v>
      </c>
      <c r="S14" s="217">
        <f>INDEX([9]Interface!$A$1:$O$62,MATCH($A14,[9]Interface!$A$1:$A$62,0),MATCH(S$5,[9]Interface!$A$1:$O$1,0))</f>
        <v>73.5</v>
      </c>
      <c r="T14" s="217">
        <f>INDEX([9]Interface!$A$1:$O$62,MATCH($A14,[9]Interface!$A$1:$A$62,0),MATCH(T$5,[9]Interface!$A$1:$O$1,0))</f>
        <v>42.934468986347134</v>
      </c>
      <c r="U14" s="216">
        <f>INDEX([9]Interface!$A$1:$O$62,MATCH($A14,[9]Interface!$A$1:$A$62,0),MATCH(U$5,[9]Interface!$A$1:$O$1,0))</f>
        <v>1.4910074957796424</v>
      </c>
      <c r="V14" s="217">
        <f>INDEX([9]Interface!$A$1:$O$62,MATCH($A14,[9]Interface!$A$1:$A$62,0),MATCH(V$5,[9]Interface!$A$1:$O$1,0))</f>
        <v>2.5755749990246137</v>
      </c>
      <c r="W14" s="217">
        <f>INDEX([9]Interface!$A$1:$O$62,MATCH($A14,[9]Interface!$A$1:$A$62,0),MATCH(W$5,[9]Interface!$A$1:$O$1,0))</f>
        <v>3.7376300346768128</v>
      </c>
      <c r="X14" s="217">
        <f>INDEX([9]Interface!$A$1:$O$62,MATCH($A14,[9]Interface!$A$1:$A$62,0),MATCH(X$5,[9]Interface!$A$1:$O$1,0))</f>
        <v>84.965139061168102</v>
      </c>
      <c r="Y14" s="217">
        <f>INDEX([9]Interface!$A$1:$O$62,MATCH($A14,[9]Interface!$A$1:$A$62,0),MATCH(Y$5,[9]Interface!$A$1:$O$1,0))</f>
        <v>1296.3391154801718</v>
      </c>
      <c r="Z14" s="138">
        <f>INDEX([9]Interface!$A$1:$O$62,MATCH($A14,[9]Interface!$A$1:$A$62,0),MATCH(Z$5,[9]Interface!$A$1:$O$1,0))</f>
        <v>3.1886642541554682E-4</v>
      </c>
    </row>
    <row r="15" spans="1:26" x14ac:dyDescent="0.3">
      <c r="A15" s="79" t="str">
        <f t="shared" si="0"/>
        <v>NES23</v>
      </c>
      <c r="B15" s="6" t="s">
        <v>4</v>
      </c>
      <c r="C15" s="79">
        <v>2023</v>
      </c>
      <c r="D15" s="80">
        <f t="shared" si="2"/>
        <v>14.07847606208616</v>
      </c>
      <c r="E15" s="80">
        <f t="shared" si="3"/>
        <v>10.315606493238867</v>
      </c>
      <c r="F15" s="80">
        <f t="shared" si="4"/>
        <v>12.105203975557071</v>
      </c>
      <c r="G15" s="80">
        <f t="shared" si="5"/>
        <v>4.3067641501733345</v>
      </c>
      <c r="H15" s="81">
        <f t="shared" si="6"/>
        <v>3.7628271676383096</v>
      </c>
      <c r="I15" s="81">
        <f t="shared" si="7"/>
        <v>0.39945206312049575</v>
      </c>
      <c r="J15" s="81">
        <f t="shared" si="8"/>
        <v>2.5755749990246137</v>
      </c>
      <c r="K15" s="81">
        <f t="shared" si="9"/>
        <v>3.7376300346768128</v>
      </c>
      <c r="L15" s="81">
        <f t="shared" si="10"/>
        <v>84.965139061168102</v>
      </c>
      <c r="M15" s="82">
        <f t="shared" si="11"/>
        <v>7.1686396319586256</v>
      </c>
      <c r="N15" s="239">
        <f t="shared" si="12"/>
        <v>51.389394172887897</v>
      </c>
      <c r="O15" s="82">
        <f t="shared" si="13"/>
        <v>-8.0550284691251282</v>
      </c>
      <c r="P15" s="216">
        <f>INDEX([9]Interface!$A$1:$O$62,MATCH($A15,[9]Interface!$A$1:$A$62,0),MATCH(P$5,[9]Interface!$A$1:$O$1,0))</f>
        <v>1300781.8465657418</v>
      </c>
      <c r="Q15" s="217">
        <f>INDEX([9]Interface!$A$1:$O$62,MATCH($A15,[9]Interface!$A$1:$A$62,0),MATCH(Q$5,[9]Interface!$A$1:$O$1,0))</f>
        <v>30200.280555555553</v>
      </c>
      <c r="R15" s="217">
        <f>INDEX([9]Interface!$A$1:$O$62,MATCH($A15,[9]Interface!$A$1:$A$62,0),MATCH(R$5,[9]Interface!$A$1:$O$1,0))</f>
        <v>180810.35084621079</v>
      </c>
      <c r="S15" s="217">
        <f>INDEX([9]Interface!$A$1:$O$62,MATCH($A15,[9]Interface!$A$1:$A$62,0),MATCH(S$5,[9]Interface!$A$1:$O$1,0))</f>
        <v>74.2</v>
      </c>
      <c r="T15" s="217">
        <f>INDEX([9]Interface!$A$1:$O$62,MATCH($A15,[9]Interface!$A$1:$A$62,0),MATCH(T$5,[9]Interface!$A$1:$O$1,0))</f>
        <v>43.070020181413277</v>
      </c>
      <c r="U15" s="216">
        <f>INDEX([9]Interface!$A$1:$O$62,MATCH($A15,[9]Interface!$A$1:$A$62,0),MATCH(U$5,[9]Interface!$A$1:$O$1,0))</f>
        <v>1.4910074957796424</v>
      </c>
      <c r="V15" s="217">
        <f>INDEX([9]Interface!$A$1:$O$62,MATCH($A15,[9]Interface!$A$1:$A$62,0),MATCH(V$5,[9]Interface!$A$1:$O$1,0))</f>
        <v>2.5755749990246137</v>
      </c>
      <c r="W15" s="217">
        <f>INDEX([9]Interface!$A$1:$O$62,MATCH($A15,[9]Interface!$A$1:$A$62,0),MATCH(W$5,[9]Interface!$A$1:$O$1,0))</f>
        <v>3.7376300346768128</v>
      </c>
      <c r="X15" s="217">
        <f>INDEX([9]Interface!$A$1:$O$62,MATCH($A15,[9]Interface!$A$1:$A$62,0),MATCH(X$5,[9]Interface!$A$1:$O$1,0))</f>
        <v>84.965139061168102</v>
      </c>
      <c r="Y15" s="217">
        <f>INDEX([9]Interface!$A$1:$O$62,MATCH($A15,[9]Interface!$A$1:$A$62,0),MATCH(Y$5,[9]Interface!$A$1:$O$1,0))</f>
        <v>1298.0775379494075</v>
      </c>
      <c r="Z15" s="138">
        <f>INDEX([9]Interface!$A$1:$O$62,MATCH($A15,[9]Interface!$A$1:$A$62,0),MATCH(Z$5,[9]Interface!$A$1:$O$1,0))</f>
        <v>3.1750135588867696E-4</v>
      </c>
    </row>
    <row r="16" spans="1:26" x14ac:dyDescent="0.3">
      <c r="A16" s="79" t="str">
        <f t="shared" si="0"/>
        <v>NES24</v>
      </c>
      <c r="B16" s="6" t="s">
        <v>4</v>
      </c>
      <c r="C16" s="79">
        <v>2024</v>
      </c>
      <c r="D16" s="80">
        <f t="shared" si="2"/>
        <v>14.082420717213227</v>
      </c>
      <c r="E16" s="80">
        <f t="shared" si="3"/>
        <v>10.316787076492862</v>
      </c>
      <c r="F16" s="80">
        <f t="shared" si="4"/>
        <v>12.108075789495429</v>
      </c>
      <c r="G16" s="80">
        <f t="shared" si="5"/>
        <v>4.3174881135363101</v>
      </c>
      <c r="H16" s="81">
        <f t="shared" si="6"/>
        <v>3.7656351106417327</v>
      </c>
      <c r="I16" s="81">
        <f t="shared" si="7"/>
        <v>0.39945206312049575</v>
      </c>
      <c r="J16" s="81">
        <f t="shared" si="8"/>
        <v>2.5755749990246137</v>
      </c>
      <c r="K16" s="81">
        <f t="shared" si="9"/>
        <v>3.7376300346768128</v>
      </c>
      <c r="L16" s="81">
        <f t="shared" si="10"/>
        <v>84.965139061168102</v>
      </c>
      <c r="M16" s="82">
        <f t="shared" si="11"/>
        <v>7.1699860898307257</v>
      </c>
      <c r="N16" s="239">
        <f t="shared" si="12"/>
        <v>51.408700528366097</v>
      </c>
      <c r="O16" s="82">
        <f t="shared" si="13"/>
        <v>-8.0589731242521943</v>
      </c>
      <c r="P16" s="216">
        <f>INDEX([9]Interface!$A$1:$O$62,MATCH($A16,[9]Interface!$A$1:$A$62,0),MATCH(P$5,[9]Interface!$A$1:$O$1,0))</f>
        <v>1305923.1159466624</v>
      </c>
      <c r="Q16" s="217">
        <f>INDEX([9]Interface!$A$1:$O$62,MATCH($A16,[9]Interface!$A$1:$A$62,0),MATCH(Q$5,[9]Interface!$A$1:$O$1,0))</f>
        <v>30235.955555555556</v>
      </c>
      <c r="R16" s="217">
        <f>INDEX([9]Interface!$A$1:$O$62,MATCH($A16,[9]Interface!$A$1:$A$62,0),MATCH(R$5,[9]Interface!$A$1:$O$1,0))</f>
        <v>181330.35084621079</v>
      </c>
      <c r="S16" s="217">
        <f>INDEX([9]Interface!$A$1:$O$62,MATCH($A16,[9]Interface!$A$1:$A$62,0),MATCH(S$5,[9]Interface!$A$1:$O$1,0))</f>
        <v>75</v>
      </c>
      <c r="T16" s="217">
        <f>INDEX([9]Interface!$A$1:$O$62,MATCH($A16,[9]Interface!$A$1:$A$62,0),MATCH(T$5,[9]Interface!$A$1:$O$1,0))</f>
        <v>43.191128296006966</v>
      </c>
      <c r="U16" s="216">
        <f>INDEX([9]Interface!$A$1:$O$62,MATCH($A16,[9]Interface!$A$1:$A$62,0),MATCH(U$5,[9]Interface!$A$1:$O$1,0))</f>
        <v>1.4910074957796424</v>
      </c>
      <c r="V16" s="217">
        <f>INDEX([9]Interface!$A$1:$O$62,MATCH($A16,[9]Interface!$A$1:$A$62,0),MATCH(V$5,[9]Interface!$A$1:$O$1,0))</f>
        <v>2.5755749990246137</v>
      </c>
      <c r="W16" s="217">
        <f>INDEX([9]Interface!$A$1:$O$62,MATCH($A16,[9]Interface!$A$1:$A$62,0),MATCH(W$5,[9]Interface!$A$1:$O$1,0))</f>
        <v>3.7376300346768128</v>
      </c>
      <c r="X16" s="217">
        <f>INDEX([9]Interface!$A$1:$O$62,MATCH($A16,[9]Interface!$A$1:$A$62,0),MATCH(X$5,[9]Interface!$A$1:$O$1,0))</f>
        <v>84.965139061168102</v>
      </c>
      <c r="Y16" s="217">
        <f>INDEX([9]Interface!$A$1:$O$62,MATCH($A16,[9]Interface!$A$1:$A$62,0),MATCH(Y$5,[9]Interface!$A$1:$O$1,0))</f>
        <v>1299.8265218713259</v>
      </c>
      <c r="Z16" s="138">
        <f>INDEX([9]Interface!$A$1:$O$62,MATCH($A16,[9]Interface!$A$1:$A$62,0),MATCH(Z$5,[9]Interface!$A$1:$O$1,0))</f>
        <v>3.1625138950130055E-4</v>
      </c>
    </row>
    <row r="17" spans="1:26" x14ac:dyDescent="0.3">
      <c r="A17" s="79" t="str">
        <f t="shared" si="0"/>
        <v>NES25</v>
      </c>
      <c r="B17" s="6" t="s">
        <v>4</v>
      </c>
      <c r="C17" s="79">
        <v>2025</v>
      </c>
      <c r="D17" s="80">
        <f t="shared" si="2"/>
        <v>14.086334934830505</v>
      </c>
      <c r="E17" s="80">
        <f t="shared" si="3"/>
        <v>10.317933232837968</v>
      </c>
      <c r="F17" s="80">
        <f t="shared" si="4"/>
        <v>12.110881638278677</v>
      </c>
      <c r="G17" s="80">
        <f t="shared" si="5"/>
        <v>4.3267781604434035</v>
      </c>
      <c r="H17" s="81">
        <f t="shared" si="6"/>
        <v>3.7684139067828641</v>
      </c>
      <c r="I17" s="81">
        <f t="shared" si="7"/>
        <v>0.39945206312049575</v>
      </c>
      <c r="J17" s="81">
        <f t="shared" si="8"/>
        <v>2.5755749990246137</v>
      </c>
      <c r="K17" s="81">
        <f t="shared" si="9"/>
        <v>3.7376300346768128</v>
      </c>
      <c r="L17" s="81">
        <f t="shared" si="10"/>
        <v>84.965139061168102</v>
      </c>
      <c r="M17" s="82">
        <f t="shared" si="11"/>
        <v>7.1714217689282345</v>
      </c>
      <c r="N17" s="239">
        <f t="shared" si="12"/>
        <v>51.429290187857767</v>
      </c>
      <c r="O17" s="82">
        <f t="shared" si="13"/>
        <v>-8.0628873418694731</v>
      </c>
      <c r="P17" s="216">
        <f>INDEX([9]Interface!$A$1:$O$62,MATCH($A17,[9]Interface!$A$1:$A$62,0),MATCH(P$5,[9]Interface!$A$1:$O$1,0))</f>
        <v>1311044.800368458</v>
      </c>
      <c r="Q17" s="217">
        <f>INDEX([9]Interface!$A$1:$O$62,MATCH($A17,[9]Interface!$A$1:$A$62,0),MATCH(Q$5,[9]Interface!$A$1:$O$1,0))</f>
        <v>30270.630555555555</v>
      </c>
      <c r="R17" s="217">
        <f>INDEX([9]Interface!$A$1:$O$62,MATCH($A17,[9]Interface!$A$1:$A$62,0),MATCH(R$5,[9]Interface!$A$1:$O$1,0))</f>
        <v>181839.85084621079</v>
      </c>
      <c r="S17" s="217">
        <f>INDEX([9]Interface!$A$1:$O$62,MATCH($A17,[9]Interface!$A$1:$A$62,0),MATCH(S$5,[9]Interface!$A$1:$O$1,0))</f>
        <v>75.7</v>
      </c>
      <c r="T17" s="217">
        <f>INDEX([9]Interface!$A$1:$O$62,MATCH($A17,[9]Interface!$A$1:$A$62,0),MATCH(T$5,[9]Interface!$A$1:$O$1,0))</f>
        <v>43.311314545853762</v>
      </c>
      <c r="U17" s="216">
        <f>INDEX([9]Interface!$A$1:$O$62,MATCH($A17,[9]Interface!$A$1:$A$62,0),MATCH(U$5,[9]Interface!$A$1:$O$1,0))</f>
        <v>1.4910074957796424</v>
      </c>
      <c r="V17" s="217">
        <f>INDEX([9]Interface!$A$1:$O$62,MATCH($A17,[9]Interface!$A$1:$A$62,0),MATCH(V$5,[9]Interface!$A$1:$O$1,0))</f>
        <v>2.5755749990246137</v>
      </c>
      <c r="W17" s="217">
        <f>INDEX([9]Interface!$A$1:$O$62,MATCH($A17,[9]Interface!$A$1:$A$62,0),MATCH(W$5,[9]Interface!$A$1:$O$1,0))</f>
        <v>3.7376300346768128</v>
      </c>
      <c r="X17" s="217">
        <f>INDEX([9]Interface!$A$1:$O$62,MATCH($A17,[9]Interface!$A$1:$A$62,0),MATCH(X$5,[9]Interface!$A$1:$O$1,0))</f>
        <v>84.965139061168102</v>
      </c>
      <c r="Y17" s="217">
        <f>INDEX([9]Interface!$A$1:$O$62,MATCH($A17,[9]Interface!$A$1:$A$62,0),MATCH(Y$5,[9]Interface!$A$1:$O$1,0))</f>
        <v>1301.693995865088</v>
      </c>
      <c r="Z17" s="138">
        <f>INDEX([9]Interface!$A$1:$O$62,MATCH($A17,[9]Interface!$A$1:$A$62,0),MATCH(Z$5,[9]Interface!$A$1:$O$1,0))</f>
        <v>3.1501593224268906E-4</v>
      </c>
    </row>
    <row r="18" spans="1:26" x14ac:dyDescent="0.3">
      <c r="A18" s="79" t="str">
        <f t="shared" si="0"/>
        <v>NWT21</v>
      </c>
      <c r="B18" s="6" t="s">
        <v>5</v>
      </c>
      <c r="C18" s="79">
        <v>2021</v>
      </c>
      <c r="D18" s="80">
        <f t="shared" si="2"/>
        <v>15.03829382891692</v>
      </c>
      <c r="E18" s="80">
        <f t="shared" si="3"/>
        <v>11.26607362347054</v>
      </c>
      <c r="F18" s="80">
        <f t="shared" si="4"/>
        <v>13.220402879509791</v>
      </c>
      <c r="G18" s="80">
        <f t="shared" si="5"/>
        <v>5.2779208370603774</v>
      </c>
      <c r="H18" s="81">
        <f t="shared" si="6"/>
        <v>3.7665194960333976</v>
      </c>
      <c r="I18" s="81">
        <f t="shared" si="7"/>
        <v>0.16984941884327168</v>
      </c>
      <c r="J18" s="81">
        <f t="shared" si="8"/>
        <v>1.3998082798416551</v>
      </c>
      <c r="K18" s="81">
        <f t="shared" si="9"/>
        <v>46.049993878564706</v>
      </c>
      <c r="L18" s="81">
        <f t="shared" si="10"/>
        <v>89.521313876566424</v>
      </c>
      <c r="M18" s="82">
        <f t="shared" si="11"/>
        <v>7.5077631757034098</v>
      </c>
      <c r="N18" s="239">
        <f t="shared" si="12"/>
        <v>56.366507902448149</v>
      </c>
      <c r="O18" s="82">
        <f t="shared" si="13"/>
        <v>-8.7103570451877257</v>
      </c>
      <c r="P18" s="216">
        <f>INDEX([9]Interface!$A$1:$O$62,MATCH($A18,[9]Interface!$A$1:$A$62,0),MATCH(P$5,[9]Interface!$A$1:$O$1,0))</f>
        <v>3396628.3266212451</v>
      </c>
      <c r="Q18" s="217">
        <f>INDEX([9]Interface!$A$1:$O$62,MATCH($A18,[9]Interface!$A$1:$A$62,0),MATCH(Q$5,[9]Interface!$A$1:$O$1,0))</f>
        <v>78125.643473887234</v>
      </c>
      <c r="R18" s="217">
        <f>INDEX([9]Interface!$A$1:$O$62,MATCH($A18,[9]Interface!$A$1:$A$62,0),MATCH(R$5,[9]Interface!$A$1:$O$1,0))</f>
        <v>551503.17766065896</v>
      </c>
      <c r="S18" s="217">
        <f>INDEX([9]Interface!$A$1:$O$62,MATCH($A18,[9]Interface!$A$1:$A$62,0),MATCH(S$5,[9]Interface!$A$1:$O$1,0))</f>
        <v>195.962014535984</v>
      </c>
      <c r="T18" s="217">
        <f>INDEX([9]Interface!$A$1:$O$62,MATCH($A18,[9]Interface!$A$1:$A$62,0),MATCH(T$5,[9]Interface!$A$1:$O$1,0))</f>
        <v>43.2293427946029</v>
      </c>
      <c r="U18" s="216">
        <f>INDEX([9]Interface!$A$1:$O$62,MATCH($A18,[9]Interface!$A$1:$A$62,0),MATCH(U$5,[9]Interface!$A$1:$O$1,0))</f>
        <v>1.1851263801823104</v>
      </c>
      <c r="V18" s="217">
        <f>INDEX([9]Interface!$A$1:$O$62,MATCH($A18,[9]Interface!$A$1:$A$62,0),MATCH(V$5,[9]Interface!$A$1:$O$1,0))</f>
        <v>1.3998082798416551</v>
      </c>
      <c r="W18" s="217">
        <f>INDEX([9]Interface!$A$1:$O$62,MATCH($A18,[9]Interface!$A$1:$A$62,0),MATCH(W$5,[9]Interface!$A$1:$O$1,0))</f>
        <v>46.049993878564706</v>
      </c>
      <c r="X18" s="217">
        <f>INDEX([9]Interface!$A$1:$O$62,MATCH($A18,[9]Interface!$A$1:$A$62,0),MATCH(X$5,[9]Interface!$A$1:$O$1,0))</f>
        <v>89.521313876566424</v>
      </c>
      <c r="Y18" s="217">
        <f>INDEX([9]Interface!$A$1:$O$62,MATCH($A18,[9]Interface!$A$1:$A$62,0),MATCH(Y$5,[9]Interface!$A$1:$O$1,0))</f>
        <v>1822.1331892116132</v>
      </c>
      <c r="Z18" s="138">
        <f>INDEX([9]Interface!$A$1:$O$62,MATCH($A18,[9]Interface!$A$1:$A$62,0),MATCH(Z$5,[9]Interface!$A$1:$O$1,0))</f>
        <v>1.6486937814507753E-4</v>
      </c>
    </row>
    <row r="19" spans="1:26" x14ac:dyDescent="0.3">
      <c r="A19" s="79" t="str">
        <f t="shared" si="0"/>
        <v>NWT22</v>
      </c>
      <c r="B19" s="6" t="s">
        <v>5</v>
      </c>
      <c r="C19" s="79">
        <v>2022</v>
      </c>
      <c r="D19" s="80">
        <f t="shared" si="2"/>
        <v>15.043775128768706</v>
      </c>
      <c r="E19" s="80">
        <f t="shared" si="3"/>
        <v>11.26831274954994</v>
      </c>
      <c r="F19" s="80">
        <f t="shared" si="4"/>
        <v>13.223213153052553</v>
      </c>
      <c r="G19" s="80">
        <f t="shared" si="5"/>
        <v>5.2852016041106804</v>
      </c>
      <c r="H19" s="81">
        <f t="shared" si="6"/>
        <v>3.7689899570152723</v>
      </c>
      <c r="I19" s="81">
        <f t="shared" si="7"/>
        <v>0.16984941884327168</v>
      </c>
      <c r="J19" s="81">
        <f t="shared" si="8"/>
        <v>1.3998082798416551</v>
      </c>
      <c r="K19" s="81">
        <f t="shared" si="9"/>
        <v>46.049993878564706</v>
      </c>
      <c r="L19" s="81">
        <f t="shared" si="10"/>
        <v>89.521313876566424</v>
      </c>
      <c r="M19" s="82">
        <f t="shared" si="11"/>
        <v>7.5122191568530532</v>
      </c>
      <c r="N19" s="239">
        <f t="shared" si="12"/>
        <v>56.433436660589997</v>
      </c>
      <c r="O19" s="82">
        <f t="shared" si="13"/>
        <v>-8.717625655613606</v>
      </c>
      <c r="P19" s="216">
        <f>INDEX([9]Interface!$A$1:$O$62,MATCH($A19,[9]Interface!$A$1:$A$62,0),MATCH(P$5,[9]Interface!$A$1:$O$1,0))</f>
        <v>3415297.3835719931</v>
      </c>
      <c r="Q19" s="217">
        <f>INDEX([9]Interface!$A$1:$O$62,MATCH($A19,[9]Interface!$A$1:$A$62,0),MATCH(Q$5,[9]Interface!$A$1:$O$1,0))</f>
        <v>78300.772634624838</v>
      </c>
      <c r="R19" s="217">
        <f>INDEX([9]Interface!$A$1:$O$62,MATCH($A19,[9]Interface!$A$1:$A$62,0),MATCH(R$5,[9]Interface!$A$1:$O$1,0))</f>
        <v>553055.23227713699</v>
      </c>
      <c r="S19" s="217">
        <f>INDEX([9]Interface!$A$1:$O$62,MATCH($A19,[9]Interface!$A$1:$A$62,0),MATCH(S$5,[9]Interface!$A$1:$O$1,0))</f>
        <v>197.39397487372301</v>
      </c>
      <c r="T19" s="217">
        <f>INDEX([9]Interface!$A$1:$O$62,MATCH($A19,[9]Interface!$A$1:$A$62,0),MATCH(T$5,[9]Interface!$A$1:$O$1,0))</f>
        <v>43.33627122612441</v>
      </c>
      <c r="U19" s="216">
        <f>INDEX([9]Interface!$A$1:$O$62,MATCH($A19,[9]Interface!$A$1:$A$62,0),MATCH(U$5,[9]Interface!$A$1:$O$1,0))</f>
        <v>1.1851263801823104</v>
      </c>
      <c r="V19" s="217">
        <f>INDEX([9]Interface!$A$1:$O$62,MATCH($A19,[9]Interface!$A$1:$A$62,0),MATCH(V$5,[9]Interface!$A$1:$O$1,0))</f>
        <v>1.3998082798416551</v>
      </c>
      <c r="W19" s="217">
        <f>INDEX([9]Interface!$A$1:$O$62,MATCH($A19,[9]Interface!$A$1:$A$62,0),MATCH(W$5,[9]Interface!$A$1:$O$1,0))</f>
        <v>46.049993878564706</v>
      </c>
      <c r="X19" s="217">
        <f>INDEX([9]Interface!$A$1:$O$62,MATCH($A19,[9]Interface!$A$1:$A$62,0),MATCH(X$5,[9]Interface!$A$1:$O$1,0))</f>
        <v>89.521313876566424</v>
      </c>
      <c r="Y19" s="217">
        <f>INDEX([9]Interface!$A$1:$O$62,MATCH($A19,[9]Interface!$A$1:$A$62,0),MATCH(Y$5,[9]Interface!$A$1:$O$1,0))</f>
        <v>1830.2706971812379</v>
      </c>
      <c r="Z19" s="138">
        <f>INDEX([9]Interface!$A$1:$O$62,MATCH($A19,[9]Interface!$A$1:$A$62,0),MATCH(Z$5,[9]Interface!$A$1:$O$1,0))</f>
        <v>1.6367535157812605E-4</v>
      </c>
    </row>
    <row r="20" spans="1:26" x14ac:dyDescent="0.3">
      <c r="A20" s="79" t="str">
        <f t="shared" si="0"/>
        <v>NWT23</v>
      </c>
      <c r="B20" s="6" t="s">
        <v>5</v>
      </c>
      <c r="C20" s="79">
        <v>2023</v>
      </c>
      <c r="D20" s="80">
        <f t="shared" si="2"/>
        <v>15.049585717545627</v>
      </c>
      <c r="E20" s="80">
        <f t="shared" si="3"/>
        <v>11.270546873142854</v>
      </c>
      <c r="F20" s="80">
        <f t="shared" si="4"/>
        <v>13.226703529287663</v>
      </c>
      <c r="G20" s="80">
        <f t="shared" si="5"/>
        <v>5.2943876545638293</v>
      </c>
      <c r="H20" s="81">
        <f t="shared" si="6"/>
        <v>3.7717987448679913</v>
      </c>
      <c r="I20" s="81">
        <f t="shared" si="7"/>
        <v>0.16984941884327168</v>
      </c>
      <c r="J20" s="81">
        <f t="shared" si="8"/>
        <v>1.3998082798416551</v>
      </c>
      <c r="K20" s="81">
        <f t="shared" si="9"/>
        <v>46.049993878564706</v>
      </c>
      <c r="L20" s="81">
        <f t="shared" si="10"/>
        <v>89.521313876566424</v>
      </c>
      <c r="M20" s="82">
        <f t="shared" si="11"/>
        <v>7.5163133147419749</v>
      </c>
      <c r="N20" s="239">
        <f t="shared" si="12"/>
        <v>56.494965845367496</v>
      </c>
      <c r="O20" s="82">
        <f t="shared" si="13"/>
        <v>-8.7234362443905269</v>
      </c>
      <c r="P20" s="216">
        <f>INDEX([9]Interface!$A$1:$O$62,MATCH($A20,[9]Interface!$A$1:$A$62,0),MATCH(P$5,[9]Interface!$A$1:$O$1,0))</f>
        <v>3435200.0392951597</v>
      </c>
      <c r="Q20" s="217">
        <f>INDEX([9]Interface!$A$1:$O$62,MATCH($A20,[9]Interface!$A$1:$A$62,0),MATCH(Q$5,[9]Interface!$A$1:$O$1,0))</f>
        <v>78475.901795362501</v>
      </c>
      <c r="R20" s="217">
        <f>INDEX([9]Interface!$A$1:$O$62,MATCH($A20,[9]Interface!$A$1:$A$62,0),MATCH(R$5,[9]Interface!$A$1:$O$1,0))</f>
        <v>554988.97589978401</v>
      </c>
      <c r="S20" s="217">
        <f>INDEX([9]Interface!$A$1:$O$62,MATCH($A20,[9]Interface!$A$1:$A$62,0),MATCH(S$5,[9]Interface!$A$1:$O$1,0))</f>
        <v>199.215599845935</v>
      </c>
      <c r="T20" s="217">
        <f>INDEX([9]Interface!$A$1:$O$62,MATCH($A20,[9]Interface!$A$1:$A$62,0),MATCH(T$5,[9]Interface!$A$1:$O$1,0))</f>
        <v>43.458164724677772</v>
      </c>
      <c r="U20" s="216">
        <f>INDEX([9]Interface!$A$1:$O$62,MATCH($A20,[9]Interface!$A$1:$A$62,0),MATCH(U$5,[9]Interface!$A$1:$O$1,0))</f>
        <v>1.1851263801823104</v>
      </c>
      <c r="V20" s="217">
        <f>INDEX([9]Interface!$A$1:$O$62,MATCH($A20,[9]Interface!$A$1:$A$62,0),MATCH(V$5,[9]Interface!$A$1:$O$1,0))</f>
        <v>1.3998082798416551</v>
      </c>
      <c r="W20" s="217">
        <f>INDEX([9]Interface!$A$1:$O$62,MATCH($A20,[9]Interface!$A$1:$A$62,0),MATCH(W$5,[9]Interface!$A$1:$O$1,0))</f>
        <v>46.049993878564706</v>
      </c>
      <c r="X20" s="217">
        <f>INDEX([9]Interface!$A$1:$O$62,MATCH($A20,[9]Interface!$A$1:$A$62,0),MATCH(X$5,[9]Interface!$A$1:$O$1,0))</f>
        <v>89.521313876566424</v>
      </c>
      <c r="Y20" s="217">
        <f>INDEX([9]Interface!$A$1:$O$62,MATCH($A20,[9]Interface!$A$1:$A$62,0),MATCH(Y$5,[9]Interface!$A$1:$O$1,0))</f>
        <v>1837.7794749672807</v>
      </c>
      <c r="Z20" s="138">
        <f>INDEX([9]Interface!$A$1:$O$62,MATCH($A20,[9]Interface!$A$1:$A$62,0),MATCH(Z$5,[9]Interface!$A$1:$O$1,0))</f>
        <v>1.6272705915393987E-4</v>
      </c>
    </row>
    <row r="21" spans="1:26" x14ac:dyDescent="0.3">
      <c r="A21" s="79" t="str">
        <f t="shared" si="0"/>
        <v>NWT24</v>
      </c>
      <c r="B21" s="6" t="s">
        <v>5</v>
      </c>
      <c r="C21" s="79">
        <v>2024</v>
      </c>
      <c r="D21" s="80">
        <f t="shared" si="2"/>
        <v>15.055016742307519</v>
      </c>
      <c r="E21" s="80">
        <f t="shared" si="3"/>
        <v>11.272776016551818</v>
      </c>
      <c r="F21" s="80">
        <f t="shared" si="4"/>
        <v>13.228823010238923</v>
      </c>
      <c r="G21" s="80">
        <f t="shared" si="5"/>
        <v>5.3070101844708244</v>
      </c>
      <c r="H21" s="81">
        <f t="shared" si="6"/>
        <v>3.7742369525534731</v>
      </c>
      <c r="I21" s="81">
        <f t="shared" si="7"/>
        <v>0.16984941884327168</v>
      </c>
      <c r="J21" s="81">
        <f t="shared" si="8"/>
        <v>1.3998082798416551</v>
      </c>
      <c r="K21" s="81">
        <f t="shared" si="9"/>
        <v>46.049993878564706</v>
      </c>
      <c r="L21" s="81">
        <f t="shared" si="10"/>
        <v>89.521313876566424</v>
      </c>
      <c r="M21" s="82">
        <f t="shared" si="11"/>
        <v>7.5202998495156859</v>
      </c>
      <c r="N21" s="239">
        <f t="shared" si="12"/>
        <v>56.554909826625646</v>
      </c>
      <c r="O21" s="82">
        <f t="shared" si="13"/>
        <v>-8.7288672691524187</v>
      </c>
      <c r="P21" s="216">
        <f>INDEX([9]Interface!$A$1:$O$62,MATCH($A21,[9]Interface!$A$1:$A$62,0),MATCH(P$5,[9]Interface!$A$1:$O$1,0))</f>
        <v>3453907.4499931498</v>
      </c>
      <c r="Q21" s="217">
        <f>INDEX([9]Interface!$A$1:$O$62,MATCH($A21,[9]Interface!$A$1:$A$62,0),MATCH(Q$5,[9]Interface!$A$1:$O$1,0))</f>
        <v>78651.03095610012</v>
      </c>
      <c r="R21" s="217">
        <f>INDEX([9]Interface!$A$1:$O$62,MATCH($A21,[9]Interface!$A$1:$A$62,0),MATCH(R$5,[9]Interface!$A$1:$O$1,0))</f>
        <v>556166.511904118</v>
      </c>
      <c r="S21" s="217">
        <f>INDEX([9]Interface!$A$1:$O$62,MATCH($A21,[9]Interface!$A$1:$A$62,0),MATCH(S$5,[9]Interface!$A$1:$O$1,0))</f>
        <v>201.74614203635201</v>
      </c>
      <c r="T21" s="217">
        <f>INDEX([9]Interface!$A$1:$O$62,MATCH($A21,[9]Interface!$A$1:$A$62,0),MATCH(T$5,[9]Interface!$A$1:$O$1,0))</f>
        <v>43.564254037237887</v>
      </c>
      <c r="U21" s="216">
        <f>INDEX([9]Interface!$A$1:$O$62,MATCH($A21,[9]Interface!$A$1:$A$62,0),MATCH(U$5,[9]Interface!$A$1:$O$1,0))</f>
        <v>1.1851263801823104</v>
      </c>
      <c r="V21" s="217">
        <f>INDEX([9]Interface!$A$1:$O$62,MATCH($A21,[9]Interface!$A$1:$A$62,0),MATCH(V$5,[9]Interface!$A$1:$O$1,0))</f>
        <v>1.3998082798416551</v>
      </c>
      <c r="W21" s="217">
        <f>INDEX([9]Interface!$A$1:$O$62,MATCH($A21,[9]Interface!$A$1:$A$62,0),MATCH(W$5,[9]Interface!$A$1:$O$1,0))</f>
        <v>46.049993878564706</v>
      </c>
      <c r="X21" s="217">
        <f>INDEX([9]Interface!$A$1:$O$62,MATCH($A21,[9]Interface!$A$1:$A$62,0),MATCH(X$5,[9]Interface!$A$1:$O$1,0))</f>
        <v>89.521313876566424</v>
      </c>
      <c r="Y21" s="217">
        <f>INDEX([9]Interface!$A$1:$O$62,MATCH($A21,[9]Interface!$A$1:$A$62,0),MATCH(Y$5,[9]Interface!$A$1:$O$1,0))</f>
        <v>1845.1204695936228</v>
      </c>
      <c r="Z21" s="138">
        <f>INDEX([9]Interface!$A$1:$O$62,MATCH($A21,[9]Interface!$A$1:$A$62,0),MATCH(Z$5,[9]Interface!$A$1:$O$1,0))</f>
        <v>1.6184568002860315E-4</v>
      </c>
    </row>
    <row r="22" spans="1:26" x14ac:dyDescent="0.3">
      <c r="A22" s="79" t="str">
        <f t="shared" si="0"/>
        <v>NWT25</v>
      </c>
      <c r="B22" s="6" t="s">
        <v>5</v>
      </c>
      <c r="C22" s="79">
        <v>2025</v>
      </c>
      <c r="D22" s="80">
        <f t="shared" si="2"/>
        <v>15.060287878631696</v>
      </c>
      <c r="E22" s="80">
        <f t="shared" si="3"/>
        <v>11.275000201930556</v>
      </c>
      <c r="F22" s="80">
        <f t="shared" si="4"/>
        <v>13.231129489128955</v>
      </c>
      <c r="G22" s="80">
        <f t="shared" si="5"/>
        <v>5.3233931258330554</v>
      </c>
      <c r="H22" s="81">
        <f t="shared" si="6"/>
        <v>3.776524202035382</v>
      </c>
      <c r="I22" s="81">
        <f t="shared" si="7"/>
        <v>0.16984941884327168</v>
      </c>
      <c r="J22" s="81">
        <f t="shared" si="8"/>
        <v>1.3998082798416551</v>
      </c>
      <c r="K22" s="81">
        <f t="shared" si="9"/>
        <v>46.049993878564706</v>
      </c>
      <c r="L22" s="81">
        <f t="shared" si="10"/>
        <v>89.521313876566424</v>
      </c>
      <c r="M22" s="82">
        <f t="shared" si="11"/>
        <v>7.5241897751147748</v>
      </c>
      <c r="N22" s="239">
        <f t="shared" si="12"/>
        <v>56.613431771941727</v>
      </c>
      <c r="O22" s="82">
        <f t="shared" si="13"/>
        <v>-8.7341384054765978</v>
      </c>
      <c r="P22" s="216">
        <f>INDEX([9]Interface!$A$1:$O$62,MATCH($A22,[9]Interface!$A$1:$A$62,0),MATCH(P$5,[9]Interface!$A$1:$O$1,0))</f>
        <v>3472161.5346318521</v>
      </c>
      <c r="Q22" s="217">
        <f>INDEX([9]Interface!$A$1:$O$62,MATCH($A22,[9]Interface!$A$1:$A$62,0),MATCH(Q$5,[9]Interface!$A$1:$O$1,0))</f>
        <v>78826.160116837724</v>
      </c>
      <c r="R22" s="217">
        <f>INDEX([9]Interface!$A$1:$O$62,MATCH($A22,[9]Interface!$A$1:$A$62,0),MATCH(R$5,[9]Interface!$A$1:$O$1,0))</f>
        <v>557450.77872097702</v>
      </c>
      <c r="S22" s="217">
        <f>INDEX([9]Interface!$A$1:$O$62,MATCH($A22,[9]Interface!$A$1:$A$62,0),MATCH(S$5,[9]Interface!$A$1:$O$1,0))</f>
        <v>205.07856012146701</v>
      </c>
      <c r="T22" s="217">
        <f>INDEX([9]Interface!$A$1:$O$62,MATCH($A22,[9]Interface!$A$1:$A$62,0),MATCH(T$5,[9]Interface!$A$1:$O$1,0))</f>
        <v>43.664010395063492</v>
      </c>
      <c r="U22" s="216">
        <f>INDEX([9]Interface!$A$1:$O$62,MATCH($A22,[9]Interface!$A$1:$A$62,0),MATCH(U$5,[9]Interface!$A$1:$O$1,0))</f>
        <v>1.1851263801823104</v>
      </c>
      <c r="V22" s="217">
        <f>INDEX([9]Interface!$A$1:$O$62,MATCH($A22,[9]Interface!$A$1:$A$62,0),MATCH(V$5,[9]Interface!$A$1:$O$1,0))</f>
        <v>1.3998082798416551</v>
      </c>
      <c r="W22" s="217">
        <f>INDEX([9]Interface!$A$1:$O$62,MATCH($A22,[9]Interface!$A$1:$A$62,0),MATCH(W$5,[9]Interface!$A$1:$O$1,0))</f>
        <v>46.049993878564706</v>
      </c>
      <c r="X22" s="217">
        <f>INDEX([9]Interface!$A$1:$O$62,MATCH($A22,[9]Interface!$A$1:$A$62,0),MATCH(X$5,[9]Interface!$A$1:$O$1,0))</f>
        <v>89.521313876566424</v>
      </c>
      <c r="Y22" s="217">
        <f>INDEX([9]Interface!$A$1:$O$62,MATCH($A22,[9]Interface!$A$1:$A$62,0),MATCH(Y$5,[9]Interface!$A$1:$O$1,0))</f>
        <v>1852.3118287998182</v>
      </c>
      <c r="Z22" s="138">
        <f>INDEX([9]Interface!$A$1:$O$62,MATCH($A22,[9]Interface!$A$1:$A$62,0),MATCH(Z$5,[9]Interface!$A$1:$O$1,0))</f>
        <v>1.60994813871547E-4</v>
      </c>
    </row>
    <row r="23" spans="1:26" x14ac:dyDescent="0.3">
      <c r="A23" s="79" t="str">
        <f t="shared" si="0"/>
        <v>SRN21</v>
      </c>
      <c r="B23" s="6" t="s">
        <v>6</v>
      </c>
      <c r="C23" s="79">
        <v>2021</v>
      </c>
      <c r="D23" s="80">
        <f t="shared" si="2"/>
        <v>14.51532407327378</v>
      </c>
      <c r="E23" s="80">
        <f t="shared" si="3"/>
        <v>10.592782932064663</v>
      </c>
      <c r="F23" s="80">
        <f t="shared" si="4"/>
        <v>12.637297902153747</v>
      </c>
      <c r="G23" s="80">
        <f t="shared" si="5"/>
        <v>4.824305715904762</v>
      </c>
      <c r="H23" s="81">
        <f t="shared" si="6"/>
        <v>3.9235398697211457</v>
      </c>
      <c r="I23" s="81">
        <f t="shared" si="7"/>
        <v>1.1751498832872411</v>
      </c>
      <c r="J23" s="81">
        <f t="shared" si="8"/>
        <v>2.540136980708978</v>
      </c>
      <c r="K23" s="81">
        <f t="shared" si="9"/>
        <v>15.472317584419129</v>
      </c>
      <c r="L23" s="81">
        <f t="shared" si="10"/>
        <v>82.578911298971164</v>
      </c>
      <c r="M23" s="82">
        <f t="shared" si="11"/>
        <v>7.3065896890077724</v>
      </c>
      <c r="N23" s="239">
        <f t="shared" si="12"/>
        <v>53.386252883514693</v>
      </c>
      <c r="O23" s="82">
        <f t="shared" si="13"/>
        <v>-8.6154267196912873</v>
      </c>
      <c r="P23" s="216">
        <f>INDEX([9]Interface!$A$1:$O$62,MATCH($A23,[9]Interface!$A$1:$A$62,0),MATCH(P$5,[9]Interface!$A$1:$O$1,0))</f>
        <v>2013377.2084335894</v>
      </c>
      <c r="Q23" s="217">
        <f>INDEX([9]Interface!$A$1:$O$62,MATCH($A23,[9]Interface!$A$1:$A$62,0),MATCH(Q$5,[9]Interface!$A$1:$O$1,0))</f>
        <v>39846.224305555566</v>
      </c>
      <c r="R23" s="217">
        <f>INDEX([9]Interface!$A$1:$O$62,MATCH($A23,[9]Interface!$A$1:$A$62,0),MATCH(R$5,[9]Interface!$A$1:$O$1,0))</f>
        <v>307828.44257788302</v>
      </c>
      <c r="S23" s="217">
        <f>INDEX([9]Interface!$A$1:$O$62,MATCH($A23,[9]Interface!$A$1:$A$62,0),MATCH(S$5,[9]Interface!$A$1:$O$1,0))</f>
        <v>124.5</v>
      </c>
      <c r="T23" s="217">
        <f>INDEX([9]Interface!$A$1:$O$62,MATCH($A23,[9]Interface!$A$1:$A$62,0),MATCH(T$5,[9]Interface!$A$1:$O$1,0))</f>
        <v>50.579171935262707</v>
      </c>
      <c r="U23" s="216">
        <f>INDEX([9]Interface!$A$1:$O$62,MATCH($A23,[9]Interface!$A$1:$A$62,0),MATCH(U$5,[9]Interface!$A$1:$O$1,0))</f>
        <v>3.2386283237211977</v>
      </c>
      <c r="V23" s="217">
        <f>INDEX([9]Interface!$A$1:$O$62,MATCH($A23,[9]Interface!$A$1:$A$62,0),MATCH(V$5,[9]Interface!$A$1:$O$1,0))</f>
        <v>2.540136980708978</v>
      </c>
      <c r="W23" s="217">
        <f>INDEX([9]Interface!$A$1:$O$62,MATCH($A23,[9]Interface!$A$1:$A$62,0),MATCH(W$5,[9]Interface!$A$1:$O$1,0))</f>
        <v>15.472317584419129</v>
      </c>
      <c r="X23" s="217">
        <f>INDEX([9]Interface!$A$1:$O$62,MATCH($A23,[9]Interface!$A$1:$A$62,0),MATCH(X$5,[9]Interface!$A$1:$O$1,0))</f>
        <v>82.578911298971164</v>
      </c>
      <c r="Y23" s="217">
        <f>INDEX([9]Interface!$A$1:$O$62,MATCH($A23,[9]Interface!$A$1:$A$62,0),MATCH(Y$5,[9]Interface!$A$1:$O$1,0))</f>
        <v>1490.0868547330783</v>
      </c>
      <c r="Z23" s="138">
        <f>INDEX([9]Interface!$A$1:$O$62,MATCH($A23,[9]Interface!$A$1:$A$62,0),MATCH(Z$5,[9]Interface!$A$1:$O$1,0))</f>
        <v>1.8128744006393644E-4</v>
      </c>
    </row>
    <row r="24" spans="1:26" x14ac:dyDescent="0.3">
      <c r="A24" s="79" t="str">
        <f t="shared" si="0"/>
        <v>SRN22</v>
      </c>
      <c r="B24" s="6" t="s">
        <v>6</v>
      </c>
      <c r="C24" s="79">
        <v>2022</v>
      </c>
      <c r="D24" s="80">
        <f t="shared" si="2"/>
        <v>14.522047580280995</v>
      </c>
      <c r="E24" s="80">
        <f t="shared" si="3"/>
        <v>10.595725763163601</v>
      </c>
      <c r="F24" s="80">
        <f t="shared" si="4"/>
        <v>12.645554955835618</v>
      </c>
      <c r="G24" s="80">
        <f t="shared" si="5"/>
        <v>4.833102254034098</v>
      </c>
      <c r="H24" s="81">
        <f t="shared" si="6"/>
        <v>3.9281336591279619</v>
      </c>
      <c r="I24" s="81">
        <f t="shared" si="7"/>
        <v>1.1751498832872411</v>
      </c>
      <c r="J24" s="81">
        <f t="shared" si="8"/>
        <v>2.540136980708978</v>
      </c>
      <c r="K24" s="81">
        <f t="shared" si="9"/>
        <v>15.472317584419129</v>
      </c>
      <c r="L24" s="81">
        <f t="shared" si="10"/>
        <v>82.578911298971164</v>
      </c>
      <c r="M24" s="82">
        <f t="shared" si="11"/>
        <v>7.3085036523969347</v>
      </c>
      <c r="N24" s="239">
        <f t="shared" si="12"/>
        <v>53.414225637099335</v>
      </c>
      <c r="O24" s="82">
        <f t="shared" si="13"/>
        <v>-8.6221502266985048</v>
      </c>
      <c r="P24" s="216">
        <f>INDEX([9]Interface!$A$1:$O$62,MATCH($A24,[9]Interface!$A$1:$A$62,0),MATCH(P$5,[9]Interface!$A$1:$O$1,0))</f>
        <v>2026959.7742737264</v>
      </c>
      <c r="Q24" s="217">
        <f>INDEX([9]Interface!$A$1:$O$62,MATCH($A24,[9]Interface!$A$1:$A$62,0),MATCH(Q$5,[9]Interface!$A$1:$O$1,0))</f>
        <v>39963.657722222233</v>
      </c>
      <c r="R24" s="217">
        <f>INDEX([9]Interface!$A$1:$O$62,MATCH($A24,[9]Interface!$A$1:$A$62,0),MATCH(R$5,[9]Interface!$A$1:$O$1,0))</f>
        <v>310380.72120291</v>
      </c>
      <c r="S24" s="217">
        <f>INDEX([9]Interface!$A$1:$O$62,MATCH($A24,[9]Interface!$A$1:$A$62,0),MATCH(S$5,[9]Interface!$A$1:$O$1,0))</f>
        <v>125.6</v>
      </c>
      <c r="T24" s="217">
        <f>INDEX([9]Interface!$A$1:$O$62,MATCH($A24,[9]Interface!$A$1:$A$62,0),MATCH(T$5,[9]Interface!$A$1:$O$1,0))</f>
        <v>50.812056501285781</v>
      </c>
      <c r="U24" s="216">
        <f>INDEX([9]Interface!$A$1:$O$62,MATCH($A24,[9]Interface!$A$1:$A$62,0),MATCH(U$5,[9]Interface!$A$1:$O$1,0))</f>
        <v>3.2386283237211977</v>
      </c>
      <c r="V24" s="217">
        <f>INDEX([9]Interface!$A$1:$O$62,MATCH($A24,[9]Interface!$A$1:$A$62,0),MATCH(V$5,[9]Interface!$A$1:$O$1,0))</f>
        <v>2.540136980708978</v>
      </c>
      <c r="W24" s="217">
        <f>INDEX([9]Interface!$A$1:$O$62,MATCH($A24,[9]Interface!$A$1:$A$62,0),MATCH(W$5,[9]Interface!$A$1:$O$1,0))</f>
        <v>15.472317584419129</v>
      </c>
      <c r="X24" s="217">
        <f>INDEX([9]Interface!$A$1:$O$62,MATCH($A24,[9]Interface!$A$1:$A$62,0),MATCH(X$5,[9]Interface!$A$1:$O$1,0))</f>
        <v>82.578911298971164</v>
      </c>
      <c r="Y24" s="217">
        <f>INDEX([9]Interface!$A$1:$O$62,MATCH($A24,[9]Interface!$A$1:$A$62,0),MATCH(Y$5,[9]Interface!$A$1:$O$1,0))</f>
        <v>1492.9415574464913</v>
      </c>
      <c r="Z24" s="138">
        <f>INDEX([9]Interface!$A$1:$O$62,MATCH($A24,[9]Interface!$A$1:$A$62,0),MATCH(Z$5,[9]Interface!$A$1:$O$1,0))</f>
        <v>1.8007264112124871E-4</v>
      </c>
    </row>
    <row r="25" spans="1:26" x14ac:dyDescent="0.3">
      <c r="A25" s="79" t="str">
        <f t="shared" si="0"/>
        <v>SRN23</v>
      </c>
      <c r="B25" s="6" t="s">
        <v>6</v>
      </c>
      <c r="C25" s="79">
        <v>2023</v>
      </c>
      <c r="D25" s="80">
        <f t="shared" si="2"/>
        <v>14.530047033012542</v>
      </c>
      <c r="E25" s="80">
        <f t="shared" si="3"/>
        <v>10.59841043407773</v>
      </c>
      <c r="F25" s="80">
        <f t="shared" si="4"/>
        <v>12.653794266544466</v>
      </c>
      <c r="G25" s="80">
        <f t="shared" si="5"/>
        <v>4.8402423081675749</v>
      </c>
      <c r="H25" s="81">
        <f t="shared" si="6"/>
        <v>3.9340079203186424</v>
      </c>
      <c r="I25" s="81">
        <f t="shared" si="7"/>
        <v>1.1751498832872411</v>
      </c>
      <c r="J25" s="81">
        <f t="shared" si="8"/>
        <v>2.540136980708978</v>
      </c>
      <c r="K25" s="81">
        <f t="shared" si="9"/>
        <v>15.472317584419129</v>
      </c>
      <c r="L25" s="81">
        <f t="shared" si="10"/>
        <v>82.578911298971164</v>
      </c>
      <c r="M25" s="82">
        <f t="shared" si="11"/>
        <v>7.3101278059204873</v>
      </c>
      <c r="N25" s="239">
        <f t="shared" si="12"/>
        <v>53.43796853889188</v>
      </c>
      <c r="O25" s="82">
        <f t="shared" si="13"/>
        <v>-8.6301496794300494</v>
      </c>
      <c r="P25" s="216">
        <f>INDEX([9]Interface!$A$1:$O$62,MATCH($A25,[9]Interface!$A$1:$A$62,0),MATCH(P$5,[9]Interface!$A$1:$O$1,0))</f>
        <v>2043239.3702936578</v>
      </c>
      <c r="Q25" s="217">
        <f>INDEX([9]Interface!$A$1:$O$62,MATCH($A25,[9]Interface!$A$1:$A$62,0),MATCH(Q$5,[9]Interface!$A$1:$O$1,0))</f>
        <v>40071.091138888907</v>
      </c>
      <c r="R25" s="217">
        <f>INDEX([9]Interface!$A$1:$O$62,MATCH($A25,[9]Interface!$A$1:$A$62,0),MATCH(R$5,[9]Interface!$A$1:$O$1,0))</f>
        <v>312948.60868736001</v>
      </c>
      <c r="S25" s="217">
        <f>INDEX([9]Interface!$A$1:$O$62,MATCH($A25,[9]Interface!$A$1:$A$62,0),MATCH(S$5,[9]Interface!$A$1:$O$1,0))</f>
        <v>126.5</v>
      </c>
      <c r="T25" s="217">
        <f>INDEX([9]Interface!$A$1:$O$62,MATCH($A25,[9]Interface!$A$1:$A$62,0),MATCH(T$5,[9]Interface!$A$1:$O$1,0))</f>
        <v>51.111418196366031</v>
      </c>
      <c r="U25" s="216">
        <f>INDEX([9]Interface!$A$1:$O$62,MATCH($A25,[9]Interface!$A$1:$A$62,0),MATCH(U$5,[9]Interface!$A$1:$O$1,0))</f>
        <v>3.2386283237211977</v>
      </c>
      <c r="V25" s="217">
        <f>INDEX([9]Interface!$A$1:$O$62,MATCH($A25,[9]Interface!$A$1:$A$62,0),MATCH(V$5,[9]Interface!$A$1:$O$1,0))</f>
        <v>2.540136980708978</v>
      </c>
      <c r="W25" s="217">
        <f>INDEX([9]Interface!$A$1:$O$62,MATCH($A25,[9]Interface!$A$1:$A$62,0),MATCH(W$5,[9]Interface!$A$1:$O$1,0))</f>
        <v>15.472317584419129</v>
      </c>
      <c r="X25" s="217">
        <f>INDEX([9]Interface!$A$1:$O$62,MATCH($A25,[9]Interface!$A$1:$A$62,0),MATCH(X$5,[9]Interface!$A$1:$O$1,0))</f>
        <v>82.578911298971164</v>
      </c>
      <c r="Y25" s="217">
        <f>INDEX([9]Interface!$A$1:$O$62,MATCH($A25,[9]Interface!$A$1:$A$62,0),MATCH(Y$5,[9]Interface!$A$1:$O$1,0))</f>
        <v>1495.3682939003043</v>
      </c>
      <c r="Z25" s="138">
        <f>INDEX([9]Interface!$A$1:$O$62,MATCH($A25,[9]Interface!$A$1:$A$62,0),MATCH(Z$5,[9]Interface!$A$1:$O$1,0))</f>
        <v>1.7863790474414244E-4</v>
      </c>
    </row>
    <row r="26" spans="1:26" x14ac:dyDescent="0.3">
      <c r="A26" s="79" t="str">
        <f t="shared" si="0"/>
        <v>SRN24</v>
      </c>
      <c r="B26" s="6" t="s">
        <v>6</v>
      </c>
      <c r="C26" s="79">
        <v>2024</v>
      </c>
      <c r="D26" s="80">
        <f t="shared" si="2"/>
        <v>14.537692979068975</v>
      </c>
      <c r="E26" s="80">
        <f t="shared" si="3"/>
        <v>10.601237239185899</v>
      </c>
      <c r="F26" s="80">
        <f t="shared" si="4"/>
        <v>12.661881980193408</v>
      </c>
      <c r="G26" s="80">
        <f t="shared" si="5"/>
        <v>4.8496837630384935</v>
      </c>
      <c r="H26" s="81">
        <f t="shared" si="6"/>
        <v>3.9395331816970423</v>
      </c>
      <c r="I26" s="81">
        <f t="shared" si="7"/>
        <v>1.1751498832872411</v>
      </c>
      <c r="J26" s="81">
        <f t="shared" si="8"/>
        <v>2.540136980708978</v>
      </c>
      <c r="K26" s="81">
        <f t="shared" si="9"/>
        <v>15.472317584419129</v>
      </c>
      <c r="L26" s="81">
        <f t="shared" si="10"/>
        <v>82.578911298971164</v>
      </c>
      <c r="M26" s="82">
        <f t="shared" si="11"/>
        <v>7.3119349317024644</v>
      </c>
      <c r="N26" s="239">
        <f t="shared" si="12"/>
        <v>53.46439244545072</v>
      </c>
      <c r="O26" s="82">
        <f t="shared" si="13"/>
        <v>-8.6377956254864827</v>
      </c>
      <c r="P26" s="216">
        <f>INDEX([9]Interface!$A$1:$O$62,MATCH($A26,[9]Interface!$A$1:$A$62,0),MATCH(P$5,[9]Interface!$A$1:$O$1,0))</f>
        <v>2058921.7451957029</v>
      </c>
      <c r="Q26" s="217">
        <f>INDEX([9]Interface!$A$1:$O$62,MATCH($A26,[9]Interface!$A$1:$A$62,0),MATCH(Q$5,[9]Interface!$A$1:$O$1,0))</f>
        <v>40184.524555555574</v>
      </c>
      <c r="R26" s="217">
        <f>INDEX([9]Interface!$A$1:$O$62,MATCH($A26,[9]Interface!$A$1:$A$62,0),MATCH(R$5,[9]Interface!$A$1:$O$1,0))</f>
        <v>315489.91022840602</v>
      </c>
      <c r="S26" s="217">
        <f>INDEX([9]Interface!$A$1:$O$62,MATCH($A26,[9]Interface!$A$1:$A$62,0),MATCH(S$5,[9]Interface!$A$1:$O$1,0))</f>
        <v>127.7</v>
      </c>
      <c r="T26" s="217">
        <f>INDEX([9]Interface!$A$1:$O$62,MATCH($A26,[9]Interface!$A$1:$A$62,0),MATCH(T$5,[9]Interface!$A$1:$O$1,0))</f>
        <v>51.394603758009175</v>
      </c>
      <c r="U26" s="216">
        <f>INDEX([9]Interface!$A$1:$O$62,MATCH($A26,[9]Interface!$A$1:$A$62,0),MATCH(U$5,[9]Interface!$A$1:$O$1,0))</f>
        <v>3.2386283237211977</v>
      </c>
      <c r="V26" s="217">
        <f>INDEX([9]Interface!$A$1:$O$62,MATCH($A26,[9]Interface!$A$1:$A$62,0),MATCH(V$5,[9]Interface!$A$1:$O$1,0))</f>
        <v>2.540136980708978</v>
      </c>
      <c r="W26" s="217">
        <f>INDEX([9]Interface!$A$1:$O$62,MATCH($A26,[9]Interface!$A$1:$A$62,0),MATCH(W$5,[9]Interface!$A$1:$O$1,0))</f>
        <v>15.472317584419129</v>
      </c>
      <c r="X26" s="217">
        <f>INDEX([9]Interface!$A$1:$O$62,MATCH($A26,[9]Interface!$A$1:$A$62,0),MATCH(X$5,[9]Interface!$A$1:$O$1,0))</f>
        <v>82.578911298971164</v>
      </c>
      <c r="Y26" s="217">
        <f>INDEX([9]Interface!$A$1:$O$62,MATCH($A26,[9]Interface!$A$1:$A$62,0),MATCH(Y$5,[9]Interface!$A$1:$O$1,0))</f>
        <v>1498.073055684061</v>
      </c>
      <c r="Z26" s="138">
        <f>INDEX([9]Interface!$A$1:$O$62,MATCH($A26,[9]Interface!$A$1:$A$62,0),MATCH(Z$5,[9]Interface!$A$1:$O$1,0))</f>
        <v>1.7727725730795385E-4</v>
      </c>
    </row>
    <row r="27" spans="1:26" x14ac:dyDescent="0.3">
      <c r="A27" s="79" t="str">
        <f t="shared" si="0"/>
        <v>SRN25</v>
      </c>
      <c r="B27" s="6" t="s">
        <v>6</v>
      </c>
      <c r="C27" s="79">
        <v>2025</v>
      </c>
      <c r="D27" s="80">
        <f t="shared" si="2"/>
        <v>14.545195807389907</v>
      </c>
      <c r="E27" s="80">
        <f t="shared" si="3"/>
        <v>10.60403126052543</v>
      </c>
      <c r="F27" s="80">
        <f t="shared" si="4"/>
        <v>12.669526550916132</v>
      </c>
      <c r="G27" s="80">
        <f t="shared" si="5"/>
        <v>4.8605872978525966</v>
      </c>
      <c r="H27" s="81">
        <f t="shared" si="6"/>
        <v>3.9449198131279393</v>
      </c>
      <c r="I27" s="81">
        <f t="shared" si="7"/>
        <v>1.1751498832872411</v>
      </c>
      <c r="J27" s="81">
        <f t="shared" si="8"/>
        <v>2.540136980708978</v>
      </c>
      <c r="K27" s="81">
        <f t="shared" si="9"/>
        <v>15.472317584419129</v>
      </c>
      <c r="L27" s="81">
        <f t="shared" si="10"/>
        <v>82.578911298971164</v>
      </c>
      <c r="M27" s="82">
        <f t="shared" si="11"/>
        <v>7.3139727458932713</v>
      </c>
      <c r="N27" s="239">
        <f t="shared" si="12"/>
        <v>53.494197327669561</v>
      </c>
      <c r="O27" s="82">
        <f t="shared" si="13"/>
        <v>-8.6563178490570252</v>
      </c>
      <c r="P27" s="216">
        <f>INDEX([9]Interface!$A$1:$O$62,MATCH($A27,[9]Interface!$A$1:$A$62,0),MATCH(P$5,[9]Interface!$A$1:$O$1,0))</f>
        <v>2074427.57763718</v>
      </c>
      <c r="Q27" s="217">
        <f>INDEX([9]Interface!$A$1:$O$62,MATCH($A27,[9]Interface!$A$1:$A$62,0),MATCH(Q$5,[9]Interface!$A$1:$O$1,0))</f>
        <v>40296.957972222241</v>
      </c>
      <c r="R27" s="217">
        <f>INDEX([9]Interface!$A$1:$O$62,MATCH($A27,[9]Interface!$A$1:$A$62,0),MATCH(R$5,[9]Interface!$A$1:$O$1,0))</f>
        <v>317910.93722522102</v>
      </c>
      <c r="S27" s="217">
        <f>INDEX([9]Interface!$A$1:$O$62,MATCH($A27,[9]Interface!$A$1:$A$62,0),MATCH(S$5,[9]Interface!$A$1:$O$1,0))</f>
        <v>129.1</v>
      </c>
      <c r="T27" s="217">
        <f>INDEX([9]Interface!$A$1:$O$62,MATCH($A27,[9]Interface!$A$1:$A$62,0),MATCH(T$5,[9]Interface!$A$1:$O$1,0))</f>
        <v>51.672194514327572</v>
      </c>
      <c r="U27" s="216">
        <f>INDEX([9]Interface!$A$1:$O$62,MATCH($A27,[9]Interface!$A$1:$A$62,0),MATCH(U$5,[9]Interface!$A$1:$O$1,0))</f>
        <v>3.2386283237211977</v>
      </c>
      <c r="V27" s="217">
        <f>INDEX([9]Interface!$A$1:$O$62,MATCH($A27,[9]Interface!$A$1:$A$62,0),MATCH(V$5,[9]Interface!$A$1:$O$1,0))</f>
        <v>2.540136980708978</v>
      </c>
      <c r="W27" s="217">
        <f>INDEX([9]Interface!$A$1:$O$62,MATCH($A27,[9]Interface!$A$1:$A$62,0),MATCH(W$5,[9]Interface!$A$1:$O$1,0))</f>
        <v>15.472317584419129</v>
      </c>
      <c r="X27" s="217">
        <f>INDEX([9]Interface!$A$1:$O$62,MATCH($A27,[9]Interface!$A$1:$A$62,0),MATCH(X$5,[9]Interface!$A$1:$O$1,0))</f>
        <v>82.578911298971164</v>
      </c>
      <c r="Y27" s="217">
        <f>INDEX([9]Interface!$A$1:$O$62,MATCH($A27,[9]Interface!$A$1:$A$62,0),MATCH(Y$5,[9]Interface!$A$1:$O$1,0))</f>
        <v>1501.128962843768</v>
      </c>
      <c r="Z27" s="138">
        <f>INDEX([9]Interface!$A$1:$O$62,MATCH($A27,[9]Interface!$A$1:$A$62,0),MATCH(Z$5,[9]Interface!$A$1:$O$1,0))</f>
        <v>1.7402391092929221E-4</v>
      </c>
    </row>
    <row r="28" spans="1:26" x14ac:dyDescent="0.3">
      <c r="A28" s="79" t="str">
        <f t="shared" si="0"/>
        <v>SWB21</v>
      </c>
      <c r="B28" s="6" t="s">
        <v>11</v>
      </c>
      <c r="C28" s="79">
        <v>2021</v>
      </c>
      <c r="D28" s="80">
        <f t="shared" si="2"/>
        <v>13.557623233762909</v>
      </c>
      <c r="E28" s="80">
        <f t="shared" si="3"/>
        <v>9.7738351902282474</v>
      </c>
      <c r="F28" s="80">
        <f t="shared" si="4"/>
        <v>11.593352714082844</v>
      </c>
      <c r="G28" s="80">
        <f t="shared" si="5"/>
        <v>3.7400477406883357</v>
      </c>
      <c r="H28" s="81">
        <f t="shared" si="6"/>
        <v>3.7846983578683928</v>
      </c>
      <c r="I28" s="81">
        <f t="shared" si="7"/>
        <v>0.88228549196195827</v>
      </c>
      <c r="J28" s="81">
        <f t="shared" si="8"/>
        <v>10.199981615908076</v>
      </c>
      <c r="K28" s="81">
        <f t="shared" si="9"/>
        <v>2.2278268179907523</v>
      </c>
      <c r="L28" s="81">
        <f t="shared" si="10"/>
        <v>59.339549250277948</v>
      </c>
      <c r="M28" s="82">
        <f t="shared" si="11"/>
        <v>6.8629023364659654</v>
      </c>
      <c r="N28" s="239">
        <f t="shared" si="12"/>
        <v>47.099428479870006</v>
      </c>
      <c r="O28" s="82">
        <f t="shared" si="13"/>
        <v>-7.0791135915543393</v>
      </c>
      <c r="P28" s="216">
        <f>INDEX([9]Interface!$A$1:$O$62,MATCH($A28,[9]Interface!$A$1:$A$62,0),MATCH(P$5,[9]Interface!$A$1:$O$1,0))</f>
        <v>772682.28979628196</v>
      </c>
      <c r="Q28" s="217">
        <f>INDEX([9]Interface!$A$1:$O$62,MATCH($A28,[9]Interface!$A$1:$A$62,0),MATCH(Q$5,[9]Interface!$A$1:$O$1,0))</f>
        <v>17568.014861111107</v>
      </c>
      <c r="R28" s="217">
        <f>INDEX([9]Interface!$A$1:$O$62,MATCH($A28,[9]Interface!$A$1:$A$62,0),MATCH(R$5,[9]Interface!$A$1:$O$1,0))</f>
        <v>108375</v>
      </c>
      <c r="S28" s="217">
        <f>INDEX([9]Interface!$A$1:$O$62,MATCH($A28,[9]Interface!$A$1:$A$62,0),MATCH(S$5,[9]Interface!$A$1:$O$1,0))</f>
        <v>42.1</v>
      </c>
      <c r="T28" s="217">
        <f>INDEX([9]Interface!$A$1:$O$62,MATCH($A28,[9]Interface!$A$1:$A$62,0),MATCH(T$5,[9]Interface!$A$1:$O$1,0))</f>
        <v>44.022389548372679</v>
      </c>
      <c r="U28" s="216">
        <f>INDEX([9]Interface!$A$1:$O$62,MATCH($A28,[9]Interface!$A$1:$A$62,0),MATCH(U$5,[9]Interface!$A$1:$O$1,0))</f>
        <v>2.4164160997523996</v>
      </c>
      <c r="V28" s="217">
        <f>INDEX([9]Interface!$A$1:$O$62,MATCH($A28,[9]Interface!$A$1:$A$62,0),MATCH(V$5,[9]Interface!$A$1:$O$1,0))</f>
        <v>10.199981615908076</v>
      </c>
      <c r="W28" s="217">
        <f>INDEX([9]Interface!$A$1:$O$62,MATCH($A28,[9]Interface!$A$1:$A$62,0),MATCH(W$5,[9]Interface!$A$1:$O$1,0))</f>
        <v>2.2278268179907523</v>
      </c>
      <c r="X28" s="217">
        <f>INDEX([9]Interface!$A$1:$O$62,MATCH($A28,[9]Interface!$A$1:$A$62,0),MATCH(X$5,[9]Interface!$A$1:$O$1,0))</f>
        <v>59.339549250277948</v>
      </c>
      <c r="Y28" s="217">
        <f>INDEX([9]Interface!$A$1:$O$62,MATCH($A28,[9]Interface!$A$1:$A$62,0),MATCH(Y$5,[9]Interface!$A$1:$O$1,0))</f>
        <v>956.13807875498571</v>
      </c>
      <c r="Z28" s="138">
        <f>INDEX([9]Interface!$A$1:$O$62,MATCH($A28,[9]Interface!$A$1:$A$62,0),MATCH(Z$5,[9]Interface!$A$1:$O$1,0))</f>
        <v>8.4251963400330614E-4</v>
      </c>
    </row>
    <row r="29" spans="1:26" x14ac:dyDescent="0.3">
      <c r="A29" s="79" t="str">
        <f t="shared" si="0"/>
        <v>SWB22</v>
      </c>
      <c r="B29" s="6" t="s">
        <v>11</v>
      </c>
      <c r="C29" s="79">
        <v>2022</v>
      </c>
      <c r="D29" s="80">
        <f t="shared" si="2"/>
        <v>13.566746341695278</v>
      </c>
      <c r="E29" s="80">
        <f t="shared" si="3"/>
        <v>9.7765708220198668</v>
      </c>
      <c r="F29" s="80">
        <f t="shared" si="4"/>
        <v>11.599515920051326</v>
      </c>
      <c r="G29" s="80">
        <f t="shared" si="5"/>
        <v>3.7471483622379123</v>
      </c>
      <c r="H29" s="81">
        <f t="shared" si="6"/>
        <v>3.7914740201842632</v>
      </c>
      <c r="I29" s="81">
        <f t="shared" si="7"/>
        <v>0.88228549196195827</v>
      </c>
      <c r="J29" s="81">
        <f t="shared" si="8"/>
        <v>10.199981615908076</v>
      </c>
      <c r="K29" s="81">
        <f t="shared" si="9"/>
        <v>2.2278268179907523</v>
      </c>
      <c r="L29" s="81">
        <f t="shared" si="10"/>
        <v>59.339549250277948</v>
      </c>
      <c r="M29" s="82">
        <f t="shared" si="11"/>
        <v>6.8626256238504553</v>
      </c>
      <c r="N29" s="239">
        <f t="shared" si="12"/>
        <v>47.095630453128848</v>
      </c>
      <c r="O29" s="82">
        <f t="shared" si="13"/>
        <v>-7.0882366994867096</v>
      </c>
      <c r="P29" s="216">
        <f>INDEX([9]Interface!$A$1:$O$62,MATCH($A29,[9]Interface!$A$1:$A$62,0),MATCH(P$5,[9]Interface!$A$1:$O$1,0))</f>
        <v>779763.80733111699</v>
      </c>
      <c r="Q29" s="217">
        <f>INDEX([9]Interface!$A$1:$O$62,MATCH($A29,[9]Interface!$A$1:$A$62,0),MATCH(Q$5,[9]Interface!$A$1:$O$1,0))</f>
        <v>17616.140277777777</v>
      </c>
      <c r="R29" s="217">
        <f>INDEX([9]Interface!$A$1:$O$62,MATCH($A29,[9]Interface!$A$1:$A$62,0),MATCH(R$5,[9]Interface!$A$1:$O$1,0))</f>
        <v>109045</v>
      </c>
      <c r="S29" s="217">
        <f>INDEX([9]Interface!$A$1:$O$62,MATCH($A29,[9]Interface!$A$1:$A$62,0),MATCH(S$5,[9]Interface!$A$1:$O$1,0))</f>
        <v>42.4</v>
      </c>
      <c r="T29" s="217">
        <f>INDEX([9]Interface!$A$1:$O$62,MATCH($A29,[9]Interface!$A$1:$A$62,0),MATCH(T$5,[9]Interface!$A$1:$O$1,0))</f>
        <v>44.321683205630784</v>
      </c>
      <c r="U29" s="216">
        <f>INDEX([9]Interface!$A$1:$O$62,MATCH($A29,[9]Interface!$A$1:$A$62,0),MATCH(U$5,[9]Interface!$A$1:$O$1,0))</f>
        <v>2.4164160997523996</v>
      </c>
      <c r="V29" s="217">
        <f>INDEX([9]Interface!$A$1:$O$62,MATCH($A29,[9]Interface!$A$1:$A$62,0),MATCH(V$5,[9]Interface!$A$1:$O$1,0))</f>
        <v>10.199981615908076</v>
      </c>
      <c r="W29" s="217">
        <f>INDEX([9]Interface!$A$1:$O$62,MATCH($A29,[9]Interface!$A$1:$A$62,0),MATCH(W$5,[9]Interface!$A$1:$O$1,0))</f>
        <v>2.2278268179907523</v>
      </c>
      <c r="X29" s="217">
        <f>INDEX([9]Interface!$A$1:$O$62,MATCH($A29,[9]Interface!$A$1:$A$62,0),MATCH(X$5,[9]Interface!$A$1:$O$1,0))</f>
        <v>59.339549250277948</v>
      </c>
      <c r="Y29" s="217">
        <f>INDEX([9]Interface!$A$1:$O$62,MATCH($A29,[9]Interface!$A$1:$A$62,0),MATCH(Y$5,[9]Interface!$A$1:$O$1,0))</f>
        <v>955.8735398887336</v>
      </c>
      <c r="Z29" s="138">
        <f>INDEX([9]Interface!$A$1:$O$62,MATCH($A29,[9]Interface!$A$1:$A$62,0),MATCH(Z$5,[9]Interface!$A$1:$O$1,0))</f>
        <v>8.3486819198260245E-4</v>
      </c>
    </row>
    <row r="30" spans="1:26" x14ac:dyDescent="0.3">
      <c r="A30" s="79" t="str">
        <f t="shared" si="0"/>
        <v>SWB23</v>
      </c>
      <c r="B30" s="6" t="s">
        <v>11</v>
      </c>
      <c r="C30" s="79">
        <v>2023</v>
      </c>
      <c r="D30" s="80">
        <f t="shared" si="2"/>
        <v>13.576990185130255</v>
      </c>
      <c r="E30" s="80">
        <f t="shared" si="3"/>
        <v>9.7792989905423013</v>
      </c>
      <c r="F30" s="80">
        <f t="shared" si="4"/>
        <v>11.605869210612966</v>
      </c>
      <c r="G30" s="80">
        <f t="shared" si="5"/>
        <v>3.7541989202345789</v>
      </c>
      <c r="H30" s="81">
        <f t="shared" si="6"/>
        <v>3.7993759156008666</v>
      </c>
      <c r="I30" s="81">
        <f t="shared" si="7"/>
        <v>0.88228549196195827</v>
      </c>
      <c r="J30" s="81">
        <f t="shared" si="8"/>
        <v>10.199981615908076</v>
      </c>
      <c r="K30" s="81">
        <f t="shared" si="9"/>
        <v>2.2278268179907523</v>
      </c>
      <c r="L30" s="81">
        <f t="shared" si="10"/>
        <v>59.339549250277948</v>
      </c>
      <c r="M30" s="82">
        <f t="shared" si="11"/>
        <v>6.8621277803547018</v>
      </c>
      <c r="N30" s="239">
        <f t="shared" si="12"/>
        <v>47.088797673915749</v>
      </c>
      <c r="O30" s="82">
        <f t="shared" si="13"/>
        <v>-7.0984805429216857</v>
      </c>
      <c r="P30" s="216">
        <f>INDEX([9]Interface!$A$1:$O$62,MATCH($A30,[9]Interface!$A$1:$A$62,0),MATCH(P$5,[9]Interface!$A$1:$O$1,0))</f>
        <v>787792.63852498587</v>
      </c>
      <c r="Q30" s="217">
        <f>INDEX([9]Interface!$A$1:$O$62,MATCH($A30,[9]Interface!$A$1:$A$62,0),MATCH(Q$5,[9]Interface!$A$1:$O$1,0))</f>
        <v>17664.265694444442</v>
      </c>
      <c r="R30" s="217">
        <f>INDEX([9]Interface!$A$1:$O$62,MATCH($A30,[9]Interface!$A$1:$A$62,0),MATCH(R$5,[9]Interface!$A$1:$O$1,0))</f>
        <v>109740</v>
      </c>
      <c r="S30" s="217">
        <f>INDEX([9]Interface!$A$1:$O$62,MATCH($A30,[9]Interface!$A$1:$A$62,0),MATCH(S$5,[9]Interface!$A$1:$O$1,0))</f>
        <v>42.7</v>
      </c>
      <c r="T30" s="217">
        <f>INDEX([9]Interface!$A$1:$O$62,MATCH($A30,[9]Interface!$A$1:$A$62,0),MATCH(T$5,[9]Interface!$A$1:$O$1,0))</f>
        <v>44.673295884763689</v>
      </c>
      <c r="U30" s="216">
        <f>INDEX([9]Interface!$A$1:$O$62,MATCH($A30,[9]Interface!$A$1:$A$62,0),MATCH(U$5,[9]Interface!$A$1:$O$1,0))</f>
        <v>2.4164160997523996</v>
      </c>
      <c r="V30" s="217">
        <f>INDEX([9]Interface!$A$1:$O$62,MATCH($A30,[9]Interface!$A$1:$A$62,0),MATCH(V$5,[9]Interface!$A$1:$O$1,0))</f>
        <v>10.199981615908076</v>
      </c>
      <c r="W30" s="217">
        <f>INDEX([9]Interface!$A$1:$O$62,MATCH($A30,[9]Interface!$A$1:$A$62,0),MATCH(W$5,[9]Interface!$A$1:$O$1,0))</f>
        <v>2.2278268179907523</v>
      </c>
      <c r="X30" s="217">
        <f>INDEX([9]Interface!$A$1:$O$62,MATCH($A30,[9]Interface!$A$1:$A$62,0),MATCH(X$5,[9]Interface!$A$1:$O$1,0))</f>
        <v>59.339549250277948</v>
      </c>
      <c r="Y30" s="217">
        <f>INDEX([9]Interface!$A$1:$O$62,MATCH($A30,[9]Interface!$A$1:$A$62,0),MATCH(Y$5,[9]Interface!$A$1:$O$1,0))</f>
        <v>955.39778290022434</v>
      </c>
      <c r="Z30" s="138">
        <f>INDEX([9]Interface!$A$1:$O$62,MATCH($A30,[9]Interface!$A$1:$A$62,0),MATCH(Z$5,[9]Interface!$A$1:$O$1,0))</f>
        <v>8.2635958774493251E-4</v>
      </c>
    </row>
    <row r="31" spans="1:26" x14ac:dyDescent="0.3">
      <c r="A31" s="79" t="str">
        <f t="shared" si="0"/>
        <v>SWB24</v>
      </c>
      <c r="B31" s="6" t="s">
        <v>11</v>
      </c>
      <c r="C31" s="79">
        <v>2024</v>
      </c>
      <c r="D31" s="80">
        <f t="shared" si="2"/>
        <v>13.586889063550757</v>
      </c>
      <c r="E31" s="80">
        <f t="shared" si="3"/>
        <v>9.7820479648341134</v>
      </c>
      <c r="F31" s="80">
        <f t="shared" si="4"/>
        <v>11.611566455098245</v>
      </c>
      <c r="G31" s="80">
        <f t="shared" si="5"/>
        <v>3.7612001156935624</v>
      </c>
      <c r="H31" s="81">
        <f t="shared" si="6"/>
        <v>3.8069383179110878</v>
      </c>
      <c r="I31" s="81">
        <f t="shared" si="7"/>
        <v>0.88228549196195827</v>
      </c>
      <c r="J31" s="81">
        <f t="shared" si="8"/>
        <v>10.199981615908076</v>
      </c>
      <c r="K31" s="81">
        <f t="shared" si="9"/>
        <v>2.2278268179907523</v>
      </c>
      <c r="L31" s="81">
        <f t="shared" si="10"/>
        <v>59.339549250277948</v>
      </c>
      <c r="M31" s="82">
        <f t="shared" si="11"/>
        <v>6.8623103751638723</v>
      </c>
      <c r="N31" s="239">
        <f t="shared" si="12"/>
        <v>47.091303685081726</v>
      </c>
      <c r="O31" s="82">
        <f t="shared" si="13"/>
        <v>-7.1083794213421871</v>
      </c>
      <c r="P31" s="216">
        <f>INDEX([9]Interface!$A$1:$O$62,MATCH($A31,[9]Interface!$A$1:$A$62,0),MATCH(P$5,[9]Interface!$A$1:$O$1,0))</f>
        <v>795629.62677726243</v>
      </c>
      <c r="Q31" s="217">
        <f>INDEX([9]Interface!$A$1:$O$62,MATCH($A31,[9]Interface!$A$1:$A$62,0),MATCH(Q$5,[9]Interface!$A$1:$O$1,0))</f>
        <v>17712.891111111108</v>
      </c>
      <c r="R31" s="217">
        <f>INDEX([9]Interface!$A$1:$O$62,MATCH($A31,[9]Interface!$A$1:$A$62,0),MATCH(R$5,[9]Interface!$A$1:$O$1,0))</f>
        <v>110367</v>
      </c>
      <c r="S31" s="217">
        <f>INDEX([9]Interface!$A$1:$O$62,MATCH($A31,[9]Interface!$A$1:$A$62,0),MATCH(S$5,[9]Interface!$A$1:$O$1,0))</f>
        <v>43</v>
      </c>
      <c r="T31" s="217">
        <f>INDEX([9]Interface!$A$1:$O$62,MATCH($A31,[9]Interface!$A$1:$A$62,0),MATCH(T$5,[9]Interface!$A$1:$O$1,0))</f>
        <v>45.012413978318129</v>
      </c>
      <c r="U31" s="216">
        <f>INDEX([9]Interface!$A$1:$O$62,MATCH($A31,[9]Interface!$A$1:$A$62,0),MATCH(U$5,[9]Interface!$A$1:$O$1,0))</f>
        <v>2.4164160997523996</v>
      </c>
      <c r="V31" s="217">
        <f>INDEX([9]Interface!$A$1:$O$62,MATCH($A31,[9]Interface!$A$1:$A$62,0),MATCH(V$5,[9]Interface!$A$1:$O$1,0))</f>
        <v>10.199981615908076</v>
      </c>
      <c r="W31" s="217">
        <f>INDEX([9]Interface!$A$1:$O$62,MATCH($A31,[9]Interface!$A$1:$A$62,0),MATCH(W$5,[9]Interface!$A$1:$O$1,0))</f>
        <v>2.2278268179907523</v>
      </c>
      <c r="X31" s="217">
        <f>INDEX([9]Interface!$A$1:$O$62,MATCH($A31,[9]Interface!$A$1:$A$62,0),MATCH(X$5,[9]Interface!$A$1:$O$1,0))</f>
        <v>59.339549250277948</v>
      </c>
      <c r="Y31" s="217">
        <f>INDEX([9]Interface!$A$1:$O$62,MATCH($A31,[9]Interface!$A$1:$A$62,0),MATCH(Y$5,[9]Interface!$A$1:$O$1,0))</f>
        <v>955.57224950393834</v>
      </c>
      <c r="Z31" s="138">
        <f>INDEX([9]Interface!$A$1:$O$62,MATCH($A31,[9]Interface!$A$1:$A$62,0),MATCH(Z$5,[9]Interface!$A$1:$O$1,0))</f>
        <v>8.1821990797012933E-4</v>
      </c>
    </row>
    <row r="32" spans="1:26" x14ac:dyDescent="0.3">
      <c r="A32" s="79" t="str">
        <f t="shared" si="0"/>
        <v>SWB25</v>
      </c>
      <c r="B32" s="6" t="s">
        <v>11</v>
      </c>
      <c r="C32" s="79">
        <v>2025</v>
      </c>
      <c r="D32" s="80">
        <f t="shared" si="2"/>
        <v>13.596636927713492</v>
      </c>
      <c r="E32" s="80">
        <f t="shared" si="3"/>
        <v>9.7847049471638456</v>
      </c>
      <c r="F32" s="80">
        <f t="shared" si="4"/>
        <v>11.617897905336578</v>
      </c>
      <c r="G32" s="80">
        <f t="shared" si="5"/>
        <v>3.7704594411063592</v>
      </c>
      <c r="H32" s="81">
        <f t="shared" si="6"/>
        <v>3.8143551523612502</v>
      </c>
      <c r="I32" s="81">
        <f t="shared" si="7"/>
        <v>0.88228549196195827</v>
      </c>
      <c r="J32" s="81">
        <f t="shared" si="8"/>
        <v>10.199981615908076</v>
      </c>
      <c r="K32" s="81">
        <f t="shared" si="9"/>
        <v>2.2278268179907523</v>
      </c>
      <c r="L32" s="81">
        <f t="shared" si="10"/>
        <v>59.339549250277948</v>
      </c>
      <c r="M32" s="82">
        <f t="shared" si="11"/>
        <v>6.8630785419099753</v>
      </c>
      <c r="N32" s="239">
        <f t="shared" si="12"/>
        <v>47.101847072425151</v>
      </c>
      <c r="O32" s="82">
        <f t="shared" si="13"/>
        <v>-7.1181272855049231</v>
      </c>
      <c r="P32" s="216">
        <f>INDEX([9]Interface!$A$1:$O$62,MATCH($A32,[9]Interface!$A$1:$A$62,0),MATCH(P$5,[9]Interface!$A$1:$O$1,0))</f>
        <v>803423.24013220926</v>
      </c>
      <c r="Q32" s="217">
        <f>INDEX([9]Interface!$A$1:$O$62,MATCH($A32,[9]Interface!$A$1:$A$62,0),MATCH(Q$5,[9]Interface!$A$1:$O$1,0))</f>
        <v>17760.016527777778</v>
      </c>
      <c r="R32" s="217">
        <f>INDEX([9]Interface!$A$1:$O$62,MATCH($A32,[9]Interface!$A$1:$A$62,0),MATCH(R$5,[9]Interface!$A$1:$O$1,0))</f>
        <v>111068</v>
      </c>
      <c r="S32" s="217">
        <f>INDEX([9]Interface!$A$1:$O$62,MATCH($A32,[9]Interface!$A$1:$A$62,0),MATCH(S$5,[9]Interface!$A$1:$O$1,0))</f>
        <v>43.4</v>
      </c>
      <c r="T32" s="217">
        <f>INDEX([9]Interface!$A$1:$O$62,MATCH($A32,[9]Interface!$A$1:$A$62,0),MATCH(T$5,[9]Interface!$A$1:$O$1,0))</f>
        <v>45.347504721185743</v>
      </c>
      <c r="U32" s="216">
        <f>INDEX([9]Interface!$A$1:$O$62,MATCH($A32,[9]Interface!$A$1:$A$62,0),MATCH(U$5,[9]Interface!$A$1:$O$1,0))</f>
        <v>2.4164160997523996</v>
      </c>
      <c r="V32" s="217">
        <f>INDEX([9]Interface!$A$1:$O$62,MATCH($A32,[9]Interface!$A$1:$A$62,0),MATCH(V$5,[9]Interface!$A$1:$O$1,0))</f>
        <v>10.199981615908076</v>
      </c>
      <c r="W32" s="217">
        <f>INDEX([9]Interface!$A$1:$O$62,MATCH($A32,[9]Interface!$A$1:$A$62,0),MATCH(W$5,[9]Interface!$A$1:$O$1,0))</f>
        <v>2.2278268179907523</v>
      </c>
      <c r="X32" s="217">
        <f>INDEX([9]Interface!$A$1:$O$62,MATCH($A32,[9]Interface!$A$1:$A$62,0),MATCH(X$5,[9]Interface!$A$1:$O$1,0))</f>
        <v>59.339549250277948</v>
      </c>
      <c r="Y32" s="217">
        <f>INDEX([9]Interface!$A$1:$O$62,MATCH($A32,[9]Interface!$A$1:$A$62,0),MATCH(Y$5,[9]Interface!$A$1:$O$1,0))</f>
        <v>956.30657033381863</v>
      </c>
      <c r="Z32" s="138">
        <f>INDEX([9]Interface!$A$1:$O$62,MATCH($A32,[9]Interface!$A$1:$A$62,0),MATCH(Z$5,[9]Interface!$A$1:$O$1,0))</f>
        <v>8.1028275942437653E-4</v>
      </c>
    </row>
    <row r="33" spans="1:26" x14ac:dyDescent="0.3">
      <c r="A33" s="79" t="str">
        <f t="shared" si="0"/>
        <v>TMS21</v>
      </c>
      <c r="B33" s="6" t="s">
        <v>8</v>
      </c>
      <c r="C33" s="79">
        <v>2021</v>
      </c>
      <c r="D33" s="80">
        <f t="shared" si="2"/>
        <v>15.609245133322894</v>
      </c>
      <c r="E33" s="80">
        <f t="shared" si="3"/>
        <v>11.601361083578471</v>
      </c>
      <c r="F33" s="80">
        <f t="shared" si="4"/>
        <v>13.808129323554905</v>
      </c>
      <c r="G33" s="80">
        <f t="shared" si="5"/>
        <v>5.9822471975583724</v>
      </c>
      <c r="H33" s="81">
        <f t="shared" si="6"/>
        <v>4.0086598141698273</v>
      </c>
      <c r="I33" s="81">
        <f t="shared" si="7"/>
        <v>0.240462051648869</v>
      </c>
      <c r="J33" s="81">
        <f t="shared" si="8"/>
        <v>0.67095107713552748</v>
      </c>
      <c r="K33" s="81">
        <f t="shared" si="9"/>
        <v>86.134155721450654</v>
      </c>
      <c r="L33" s="81">
        <f t="shared" si="10"/>
        <v>94.373753000485266</v>
      </c>
      <c r="M33" s="82">
        <f t="shared" si="11"/>
        <v>8.5622889903726787</v>
      </c>
      <c r="N33" s="239">
        <f t="shared" si="12"/>
        <v>73.312792754657181</v>
      </c>
      <c r="O33" s="82">
        <f t="shared" si="13"/>
        <v>-9.7176009214971213</v>
      </c>
      <c r="P33" s="216">
        <f>INDEX([9]Interface!$A$1:$O$62,MATCH($A33,[9]Interface!$A$1:$A$62,0),MATCH(P$5,[9]Interface!$A$1:$O$1,0))</f>
        <v>6011862.3476248458</v>
      </c>
      <c r="Q33" s="217">
        <f>INDEX([9]Interface!$A$1:$O$62,MATCH($A33,[9]Interface!$A$1:$A$62,0),MATCH(Q$5,[9]Interface!$A$1:$O$1,0))</f>
        <v>109246.39159989619</v>
      </c>
      <c r="R33" s="217">
        <f>INDEX([9]Interface!$A$1:$O$62,MATCH($A33,[9]Interface!$A$1:$A$62,0),MATCH(R$5,[9]Interface!$A$1:$O$1,0))</f>
        <v>992645.94</v>
      </c>
      <c r="S33" s="217">
        <f>INDEX([9]Interface!$A$1:$O$62,MATCH($A33,[9]Interface!$A$1:$A$62,0),MATCH(S$5,[9]Interface!$A$1:$O$1,0))</f>
        <v>396.33</v>
      </c>
      <c r="T33" s="217">
        <f>INDEX([9]Interface!$A$1:$O$62,MATCH($A33,[9]Interface!$A$1:$A$62,0),MATCH(T$5,[9]Interface!$A$1:$O$1,0))</f>
        <v>55.073013011433233</v>
      </c>
      <c r="U33" s="216">
        <f>INDEX([9]Interface!$A$1:$O$62,MATCH($A33,[9]Interface!$A$1:$A$62,0),MATCH(U$5,[9]Interface!$A$1:$O$1,0))</f>
        <v>1.2718366688089244</v>
      </c>
      <c r="V33" s="217">
        <f>INDEX([9]Interface!$A$1:$O$62,MATCH($A33,[9]Interface!$A$1:$A$62,0),MATCH(V$5,[9]Interface!$A$1:$O$1,0))</f>
        <v>0.67095107713552748</v>
      </c>
      <c r="W33" s="217">
        <f>INDEX([9]Interface!$A$1:$O$62,MATCH($A33,[9]Interface!$A$1:$A$62,0),MATCH(W$5,[9]Interface!$A$1:$O$1,0))</f>
        <v>86.134155721450654</v>
      </c>
      <c r="X33" s="217">
        <f>INDEX([9]Interface!$A$1:$O$62,MATCH($A33,[9]Interface!$A$1:$A$62,0),MATCH(X$5,[9]Interface!$A$1:$O$1,0))</f>
        <v>94.373753000485266</v>
      </c>
      <c r="Y33" s="217">
        <f>INDEX([9]Interface!$A$1:$O$62,MATCH($A33,[9]Interface!$A$1:$A$62,0),MATCH(Y$5,[9]Interface!$A$1:$O$1,0))</f>
        <v>5230.6403654309306</v>
      </c>
      <c r="Z33" s="138">
        <f>INDEX([9]Interface!$A$1:$O$62,MATCH($A33,[9]Interface!$A$1:$A$62,0),MATCH(Z$5,[9]Interface!$A$1:$O$1,0))</f>
        <v>6.0214286200850593E-5</v>
      </c>
    </row>
    <row r="34" spans="1:26" x14ac:dyDescent="0.3">
      <c r="A34" s="79" t="str">
        <f t="shared" si="0"/>
        <v>TMS22</v>
      </c>
      <c r="B34" s="6" t="s">
        <v>8</v>
      </c>
      <c r="C34" s="79">
        <v>2022</v>
      </c>
      <c r="D34" s="80">
        <f t="shared" si="2"/>
        <v>15.614607572058381</v>
      </c>
      <c r="E34" s="80">
        <f t="shared" si="3"/>
        <v>11.601968366815601</v>
      </c>
      <c r="F34" s="80">
        <f t="shared" si="4"/>
        <v>13.814868311768331</v>
      </c>
      <c r="G34" s="80">
        <f t="shared" si="5"/>
        <v>5.9940113013745577</v>
      </c>
      <c r="H34" s="81">
        <f t="shared" si="6"/>
        <v>4.0135010549907983</v>
      </c>
      <c r="I34" s="81">
        <f t="shared" si="7"/>
        <v>0.240462051648869</v>
      </c>
      <c r="J34" s="81">
        <f t="shared" si="8"/>
        <v>0.67095107713552748</v>
      </c>
      <c r="K34" s="81">
        <f t="shared" si="9"/>
        <v>86.134155721450654</v>
      </c>
      <c r="L34" s="81">
        <f t="shared" si="10"/>
        <v>94.373753000485266</v>
      </c>
      <c r="M34" s="82">
        <f t="shared" si="11"/>
        <v>8.5706409690681298</v>
      </c>
      <c r="N34" s="239">
        <f t="shared" si="12"/>
        <v>73.455886620669091</v>
      </c>
      <c r="O34" s="82">
        <f t="shared" si="13"/>
        <v>-9.71745370442164</v>
      </c>
      <c r="P34" s="216">
        <f>INDEX([9]Interface!$A$1:$O$62,MATCH($A34,[9]Interface!$A$1:$A$62,0),MATCH(P$5,[9]Interface!$A$1:$O$1,0))</f>
        <v>6044187.1836662535</v>
      </c>
      <c r="Q34" s="217">
        <f>INDEX([9]Interface!$A$1:$O$62,MATCH($A34,[9]Interface!$A$1:$A$62,0),MATCH(Q$5,[9]Interface!$A$1:$O$1,0))</f>
        <v>109312.75525095878</v>
      </c>
      <c r="R34" s="217">
        <f>INDEX([9]Interface!$A$1:$O$62,MATCH($A34,[9]Interface!$A$1:$A$62,0),MATCH(R$5,[9]Interface!$A$1:$O$1,0))</f>
        <v>999357.96</v>
      </c>
      <c r="S34" s="217">
        <f>INDEX([9]Interface!$A$1:$O$62,MATCH($A34,[9]Interface!$A$1:$A$62,0),MATCH(S$5,[9]Interface!$A$1:$O$1,0))</f>
        <v>401.02</v>
      </c>
      <c r="T34" s="217">
        <f>INDEX([9]Interface!$A$1:$O$62,MATCH($A34,[9]Interface!$A$1:$A$62,0),MATCH(T$5,[9]Interface!$A$1:$O$1,0))</f>
        <v>55.340281162890122</v>
      </c>
      <c r="U34" s="216">
        <f>INDEX([9]Interface!$A$1:$O$62,MATCH($A34,[9]Interface!$A$1:$A$62,0),MATCH(U$5,[9]Interface!$A$1:$O$1,0))</f>
        <v>1.2718366688089244</v>
      </c>
      <c r="V34" s="217">
        <f>INDEX([9]Interface!$A$1:$O$62,MATCH($A34,[9]Interface!$A$1:$A$62,0),MATCH(V$5,[9]Interface!$A$1:$O$1,0))</f>
        <v>0.67095107713552748</v>
      </c>
      <c r="W34" s="217">
        <f>INDEX([9]Interface!$A$1:$O$62,MATCH($A34,[9]Interface!$A$1:$A$62,0),MATCH(W$5,[9]Interface!$A$1:$O$1,0))</f>
        <v>86.134155721450654</v>
      </c>
      <c r="X34" s="217">
        <f>INDEX([9]Interface!$A$1:$O$62,MATCH($A34,[9]Interface!$A$1:$A$62,0),MATCH(X$5,[9]Interface!$A$1:$O$1,0))</f>
        <v>94.373753000485266</v>
      </c>
      <c r="Y34" s="217">
        <f>INDEX([9]Interface!$A$1:$O$62,MATCH($A34,[9]Interface!$A$1:$A$62,0),MATCH(Y$5,[9]Interface!$A$1:$O$1,0))</f>
        <v>5274.5095043741439</v>
      </c>
      <c r="Z34" s="138">
        <f>INDEX([9]Interface!$A$1:$O$62,MATCH($A34,[9]Interface!$A$1:$A$62,0),MATCH(Z$5,[9]Interface!$A$1:$O$1,0))</f>
        <v>6.022315142450745E-5</v>
      </c>
    </row>
    <row r="35" spans="1:26" x14ac:dyDescent="0.3">
      <c r="A35" s="79" t="str">
        <f t="shared" ref="A35:A57" si="14">B35&amp;RIGHT(C35,2)</f>
        <v>TMS23</v>
      </c>
      <c r="B35" s="6" t="s">
        <v>8</v>
      </c>
      <c r="C35" s="79">
        <v>2023</v>
      </c>
      <c r="D35" s="80">
        <f t="shared" si="2"/>
        <v>15.622762837223551</v>
      </c>
      <c r="E35" s="80">
        <f t="shared" si="3"/>
        <v>11.602544630144122</v>
      </c>
      <c r="F35" s="80">
        <f t="shared" si="4"/>
        <v>13.82101050548636</v>
      </c>
      <c r="G35" s="80">
        <f t="shared" si="5"/>
        <v>5.9993087011310307</v>
      </c>
      <c r="H35" s="81">
        <f t="shared" si="6"/>
        <v>4.0211353937472154</v>
      </c>
      <c r="I35" s="81">
        <f t="shared" si="7"/>
        <v>0.240462051648869</v>
      </c>
      <c r="J35" s="81">
        <f t="shared" si="8"/>
        <v>0.67095107713552748</v>
      </c>
      <c r="K35" s="81">
        <f t="shared" si="9"/>
        <v>86.134155721450654</v>
      </c>
      <c r="L35" s="81">
        <f t="shared" si="10"/>
        <v>94.373753000485266</v>
      </c>
      <c r="M35" s="82">
        <f t="shared" si="11"/>
        <v>8.5779337090665333</v>
      </c>
      <c r="N35" s="239">
        <f t="shared" si="12"/>
        <v>73.580946717139938</v>
      </c>
      <c r="O35" s="82">
        <f t="shared" si="13"/>
        <v>-9.720129503822184</v>
      </c>
      <c r="P35" s="216">
        <f>INDEX([9]Interface!$A$1:$O$62,MATCH($A35,[9]Interface!$A$1:$A$62,0),MATCH(P$5,[9]Interface!$A$1:$O$1,0))</f>
        <v>6093680.6748185577</v>
      </c>
      <c r="Q35" s="217">
        <f>INDEX([9]Interface!$A$1:$O$62,MATCH($A35,[9]Interface!$A$1:$A$62,0),MATCH(Q$5,[9]Interface!$A$1:$O$1,0))</f>
        <v>109375.76633689462</v>
      </c>
      <c r="R35" s="217">
        <f>INDEX([9]Interface!$A$1:$O$62,MATCH($A35,[9]Interface!$A$1:$A$62,0),MATCH(R$5,[9]Interface!$A$1:$O$1,0))</f>
        <v>1005515.1</v>
      </c>
      <c r="S35" s="217">
        <f>INDEX([9]Interface!$A$1:$O$62,MATCH($A35,[9]Interface!$A$1:$A$62,0),MATCH(S$5,[9]Interface!$A$1:$O$1,0))</f>
        <v>403.15</v>
      </c>
      <c r="T35" s="217">
        <f>INDEX([9]Interface!$A$1:$O$62,MATCH($A35,[9]Interface!$A$1:$A$62,0),MATCH(T$5,[9]Interface!$A$1:$O$1,0))</f>
        <v>55.764384430331916</v>
      </c>
      <c r="U35" s="216">
        <f>INDEX([9]Interface!$A$1:$O$62,MATCH($A35,[9]Interface!$A$1:$A$62,0),MATCH(U$5,[9]Interface!$A$1:$O$1,0))</f>
        <v>1.2718366688089244</v>
      </c>
      <c r="V35" s="217">
        <f>INDEX([9]Interface!$A$1:$O$62,MATCH($A35,[9]Interface!$A$1:$A$62,0),MATCH(V$5,[9]Interface!$A$1:$O$1,0))</f>
        <v>0.67095107713552748</v>
      </c>
      <c r="W35" s="217">
        <f>INDEX([9]Interface!$A$1:$O$62,MATCH($A35,[9]Interface!$A$1:$A$62,0),MATCH(W$5,[9]Interface!$A$1:$O$1,0))</f>
        <v>86.134155721450654</v>
      </c>
      <c r="X35" s="217">
        <f>INDEX([9]Interface!$A$1:$O$62,MATCH($A35,[9]Interface!$A$1:$A$62,0),MATCH(X$5,[9]Interface!$A$1:$O$1,0))</f>
        <v>94.373753000485266</v>
      </c>
      <c r="Y35" s="217">
        <f>INDEX([9]Interface!$A$1:$O$62,MATCH($A35,[9]Interface!$A$1:$A$62,0),MATCH(Y$5,[9]Interface!$A$1:$O$1,0))</f>
        <v>5313.1157322971012</v>
      </c>
      <c r="Z35" s="138">
        <f>INDEX([9]Interface!$A$1:$O$62,MATCH($A35,[9]Interface!$A$1:$A$62,0),MATCH(Z$5,[9]Interface!$A$1:$O$1,0))</f>
        <v>6.006222175580243E-5</v>
      </c>
    </row>
    <row r="36" spans="1:26" x14ac:dyDescent="0.3">
      <c r="A36" s="79" t="str">
        <f t="shared" si="14"/>
        <v>TMS24</v>
      </c>
      <c r="B36" s="6" t="s">
        <v>8</v>
      </c>
      <c r="C36" s="79">
        <v>2024</v>
      </c>
      <c r="D36" s="80">
        <f t="shared" si="2"/>
        <v>15.630445167862266</v>
      </c>
      <c r="E36" s="80">
        <f t="shared" si="3"/>
        <v>11.603118988712625</v>
      </c>
      <c r="F36" s="80">
        <f t="shared" si="4"/>
        <v>13.826567583136008</v>
      </c>
      <c r="G36" s="80">
        <f t="shared" si="5"/>
        <v>6.0046028602482098</v>
      </c>
      <c r="H36" s="81">
        <f t="shared" si="6"/>
        <v>4.02829706920022</v>
      </c>
      <c r="I36" s="81">
        <f t="shared" si="7"/>
        <v>0.240462051648869</v>
      </c>
      <c r="J36" s="81">
        <f t="shared" si="8"/>
        <v>0.67095107713552748</v>
      </c>
      <c r="K36" s="81">
        <f t="shared" si="9"/>
        <v>86.134155721450654</v>
      </c>
      <c r="L36" s="81">
        <f t="shared" si="10"/>
        <v>94.373753000485266</v>
      </c>
      <c r="M36" s="82">
        <f t="shared" si="11"/>
        <v>8.5842038740707576</v>
      </c>
      <c r="N36" s="239">
        <f t="shared" si="12"/>
        <v>73.688556151611408</v>
      </c>
      <c r="O36" s="82">
        <f t="shared" si="13"/>
        <v>-9.722362229693335</v>
      </c>
      <c r="P36" s="216">
        <f>INDEX([9]Interface!$A$1:$O$62,MATCH($A36,[9]Interface!$A$1:$A$62,0),MATCH(P$5,[9]Interface!$A$1:$O$1,0))</f>
        <v>6140674.6249761768</v>
      </c>
      <c r="Q36" s="217">
        <f>INDEX([9]Interface!$A$1:$O$62,MATCH($A36,[9]Interface!$A$1:$A$62,0),MATCH(Q$5,[9]Interface!$A$1:$O$1,0))</f>
        <v>109438.6052897949</v>
      </c>
      <c r="R36" s="217">
        <f>INDEX([9]Interface!$A$1:$O$62,MATCH($A36,[9]Interface!$A$1:$A$62,0),MATCH(R$5,[9]Interface!$A$1:$O$1,0))</f>
        <v>1011118.38</v>
      </c>
      <c r="S36" s="217">
        <f>INDEX([9]Interface!$A$1:$O$62,MATCH($A36,[9]Interface!$A$1:$A$62,0),MATCH(S$5,[9]Interface!$A$1:$O$1,0))</f>
        <v>405.29</v>
      </c>
      <c r="T36" s="217">
        <f>INDEX([9]Interface!$A$1:$O$62,MATCH($A36,[9]Interface!$A$1:$A$62,0),MATCH(T$5,[9]Interface!$A$1:$O$1,0))</f>
        <v>56.165184339824599</v>
      </c>
      <c r="U36" s="216">
        <f>INDEX([9]Interface!$A$1:$O$62,MATCH($A36,[9]Interface!$A$1:$A$62,0),MATCH(U$5,[9]Interface!$A$1:$O$1,0))</f>
        <v>1.2718366688089244</v>
      </c>
      <c r="V36" s="217">
        <f>INDEX([9]Interface!$A$1:$O$62,MATCH($A36,[9]Interface!$A$1:$A$62,0),MATCH(V$5,[9]Interface!$A$1:$O$1,0))</f>
        <v>0.67095107713552748</v>
      </c>
      <c r="W36" s="217">
        <f>INDEX([9]Interface!$A$1:$O$62,MATCH($A36,[9]Interface!$A$1:$A$62,0),MATCH(W$5,[9]Interface!$A$1:$O$1,0))</f>
        <v>86.134155721450654</v>
      </c>
      <c r="X36" s="217">
        <f>INDEX([9]Interface!$A$1:$O$62,MATCH($A36,[9]Interface!$A$1:$A$62,0),MATCH(X$5,[9]Interface!$A$1:$O$1,0))</f>
        <v>94.373753000485266</v>
      </c>
      <c r="Y36" s="217">
        <f>INDEX([9]Interface!$A$1:$O$62,MATCH($A36,[9]Interface!$A$1:$A$62,0),MATCH(Y$5,[9]Interface!$A$1:$O$1,0))</f>
        <v>5346.5345057489358</v>
      </c>
      <c r="Z36" s="138">
        <f>INDEX([9]Interface!$A$1:$O$62,MATCH($A36,[9]Interface!$A$1:$A$62,0),MATCH(Z$5,[9]Interface!$A$1:$O$1,0))</f>
        <v>5.9928268875087593E-5</v>
      </c>
    </row>
    <row r="37" spans="1:26" x14ac:dyDescent="0.3">
      <c r="A37" s="79" t="str">
        <f t="shared" si="14"/>
        <v>TMS25</v>
      </c>
      <c r="B37" s="6" t="s">
        <v>8</v>
      </c>
      <c r="C37" s="79">
        <v>2025</v>
      </c>
      <c r="D37" s="80">
        <f t="shared" si="2"/>
        <v>15.637585478152758</v>
      </c>
      <c r="E37" s="80">
        <f t="shared" si="3"/>
        <v>11.603683193761613</v>
      </c>
      <c r="F37" s="80">
        <f t="shared" si="4"/>
        <v>13.831917721309328</v>
      </c>
      <c r="G37" s="80">
        <f t="shared" si="5"/>
        <v>6.0098445943894117</v>
      </c>
      <c r="H37" s="81">
        <f t="shared" si="6"/>
        <v>4.034916995245764</v>
      </c>
      <c r="I37" s="81">
        <f t="shared" si="7"/>
        <v>0.240462051648869</v>
      </c>
      <c r="J37" s="81">
        <f t="shared" si="8"/>
        <v>0.67095107713552748</v>
      </c>
      <c r="K37" s="81">
        <f t="shared" si="9"/>
        <v>86.134155721450654</v>
      </c>
      <c r="L37" s="81">
        <f t="shared" si="10"/>
        <v>94.373753000485266</v>
      </c>
      <c r="M37" s="82">
        <f>LN(Y37)</f>
        <v>8.5894274490698699</v>
      </c>
      <c r="N37" s="239">
        <f t="shared" si="12"/>
        <v>73.778263902834937</v>
      </c>
      <c r="O37" s="82">
        <f t="shared" si="13"/>
        <v>-9.724082472514489</v>
      </c>
      <c r="P37" s="216">
        <f>INDEX([9]Interface!$A$1:$O$62,MATCH($A37,[9]Interface!$A$1:$A$62,0),MATCH(P$5,[9]Interface!$A$1:$O$1,0))</f>
        <v>6184677.8586073909</v>
      </c>
      <c r="Q37" s="217">
        <f>INDEX([9]Interface!$A$1:$O$62,MATCH($A37,[9]Interface!$A$1:$A$62,0),MATCH(Q$5,[9]Interface!$A$1:$O$1,0))</f>
        <v>109500.36852537999</v>
      </c>
      <c r="R37" s="217">
        <f>INDEX([9]Interface!$A$1:$O$62,MATCH($A37,[9]Interface!$A$1:$A$62,0),MATCH(R$5,[9]Interface!$A$1:$O$1,0))</f>
        <v>1016542.5</v>
      </c>
      <c r="S37" s="217">
        <f>INDEX([9]Interface!$A$1:$O$62,MATCH($A37,[9]Interface!$A$1:$A$62,0),MATCH(S$5,[9]Interface!$A$1:$O$1,0))</f>
        <v>407.42</v>
      </c>
      <c r="T37" s="217">
        <f>INDEX([9]Interface!$A$1:$O$62,MATCH($A37,[9]Interface!$A$1:$A$62,0),MATCH(T$5,[9]Interface!$A$1:$O$1,0))</f>
        <v>56.538227101903807</v>
      </c>
      <c r="U37" s="216">
        <f>INDEX([9]Interface!$A$1:$O$62,MATCH($A37,[9]Interface!$A$1:$A$62,0),MATCH(U$5,[9]Interface!$A$1:$O$1,0))</f>
        <v>1.2718366688089244</v>
      </c>
      <c r="V37" s="217">
        <f>INDEX([9]Interface!$A$1:$O$62,MATCH($A37,[9]Interface!$A$1:$A$62,0),MATCH(V$5,[9]Interface!$A$1:$O$1,0))</f>
        <v>0.67095107713552748</v>
      </c>
      <c r="W37" s="217">
        <f>INDEX([9]Interface!$A$1:$O$62,MATCH($A37,[9]Interface!$A$1:$A$62,0),MATCH(W$5,[9]Interface!$A$1:$O$1,0))</f>
        <v>86.134155721450654</v>
      </c>
      <c r="X37" s="217">
        <f>INDEX([9]Interface!$A$1:$O$62,MATCH($A37,[9]Interface!$A$1:$A$62,0),MATCH(X$5,[9]Interface!$A$1:$O$1,0))</f>
        <v>94.373753000485266</v>
      </c>
      <c r="Y37" s="217">
        <f>INDEX([9]Interface!$A$1:$O$62,MATCH($A37,[9]Interface!$A$1:$A$62,0),MATCH(Y$5,[9]Interface!$A$1:$O$1,0))</f>
        <v>5374.5355989611098</v>
      </c>
      <c r="Z37" s="138">
        <f>INDEX([9]Interface!$A$1:$O$62,MATCH($A37,[9]Interface!$A$1:$A$62,0),MATCH(Z$5,[9]Interface!$A$1:$O$1,0))</f>
        <v>5.9825266320874022E-5</v>
      </c>
    </row>
    <row r="38" spans="1:26" x14ac:dyDescent="0.3">
      <c r="A38" s="79" t="str">
        <f t="shared" si="14"/>
        <v>WSH21</v>
      </c>
      <c r="B38" s="6" t="s">
        <v>14</v>
      </c>
      <c r="C38" s="79">
        <v>2021</v>
      </c>
      <c r="D38" s="80">
        <f t="shared" si="2"/>
        <v>14.202650527927378</v>
      </c>
      <c r="E38" s="80">
        <f t="shared" si="3"/>
        <v>10.506985364512717</v>
      </c>
      <c r="F38" s="80">
        <f t="shared" si="4"/>
        <v>12.427339313246959</v>
      </c>
      <c r="G38" s="80">
        <f t="shared" si="5"/>
        <v>4.3528552573736015</v>
      </c>
      <c r="H38" s="81">
        <f t="shared" si="6"/>
        <v>3.6942423947537995</v>
      </c>
      <c r="I38" s="81">
        <f t="shared" si="7"/>
        <v>0.49828874755035185</v>
      </c>
      <c r="J38" s="81">
        <f t="shared" si="8"/>
        <v>6.0648512393123273</v>
      </c>
      <c r="K38" s="81">
        <f t="shared" si="9"/>
        <v>2.1609720953258766</v>
      </c>
      <c r="L38" s="81">
        <f t="shared" si="10"/>
        <v>73.832054654943747</v>
      </c>
      <c r="M38" s="82">
        <f t="shared" si="11"/>
        <v>6.3977540076528605</v>
      </c>
      <c r="N38" s="239">
        <f t="shared" si="12"/>
        <v>40.931256342438239</v>
      </c>
      <c r="O38" s="82">
        <f t="shared" si="13"/>
        <v>-7.4776168857605363</v>
      </c>
      <c r="P38" s="216">
        <f>INDEX([9]Interface!$A$1:$O$62,MATCH($A38,[9]Interface!$A$1:$A$62,0),MATCH(P$5,[9]Interface!$A$1:$O$1,0))</f>
        <v>1472762.6193764242</v>
      </c>
      <c r="Q38" s="217">
        <f>INDEX([9]Interface!$A$1:$O$62,MATCH($A38,[9]Interface!$A$1:$A$62,0),MATCH(Q$5,[9]Interface!$A$1:$O$1,0))</f>
        <v>36570.067777777775</v>
      </c>
      <c r="R38" s="217">
        <f>INDEX([9]Interface!$A$1:$O$62,MATCH($A38,[9]Interface!$A$1:$A$62,0),MATCH(R$5,[9]Interface!$A$1:$O$1,0))</f>
        <v>249531.219161791</v>
      </c>
      <c r="S38" s="217">
        <f>INDEX([9]Interface!$A$1:$O$62,MATCH($A38,[9]Interface!$A$1:$A$62,0),MATCH(S$5,[9]Interface!$A$1:$O$1,0))</f>
        <v>77.7</v>
      </c>
      <c r="T38" s="217">
        <f>INDEX([9]Interface!$A$1:$O$62,MATCH($A38,[9]Interface!$A$1:$A$62,0),MATCH(T$5,[9]Interface!$A$1:$O$1,0))</f>
        <v>40.215093877915784</v>
      </c>
      <c r="U38" s="216">
        <f>INDEX([9]Interface!$A$1:$O$62,MATCH($A38,[9]Interface!$A$1:$A$62,0),MATCH(U$5,[9]Interface!$A$1:$O$1,0))</f>
        <v>1.6459023050557058</v>
      </c>
      <c r="V38" s="217">
        <f>INDEX([9]Interface!$A$1:$O$62,MATCH($A38,[9]Interface!$A$1:$A$62,0),MATCH(V$5,[9]Interface!$A$1:$O$1,0))</f>
        <v>6.0648512393123273</v>
      </c>
      <c r="W38" s="217">
        <f>INDEX([9]Interface!$A$1:$O$62,MATCH($A38,[9]Interface!$A$1:$A$62,0),MATCH(W$5,[9]Interface!$A$1:$O$1,0))</f>
        <v>2.1609720953258766</v>
      </c>
      <c r="X38" s="217">
        <f>INDEX([9]Interface!$A$1:$O$62,MATCH($A38,[9]Interface!$A$1:$A$62,0),MATCH(X$5,[9]Interface!$A$1:$O$1,0))</f>
        <v>73.832054654943747</v>
      </c>
      <c r="Y38" s="217">
        <f>INDEX([9]Interface!$A$1:$O$62,MATCH($A38,[9]Interface!$A$1:$A$62,0),MATCH(Y$5,[9]Interface!$A$1:$O$1,0))</f>
        <v>600.49481538514146</v>
      </c>
      <c r="Z38" s="138">
        <f>INDEX([9]Interface!$A$1:$O$62,MATCH($A38,[9]Interface!$A$1:$A$62,0),MATCH(Z$5,[9]Interface!$A$1:$O$1,0))</f>
        <v>5.6560370900281048E-4</v>
      </c>
    </row>
    <row r="39" spans="1:26" x14ac:dyDescent="0.3">
      <c r="A39" s="79" t="str">
        <f t="shared" si="14"/>
        <v>WSH22</v>
      </c>
      <c r="B39" s="6" t="s">
        <v>14</v>
      </c>
      <c r="C39" s="79">
        <v>2022</v>
      </c>
      <c r="D39" s="80">
        <f t="shared" si="2"/>
        <v>14.208353536916713</v>
      </c>
      <c r="E39" s="80">
        <f t="shared" si="3"/>
        <v>10.509612904536676</v>
      </c>
      <c r="F39" s="80">
        <f t="shared" si="4"/>
        <v>12.432779864914918</v>
      </c>
      <c r="G39" s="80">
        <f t="shared" si="5"/>
        <v>4.3630986247883632</v>
      </c>
      <c r="H39" s="81">
        <f t="shared" si="6"/>
        <v>3.6971795594028531</v>
      </c>
      <c r="I39" s="81">
        <f t="shared" si="7"/>
        <v>0.49828874755035185</v>
      </c>
      <c r="J39" s="81">
        <f t="shared" si="8"/>
        <v>6.0648512393123273</v>
      </c>
      <c r="K39" s="81">
        <f t="shared" si="9"/>
        <v>2.1609720953258766</v>
      </c>
      <c r="L39" s="81">
        <f t="shared" si="10"/>
        <v>73.832054654943747</v>
      </c>
      <c r="M39" s="82">
        <f t="shared" si="11"/>
        <v>6.4058791523735943</v>
      </c>
      <c r="N39" s="239">
        <f t="shared" si="12"/>
        <v>41.035287714814636</v>
      </c>
      <c r="O39" s="82">
        <f t="shared" si="13"/>
        <v>-7.4833198947498705</v>
      </c>
      <c r="P39" s="216">
        <f>INDEX([9]Interface!$A$1:$O$62,MATCH($A39,[9]Interface!$A$1:$A$62,0),MATCH(P$5,[9]Interface!$A$1:$O$1,0))</f>
        <v>1481185.7937235762</v>
      </c>
      <c r="Q39" s="217">
        <f>INDEX([9]Interface!$A$1:$O$62,MATCH($A39,[9]Interface!$A$1:$A$62,0),MATCH(Q$5,[9]Interface!$A$1:$O$1,0))</f>
        <v>36666.283444444445</v>
      </c>
      <c r="R39" s="217">
        <f>INDEX([9]Interface!$A$1:$O$62,MATCH($A39,[9]Interface!$A$1:$A$62,0),MATCH(R$5,[9]Interface!$A$1:$O$1,0))</f>
        <v>250892.506371314</v>
      </c>
      <c r="S39" s="217">
        <f>INDEX([9]Interface!$A$1:$O$62,MATCH($A39,[9]Interface!$A$1:$A$62,0),MATCH(S$5,[9]Interface!$A$1:$O$1,0))</f>
        <v>78.5</v>
      </c>
      <c r="T39" s="217">
        <f>INDEX([9]Interface!$A$1:$O$62,MATCH($A39,[9]Interface!$A$1:$A$62,0),MATCH(T$5,[9]Interface!$A$1:$O$1,0))</f>
        <v>40.333385866494481</v>
      </c>
      <c r="U39" s="216">
        <f>INDEX([9]Interface!$A$1:$O$62,MATCH($A39,[9]Interface!$A$1:$A$62,0),MATCH(U$5,[9]Interface!$A$1:$O$1,0))</f>
        <v>1.6459023050557058</v>
      </c>
      <c r="V39" s="217">
        <f>INDEX([9]Interface!$A$1:$O$62,MATCH($A39,[9]Interface!$A$1:$A$62,0),MATCH(V$5,[9]Interface!$A$1:$O$1,0))</f>
        <v>6.0648512393123273</v>
      </c>
      <c r="W39" s="217">
        <f>INDEX([9]Interface!$A$1:$O$62,MATCH($A39,[9]Interface!$A$1:$A$62,0),MATCH(W$5,[9]Interface!$A$1:$O$1,0))</f>
        <v>2.1609720953258766</v>
      </c>
      <c r="X39" s="217">
        <f>INDEX([9]Interface!$A$1:$O$62,MATCH($A39,[9]Interface!$A$1:$A$62,0),MATCH(X$5,[9]Interface!$A$1:$O$1,0))</f>
        <v>73.832054654943747</v>
      </c>
      <c r="Y39" s="217">
        <f>INDEX([9]Interface!$A$1:$O$62,MATCH($A39,[9]Interface!$A$1:$A$62,0),MATCH(Y$5,[9]Interface!$A$1:$O$1,0))</f>
        <v>605.39379818459622</v>
      </c>
      <c r="Z39" s="138">
        <f>INDEX([9]Interface!$A$1:$O$62,MATCH($A39,[9]Interface!$A$1:$A$62,0),MATCH(Z$5,[9]Interface!$A$1:$O$1,0))</f>
        <v>5.6238724644118291E-4</v>
      </c>
    </row>
    <row r="40" spans="1:26" x14ac:dyDescent="0.3">
      <c r="A40" s="79" t="str">
        <f t="shared" si="14"/>
        <v>WSH23</v>
      </c>
      <c r="B40" s="6" t="s">
        <v>14</v>
      </c>
      <c r="C40" s="79">
        <v>2023</v>
      </c>
      <c r="D40" s="80">
        <f t="shared" si="2"/>
        <v>14.214450961523724</v>
      </c>
      <c r="E40" s="80">
        <f t="shared" si="3"/>
        <v>10.512097541269295</v>
      </c>
      <c r="F40" s="80">
        <f t="shared" si="4"/>
        <v>12.440108231250791</v>
      </c>
      <c r="G40" s="80">
        <f t="shared" si="5"/>
        <v>4.3732381286408026</v>
      </c>
      <c r="H40" s="81">
        <f t="shared" si="6"/>
        <v>3.7005187684692769</v>
      </c>
      <c r="I40" s="81">
        <f t="shared" si="7"/>
        <v>0.49828874755035185</v>
      </c>
      <c r="J40" s="81">
        <f t="shared" si="8"/>
        <v>6.0648512393123273</v>
      </c>
      <c r="K40" s="81">
        <f t="shared" si="9"/>
        <v>2.1609720953258766</v>
      </c>
      <c r="L40" s="81">
        <f t="shared" si="10"/>
        <v>73.832054654943747</v>
      </c>
      <c r="M40" s="82">
        <f t="shared" si="11"/>
        <v>6.4141719195232598</v>
      </c>
      <c r="N40" s="239">
        <f t="shared" si="12"/>
        <v>41.141601413200696</v>
      </c>
      <c r="O40" s="82">
        <f t="shared" si="13"/>
        <v>-7.4966462665000337</v>
      </c>
      <c r="P40" s="216">
        <f>INDEX([9]Interface!$A$1:$O$62,MATCH($A40,[9]Interface!$A$1:$A$62,0),MATCH(P$5,[9]Interface!$A$1:$O$1,0))</f>
        <v>1490244.8026750854</v>
      </c>
      <c r="Q40" s="217">
        <f>INDEX([9]Interface!$A$1:$O$62,MATCH($A40,[9]Interface!$A$1:$A$62,0),MATCH(Q$5,[9]Interface!$A$1:$O$1,0))</f>
        <v>36757.499111111116</v>
      </c>
      <c r="R40" s="217">
        <f>INDEX([9]Interface!$A$1:$O$62,MATCH($A40,[9]Interface!$A$1:$A$62,0),MATCH(R$5,[9]Interface!$A$1:$O$1,0))</f>
        <v>252737.89214154999</v>
      </c>
      <c r="S40" s="217">
        <f>INDEX([9]Interface!$A$1:$O$62,MATCH($A40,[9]Interface!$A$1:$A$62,0),MATCH(S$5,[9]Interface!$A$1:$O$1,0))</f>
        <v>79.3</v>
      </c>
      <c r="T40" s="217">
        <f>INDEX([9]Interface!$A$1:$O$62,MATCH($A40,[9]Interface!$A$1:$A$62,0),MATCH(T$5,[9]Interface!$A$1:$O$1,0))</f>
        <v>40.468292589781839</v>
      </c>
      <c r="U40" s="216">
        <f>INDEX([9]Interface!$A$1:$O$62,MATCH($A40,[9]Interface!$A$1:$A$62,0),MATCH(U$5,[9]Interface!$A$1:$O$1,0))</f>
        <v>1.6459023050557058</v>
      </c>
      <c r="V40" s="217">
        <f>INDEX([9]Interface!$A$1:$O$62,MATCH($A40,[9]Interface!$A$1:$A$62,0),MATCH(V$5,[9]Interface!$A$1:$O$1,0))</f>
        <v>6.0648512393123273</v>
      </c>
      <c r="W40" s="217">
        <f>INDEX([9]Interface!$A$1:$O$62,MATCH($A40,[9]Interface!$A$1:$A$62,0),MATCH(W$5,[9]Interface!$A$1:$O$1,0))</f>
        <v>2.1609720953258766</v>
      </c>
      <c r="X40" s="217">
        <f>INDEX([9]Interface!$A$1:$O$62,MATCH($A40,[9]Interface!$A$1:$A$62,0),MATCH(X$5,[9]Interface!$A$1:$O$1,0))</f>
        <v>73.832054654943747</v>
      </c>
      <c r="Y40" s="217">
        <f>INDEX([9]Interface!$A$1:$O$62,MATCH($A40,[9]Interface!$A$1:$A$62,0),MATCH(Y$5,[9]Interface!$A$1:$O$1,0))</f>
        <v>610.43506211012539</v>
      </c>
      <c r="Z40" s="138">
        <f>INDEX([9]Interface!$A$1:$O$62,MATCH($A40,[9]Interface!$A$1:$A$62,0),MATCH(Z$5,[9]Interface!$A$1:$O$1,0))</f>
        <v>5.5494238162446987E-4</v>
      </c>
    </row>
    <row r="41" spans="1:26" x14ac:dyDescent="0.3">
      <c r="A41" s="79" t="str">
        <f t="shared" si="14"/>
        <v>WSH24</v>
      </c>
      <c r="B41" s="6" t="s">
        <v>14</v>
      </c>
      <c r="C41" s="79">
        <v>2024</v>
      </c>
      <c r="D41" s="80">
        <f t="shared" si="2"/>
        <v>14.220255921136511</v>
      </c>
      <c r="E41" s="80">
        <f t="shared" si="3"/>
        <v>10.514603157500087</v>
      </c>
      <c r="F41" s="80">
        <f t="shared" si="4"/>
        <v>12.445708845324825</v>
      </c>
      <c r="G41" s="80">
        <f t="shared" si="5"/>
        <v>4.3832758540743137</v>
      </c>
      <c r="H41" s="81">
        <f t="shared" si="6"/>
        <v>3.7035730993731231</v>
      </c>
      <c r="I41" s="81">
        <f t="shared" si="7"/>
        <v>0.49828874755035185</v>
      </c>
      <c r="J41" s="81">
        <f t="shared" si="8"/>
        <v>6.0648512393123273</v>
      </c>
      <c r="K41" s="81">
        <f t="shared" si="9"/>
        <v>2.1609720953258766</v>
      </c>
      <c r="L41" s="81">
        <f t="shared" si="10"/>
        <v>73.832054654943747</v>
      </c>
      <c r="M41" s="82">
        <f t="shared" si="11"/>
        <v>6.4225906591581721</v>
      </c>
      <c r="N41" s="239">
        <f t="shared" si="12"/>
        <v>41.249670775105805</v>
      </c>
      <c r="O41" s="82">
        <f t="shared" si="13"/>
        <v>-7.5024512261128198</v>
      </c>
      <c r="P41" s="216">
        <f>INDEX([9]Interface!$A$1:$O$62,MATCH($A41,[9]Interface!$A$1:$A$62,0),MATCH(P$5,[9]Interface!$A$1:$O$1,0))</f>
        <v>1498920.7710274921</v>
      </c>
      <c r="Q41" s="217">
        <f>INDEX([9]Interface!$A$1:$O$62,MATCH($A41,[9]Interface!$A$1:$A$62,0),MATCH(Q$5,[9]Interface!$A$1:$O$1,0))</f>
        <v>36849.714777777786</v>
      </c>
      <c r="R41" s="217">
        <f>INDEX([9]Interface!$A$1:$O$62,MATCH($A41,[9]Interface!$A$1:$A$62,0),MATCH(R$5,[9]Interface!$A$1:$O$1,0))</f>
        <v>254157.35074691099</v>
      </c>
      <c r="S41" s="217">
        <f>INDEX([9]Interface!$A$1:$O$62,MATCH($A41,[9]Interface!$A$1:$A$62,0),MATCH(S$5,[9]Interface!$A$1:$O$1,0))</f>
        <v>80.099999999999994</v>
      </c>
      <c r="T41" s="217">
        <f>INDEX([9]Interface!$A$1:$O$62,MATCH($A41,[9]Interface!$A$1:$A$62,0),MATCH(T$5,[9]Interface!$A$1:$O$1,0))</f>
        <v>40.59208510187468</v>
      </c>
      <c r="U41" s="216">
        <f>INDEX([9]Interface!$A$1:$O$62,MATCH($A41,[9]Interface!$A$1:$A$62,0),MATCH(U$5,[9]Interface!$A$1:$O$1,0))</f>
        <v>1.6459023050557058</v>
      </c>
      <c r="V41" s="217">
        <f>INDEX([9]Interface!$A$1:$O$62,MATCH($A41,[9]Interface!$A$1:$A$62,0),MATCH(V$5,[9]Interface!$A$1:$O$1,0))</f>
        <v>6.0648512393123273</v>
      </c>
      <c r="W41" s="217">
        <f>INDEX([9]Interface!$A$1:$O$62,MATCH($A41,[9]Interface!$A$1:$A$62,0),MATCH(W$5,[9]Interface!$A$1:$O$1,0))</f>
        <v>2.1609720953258766</v>
      </c>
      <c r="X41" s="217">
        <f>INDEX([9]Interface!$A$1:$O$62,MATCH($A41,[9]Interface!$A$1:$A$62,0),MATCH(X$5,[9]Interface!$A$1:$O$1,0))</f>
        <v>73.832054654943747</v>
      </c>
      <c r="Y41" s="217">
        <f>INDEX([9]Interface!$A$1:$O$62,MATCH($A41,[9]Interface!$A$1:$A$62,0),MATCH(Y$5,[9]Interface!$A$1:$O$1,0))</f>
        <v>615.59584914228071</v>
      </c>
      <c r="Z41" s="138">
        <f>INDEX([9]Interface!$A$1:$O$62,MATCH($A41,[9]Interface!$A$1:$A$62,0),MATCH(Z$5,[9]Interface!$A$1:$O$1,0))</f>
        <v>5.5173029554664288E-4</v>
      </c>
    </row>
    <row r="42" spans="1:26" x14ac:dyDescent="0.3">
      <c r="A42" s="79" t="str">
        <f t="shared" si="14"/>
        <v>WSH25</v>
      </c>
      <c r="B42" s="6" t="s">
        <v>14</v>
      </c>
      <c r="C42" s="79">
        <v>2025</v>
      </c>
      <c r="D42" s="80">
        <f t="shared" si="2"/>
        <v>14.225869213063195</v>
      </c>
      <c r="E42" s="80">
        <f t="shared" si="3"/>
        <v>10.51708897645895</v>
      </c>
      <c r="F42" s="80">
        <f t="shared" si="4"/>
        <v>12.451324922529864</v>
      </c>
      <c r="G42" s="80">
        <f t="shared" si="5"/>
        <v>4.3932138240644463</v>
      </c>
      <c r="H42" s="81">
        <f t="shared" si="6"/>
        <v>3.7064433077998369</v>
      </c>
      <c r="I42" s="81">
        <f t="shared" si="7"/>
        <v>0.49828874755035185</v>
      </c>
      <c r="J42" s="81">
        <f t="shared" si="8"/>
        <v>6.0648512393123273</v>
      </c>
      <c r="K42" s="81">
        <f t="shared" si="9"/>
        <v>2.1609720953258766</v>
      </c>
      <c r="L42" s="81">
        <f t="shared" si="10"/>
        <v>73.832054654943747</v>
      </c>
      <c r="M42" s="82">
        <f t="shared" si="11"/>
        <v>6.4310795959801927</v>
      </c>
      <c r="N42" s="239">
        <f t="shared" si="12"/>
        <v>41.358784769832759</v>
      </c>
      <c r="O42" s="82">
        <f t="shared" si="13"/>
        <v>-7.5104858267285133</v>
      </c>
      <c r="P42" s="216">
        <f>INDEX([9]Interface!$A$1:$O$62,MATCH($A42,[9]Interface!$A$1:$A$62,0),MATCH(P$5,[9]Interface!$A$1:$O$1,0))</f>
        <v>1507358.3099198227</v>
      </c>
      <c r="Q42" s="217">
        <f>INDEX([9]Interface!$A$1:$O$62,MATCH($A42,[9]Interface!$A$1:$A$62,0),MATCH(Q$5,[9]Interface!$A$1:$O$1,0))</f>
        <v>36941.430444444457</v>
      </c>
      <c r="R42" s="217">
        <f>INDEX([9]Interface!$A$1:$O$62,MATCH($A42,[9]Interface!$A$1:$A$62,0),MATCH(R$5,[9]Interface!$A$1:$O$1,0))</f>
        <v>255588.733667241</v>
      </c>
      <c r="S42" s="217">
        <f>INDEX([9]Interface!$A$1:$O$62,MATCH($A42,[9]Interface!$A$1:$A$62,0),MATCH(S$5,[9]Interface!$A$1:$O$1,0))</f>
        <v>80.900000000000006</v>
      </c>
      <c r="T42" s="217">
        <f>INDEX([9]Interface!$A$1:$O$62,MATCH($A42,[9]Interface!$A$1:$A$62,0),MATCH(T$5,[9]Interface!$A$1:$O$1,0))</f>
        <v>40.708760207429144</v>
      </c>
      <c r="U42" s="216">
        <f>INDEX([9]Interface!$A$1:$O$62,MATCH($A42,[9]Interface!$A$1:$A$62,0),MATCH(U$5,[9]Interface!$A$1:$O$1,0))</f>
        <v>1.6459023050557058</v>
      </c>
      <c r="V42" s="217">
        <f>INDEX([9]Interface!$A$1:$O$62,MATCH($A42,[9]Interface!$A$1:$A$62,0),MATCH(V$5,[9]Interface!$A$1:$O$1,0))</f>
        <v>6.0648512393123273</v>
      </c>
      <c r="W42" s="217">
        <f>INDEX([9]Interface!$A$1:$O$62,MATCH($A42,[9]Interface!$A$1:$A$62,0),MATCH(W$5,[9]Interface!$A$1:$O$1,0))</f>
        <v>2.1609720953258766</v>
      </c>
      <c r="X42" s="217">
        <f>INDEX([9]Interface!$A$1:$O$62,MATCH($A42,[9]Interface!$A$1:$A$62,0),MATCH(X$5,[9]Interface!$A$1:$O$1,0))</f>
        <v>73.832054654943747</v>
      </c>
      <c r="Y42" s="217">
        <f>INDEX([9]Interface!$A$1:$O$62,MATCH($A42,[9]Interface!$A$1:$A$62,0),MATCH(Y$5,[9]Interface!$A$1:$O$1,0))</f>
        <v>620.84384685899306</v>
      </c>
      <c r="Z42" s="138">
        <f>INDEX([9]Interface!$A$1:$O$62,MATCH($A42,[9]Interface!$A$1:$A$62,0),MATCH(Z$5,[9]Interface!$A$1:$O$1,0))</f>
        <v>5.473151237968644E-4</v>
      </c>
    </row>
    <row r="43" spans="1:26" x14ac:dyDescent="0.3">
      <c r="A43" s="79" t="str">
        <f t="shared" si="14"/>
        <v>WSX21</v>
      </c>
      <c r="B43" s="6" t="s">
        <v>9</v>
      </c>
      <c r="C43" s="79">
        <v>2021</v>
      </c>
      <c r="D43" s="80">
        <f t="shared" si="2"/>
        <v>14.054293984000108</v>
      </c>
      <c r="E43" s="80">
        <f t="shared" si="3"/>
        <v>10.470160872185586</v>
      </c>
      <c r="F43" s="80">
        <f t="shared" si="4"/>
        <v>12.135853030081531</v>
      </c>
      <c r="G43" s="80">
        <f t="shared" si="5"/>
        <v>4.2647263126837638</v>
      </c>
      <c r="H43" s="81">
        <f t="shared" si="6"/>
        <v>3.5897492859582352</v>
      </c>
      <c r="I43" s="81">
        <f t="shared" si="7"/>
        <v>0.33040628068259259</v>
      </c>
      <c r="J43" s="81">
        <f t="shared" si="8"/>
        <v>4.4171040022053853</v>
      </c>
      <c r="K43" s="81">
        <f t="shared" si="9"/>
        <v>7.4587638273102721</v>
      </c>
      <c r="L43" s="81">
        <f t="shared" si="10"/>
        <v>71.732889723576321</v>
      </c>
      <c r="M43" s="82">
        <f t="shared" si="11"/>
        <v>7.2109183039798825</v>
      </c>
      <c r="N43" s="239">
        <f t="shared" si="12"/>
        <v>51.997342786672107</v>
      </c>
      <c r="O43" s="82">
        <f t="shared" si="13"/>
        <v>-8.0628294368921249</v>
      </c>
      <c r="P43" s="216">
        <f>INDEX([9]Interface!$A$1:$O$62,MATCH($A43,[9]Interface!$A$1:$A$62,0),MATCH(P$5,[9]Interface!$A$1:$O$1,0))</f>
        <v>1269703.5220793271</v>
      </c>
      <c r="Q43" s="217">
        <f>INDEX([9]Interface!$A$1:$O$62,MATCH($A43,[9]Interface!$A$1:$A$62,0),MATCH(Q$5,[9]Interface!$A$1:$O$1,0))</f>
        <v>35247.887317380839</v>
      </c>
      <c r="R43" s="217">
        <f>INDEX([9]Interface!$A$1:$O$62,MATCH($A43,[9]Interface!$A$1:$A$62,0),MATCH(R$5,[9]Interface!$A$1:$O$1,0))</f>
        <v>186437.81486047001</v>
      </c>
      <c r="S43" s="217">
        <f>INDEX([9]Interface!$A$1:$O$62,MATCH($A43,[9]Interface!$A$1:$A$62,0),MATCH(S$5,[9]Interface!$A$1:$O$1,0))</f>
        <v>71.145445702489326</v>
      </c>
      <c r="T43" s="217">
        <f>INDEX([9]Interface!$A$1:$O$62,MATCH($A43,[9]Interface!$A$1:$A$62,0),MATCH(T$5,[9]Interface!$A$1:$O$1,0))</f>
        <v>36.224992673548428</v>
      </c>
      <c r="U43" s="216">
        <f>INDEX([9]Interface!$A$1:$O$62,MATCH($A43,[9]Interface!$A$1:$A$62,0),MATCH(U$5,[9]Interface!$A$1:$O$1,0))</f>
        <v>1.3915333667594023</v>
      </c>
      <c r="V43" s="217">
        <f>INDEX([9]Interface!$A$1:$O$62,MATCH($A43,[9]Interface!$A$1:$A$62,0),MATCH(V$5,[9]Interface!$A$1:$O$1,0))</f>
        <v>4.4171040022053853</v>
      </c>
      <c r="W43" s="217">
        <f>INDEX([9]Interface!$A$1:$O$62,MATCH($A43,[9]Interface!$A$1:$A$62,0),MATCH(W$5,[9]Interface!$A$1:$O$1,0))</f>
        <v>7.4587638273102721</v>
      </c>
      <c r="X43" s="217">
        <f>INDEX([9]Interface!$A$1:$O$62,MATCH($A43,[9]Interface!$A$1:$A$62,0),MATCH(X$5,[9]Interface!$A$1:$O$1,0))</f>
        <v>71.732889723576321</v>
      </c>
      <c r="Y43" s="217">
        <f>INDEX([9]Interface!$A$1:$O$62,MATCH($A43,[9]Interface!$A$1:$A$62,0),MATCH(Y$5,[9]Interface!$A$1:$O$1,0))</f>
        <v>1354.1352043373736</v>
      </c>
      <c r="Z43" s="138">
        <f>INDEX([9]Interface!$A$1:$O$62,MATCH($A43,[9]Interface!$A$1:$A$62,0),MATCH(Z$5,[9]Interface!$A$1:$O$1,0))</f>
        <v>3.1503417376124222E-4</v>
      </c>
    </row>
    <row r="44" spans="1:26" x14ac:dyDescent="0.3">
      <c r="A44" s="79" t="str">
        <f t="shared" si="14"/>
        <v>WSX22</v>
      </c>
      <c r="B44" s="6" t="s">
        <v>9</v>
      </c>
      <c r="C44" s="79">
        <v>2022</v>
      </c>
      <c r="D44" s="80">
        <f t="shared" si="2"/>
        <v>14.061563891151101</v>
      </c>
      <c r="E44" s="80">
        <f t="shared" si="3"/>
        <v>10.473591688025779</v>
      </c>
      <c r="F44" s="80">
        <f t="shared" si="4"/>
        <v>12.142292389377204</v>
      </c>
      <c r="G44" s="80">
        <f t="shared" si="5"/>
        <v>4.2736732492961167</v>
      </c>
      <c r="H44" s="81">
        <f t="shared" si="6"/>
        <v>3.5949891100919404</v>
      </c>
      <c r="I44" s="81">
        <f t="shared" si="7"/>
        <v>0.33040628068259259</v>
      </c>
      <c r="J44" s="81">
        <f t="shared" si="8"/>
        <v>4.4171040022053853</v>
      </c>
      <c r="K44" s="81">
        <f t="shared" si="9"/>
        <v>7.4587638273102721</v>
      </c>
      <c r="L44" s="81">
        <f t="shared" si="10"/>
        <v>71.732889723576321</v>
      </c>
      <c r="M44" s="82">
        <f t="shared" si="11"/>
        <v>7.2145408881252457</v>
      </c>
      <c r="N44" s="239">
        <f t="shared" si="12"/>
        <v>52.049600226431011</v>
      </c>
      <c r="O44" s="82">
        <f t="shared" si="13"/>
        <v>-8.0676024638445334</v>
      </c>
      <c r="P44" s="216">
        <f>INDEX([9]Interface!$A$1:$O$62,MATCH($A44,[9]Interface!$A$1:$A$62,0),MATCH(P$5,[9]Interface!$A$1:$O$1,0))</f>
        <v>1278967.7831505295</v>
      </c>
      <c r="Q44" s="217">
        <f>INDEX([9]Interface!$A$1:$O$62,MATCH($A44,[9]Interface!$A$1:$A$62,0),MATCH(Q$5,[9]Interface!$A$1:$O$1,0))</f>
        <v>35369.024007540473</v>
      </c>
      <c r="R44" s="217">
        <f>INDEX([9]Interface!$A$1:$O$62,MATCH($A44,[9]Interface!$A$1:$A$62,0),MATCH(R$5,[9]Interface!$A$1:$O$1,0))</f>
        <v>187642.228601282</v>
      </c>
      <c r="S44" s="217">
        <f>INDEX([9]Interface!$A$1:$O$62,MATCH($A44,[9]Interface!$A$1:$A$62,0),MATCH(S$5,[9]Interface!$A$1:$O$1,0))</f>
        <v>71.784835520399483</v>
      </c>
      <c r="T44" s="217">
        <f>INDEX([9]Interface!$A$1:$O$62,MATCH($A44,[9]Interface!$A$1:$A$62,0),MATCH(T$5,[9]Interface!$A$1:$O$1,0))</f>
        <v>36.415303426413523</v>
      </c>
      <c r="U44" s="216">
        <f>INDEX([9]Interface!$A$1:$O$62,MATCH($A44,[9]Interface!$A$1:$A$62,0),MATCH(U$5,[9]Interface!$A$1:$O$1,0))</f>
        <v>1.3915333667594023</v>
      </c>
      <c r="V44" s="217">
        <f>INDEX([9]Interface!$A$1:$O$62,MATCH($A44,[9]Interface!$A$1:$A$62,0),MATCH(V$5,[9]Interface!$A$1:$O$1,0))</f>
        <v>4.4171040022053853</v>
      </c>
      <c r="W44" s="217">
        <f>INDEX([9]Interface!$A$1:$O$62,MATCH($A44,[9]Interface!$A$1:$A$62,0),MATCH(W$5,[9]Interface!$A$1:$O$1,0))</f>
        <v>7.4587638273102721</v>
      </c>
      <c r="X44" s="217">
        <f>INDEX([9]Interface!$A$1:$O$62,MATCH($A44,[9]Interface!$A$1:$A$62,0),MATCH(X$5,[9]Interface!$A$1:$O$1,0))</f>
        <v>71.732889723576321</v>
      </c>
      <c r="Y44" s="217">
        <f>INDEX([9]Interface!$A$1:$O$62,MATCH($A44,[9]Interface!$A$1:$A$62,0),MATCH(Y$5,[9]Interface!$A$1:$O$1,0))</f>
        <v>1359.0495690347896</v>
      </c>
      <c r="Z44" s="138">
        <f>INDEX([9]Interface!$A$1:$O$62,MATCH($A44,[9]Interface!$A$1:$A$62,0),MATCH(Z$5,[9]Interface!$A$1:$O$1,0))</f>
        <v>3.1353408997699815E-4</v>
      </c>
    </row>
    <row r="45" spans="1:26" x14ac:dyDescent="0.3">
      <c r="A45" s="79" t="str">
        <f t="shared" si="14"/>
        <v>WSX23</v>
      </c>
      <c r="B45" s="6" t="s">
        <v>9</v>
      </c>
      <c r="C45" s="79">
        <v>2023</v>
      </c>
      <c r="D45" s="80">
        <f t="shared" si="2"/>
        <v>14.069718524053066</v>
      </c>
      <c r="E45" s="80">
        <f t="shared" si="3"/>
        <v>10.477040381277945</v>
      </c>
      <c r="F45" s="80">
        <f t="shared" si="4"/>
        <v>12.147682720976869</v>
      </c>
      <c r="G45" s="80">
        <f t="shared" si="5"/>
        <v>4.2802661269928128</v>
      </c>
      <c r="H45" s="81">
        <f t="shared" si="6"/>
        <v>3.6011177728655759</v>
      </c>
      <c r="I45" s="81">
        <f t="shared" si="7"/>
        <v>0.33040628068259259</v>
      </c>
      <c r="J45" s="81">
        <f t="shared" si="8"/>
        <v>4.4171040022053853</v>
      </c>
      <c r="K45" s="81">
        <f t="shared" si="9"/>
        <v>7.4587638273102721</v>
      </c>
      <c r="L45" s="81">
        <f t="shared" si="10"/>
        <v>71.732889723576321</v>
      </c>
      <c r="M45" s="82">
        <f t="shared" si="11"/>
        <v>7.2177395357229273</v>
      </c>
      <c r="N45" s="239">
        <f t="shared" si="12"/>
        <v>52.095764005537816</v>
      </c>
      <c r="O45" s="82">
        <f t="shared" si="13"/>
        <v>-8.0757570967464964</v>
      </c>
      <c r="P45" s="216">
        <f>INDEX([9]Interface!$A$1:$O$62,MATCH($A45,[9]Interface!$A$1:$A$62,0),MATCH(P$5,[9]Interface!$A$1:$O$1,0))</f>
        <v>1289439.9361659233</v>
      </c>
      <c r="Q45" s="217">
        <f>INDEX([9]Interface!$A$1:$O$62,MATCH($A45,[9]Interface!$A$1:$A$62,0),MATCH(Q$5,[9]Interface!$A$1:$O$1,0))</f>
        <v>35491.211494448857</v>
      </c>
      <c r="R45" s="217">
        <f>INDEX([9]Interface!$A$1:$O$62,MATCH($A45,[9]Interface!$A$1:$A$62,0),MATCH(R$5,[9]Interface!$A$1:$O$1,0))</f>
        <v>188656.413376012</v>
      </c>
      <c r="S45" s="217">
        <f>INDEX([9]Interface!$A$1:$O$62,MATCH($A45,[9]Interface!$A$1:$A$62,0),MATCH(S$5,[9]Interface!$A$1:$O$1,0))</f>
        <v>72.259667696774102</v>
      </c>
      <c r="T45" s="217">
        <f>INDEX([9]Interface!$A$1:$O$62,MATCH($A45,[9]Interface!$A$1:$A$62,0),MATCH(T$5,[9]Interface!$A$1:$O$1,0))</f>
        <v>36.639165828801247</v>
      </c>
      <c r="U45" s="216">
        <f>INDEX([9]Interface!$A$1:$O$62,MATCH($A45,[9]Interface!$A$1:$A$62,0),MATCH(U$5,[9]Interface!$A$1:$O$1,0))</f>
        <v>1.3915333667594023</v>
      </c>
      <c r="V45" s="217">
        <f>INDEX([9]Interface!$A$1:$O$62,MATCH($A45,[9]Interface!$A$1:$A$62,0),MATCH(V$5,[9]Interface!$A$1:$O$1,0))</f>
        <v>4.4171040022053853</v>
      </c>
      <c r="W45" s="217">
        <f>INDEX([9]Interface!$A$1:$O$62,MATCH($A45,[9]Interface!$A$1:$A$62,0),MATCH(W$5,[9]Interface!$A$1:$O$1,0))</f>
        <v>7.4587638273102721</v>
      </c>
      <c r="X45" s="217">
        <f>INDEX([9]Interface!$A$1:$O$62,MATCH($A45,[9]Interface!$A$1:$A$62,0),MATCH(X$5,[9]Interface!$A$1:$O$1,0))</f>
        <v>71.732889723576321</v>
      </c>
      <c r="Y45" s="217">
        <f>INDEX([9]Interface!$A$1:$O$62,MATCH($A45,[9]Interface!$A$1:$A$62,0),MATCH(Y$5,[9]Interface!$A$1:$O$1,0))</f>
        <v>1363.4036495461542</v>
      </c>
      <c r="Z45" s="138">
        <f>INDEX([9]Interface!$A$1:$O$62,MATCH($A45,[9]Interface!$A$1:$A$62,0),MATCH(Z$5,[9]Interface!$A$1:$O$1,0))</f>
        <v>3.109877309930006E-4</v>
      </c>
    </row>
    <row r="46" spans="1:26" x14ac:dyDescent="0.3">
      <c r="A46" s="79" t="str">
        <f t="shared" si="14"/>
        <v>WSX24</v>
      </c>
      <c r="B46" s="6" t="s">
        <v>9</v>
      </c>
      <c r="C46" s="79">
        <v>2024</v>
      </c>
      <c r="D46" s="80">
        <f t="shared" si="2"/>
        <v>14.077670533240346</v>
      </c>
      <c r="E46" s="80">
        <f t="shared" si="3"/>
        <v>10.480507118485825</v>
      </c>
      <c r="F46" s="80">
        <f t="shared" si="4"/>
        <v>12.151659134737352</v>
      </c>
      <c r="G46" s="80">
        <f t="shared" si="5"/>
        <v>4.292077991588001</v>
      </c>
      <c r="H46" s="81">
        <f t="shared" si="6"/>
        <v>3.6070479081819911</v>
      </c>
      <c r="I46" s="81">
        <f t="shared" si="7"/>
        <v>0.33040628068259259</v>
      </c>
      <c r="J46" s="81">
        <f t="shared" si="8"/>
        <v>4.4171040022053853</v>
      </c>
      <c r="K46" s="81">
        <f t="shared" si="9"/>
        <v>7.4587638273102721</v>
      </c>
      <c r="L46" s="81">
        <f t="shared" si="10"/>
        <v>71.732889723576321</v>
      </c>
      <c r="M46" s="82">
        <f t="shared" si="11"/>
        <v>7.2209817131178307</v>
      </c>
      <c r="N46" s="239">
        <f t="shared" si="12"/>
        <v>52.142576901182117</v>
      </c>
      <c r="O46" s="82">
        <f t="shared" si="13"/>
        <v>-8.0837091059337762</v>
      </c>
      <c r="P46" s="216">
        <f>INDEX([9]Interface!$A$1:$O$62,MATCH($A46,[9]Interface!$A$1:$A$62,0),MATCH(P$5,[9]Interface!$A$1:$O$1,0))</f>
        <v>1299734.4511764555</v>
      </c>
      <c r="Q46" s="217">
        <f>INDEX([9]Interface!$A$1:$O$62,MATCH($A46,[9]Interface!$A$1:$A$62,0),MATCH(Q$5,[9]Interface!$A$1:$O$1,0))</f>
        <v>35614.46371598079</v>
      </c>
      <c r="R46" s="217">
        <f>INDEX([9]Interface!$A$1:$O$62,MATCH($A46,[9]Interface!$A$1:$A$62,0),MATCH(R$5,[9]Interface!$A$1:$O$1,0))</f>
        <v>189408.08281807901</v>
      </c>
      <c r="S46" s="217">
        <f>INDEX([9]Interface!$A$1:$O$62,MATCH($A46,[9]Interface!$A$1:$A$62,0),MATCH(S$5,[9]Interface!$A$1:$O$1,0))</f>
        <v>73.118249852952289</v>
      </c>
      <c r="T46" s="217">
        <f>INDEX([9]Interface!$A$1:$O$62,MATCH($A46,[9]Interface!$A$1:$A$62,0),MATCH(T$5,[9]Interface!$A$1:$O$1,0))</f>
        <v>36.857086551106896</v>
      </c>
      <c r="U46" s="216">
        <f>INDEX([9]Interface!$A$1:$O$62,MATCH($A46,[9]Interface!$A$1:$A$62,0),MATCH(U$5,[9]Interface!$A$1:$O$1,0))</f>
        <v>1.3915333667594023</v>
      </c>
      <c r="V46" s="217">
        <f>INDEX([9]Interface!$A$1:$O$62,MATCH($A46,[9]Interface!$A$1:$A$62,0),MATCH(V$5,[9]Interface!$A$1:$O$1,0))</f>
        <v>4.4171040022053853</v>
      </c>
      <c r="W46" s="217">
        <f>INDEX([9]Interface!$A$1:$O$62,MATCH($A46,[9]Interface!$A$1:$A$62,0),MATCH(W$5,[9]Interface!$A$1:$O$1,0))</f>
        <v>7.4587638273102721</v>
      </c>
      <c r="X46" s="217">
        <f>INDEX([9]Interface!$A$1:$O$62,MATCH($A46,[9]Interface!$A$1:$A$62,0),MATCH(X$5,[9]Interface!$A$1:$O$1,0))</f>
        <v>71.732889723576321</v>
      </c>
      <c r="Y46" s="217">
        <f>INDEX([9]Interface!$A$1:$O$62,MATCH($A46,[9]Interface!$A$1:$A$62,0),MATCH(Y$5,[9]Interface!$A$1:$O$1,0))</f>
        <v>1367.8312196442394</v>
      </c>
      <c r="Z46" s="138">
        <f>INDEX([9]Interface!$A$1:$O$62,MATCH($A46,[9]Interface!$A$1:$A$62,0),MATCH(Z$5,[9]Interface!$A$1:$O$1,0))</f>
        <v>3.0852456025693141E-4</v>
      </c>
    </row>
    <row r="47" spans="1:26" x14ac:dyDescent="0.3">
      <c r="A47" s="79" t="str">
        <f t="shared" si="14"/>
        <v>WSX25</v>
      </c>
      <c r="B47" s="6" t="s">
        <v>9</v>
      </c>
      <c r="C47" s="79">
        <v>2025</v>
      </c>
      <c r="D47" s="80">
        <f t="shared" si="2"/>
        <v>14.085572697445196</v>
      </c>
      <c r="E47" s="80">
        <f t="shared" si="3"/>
        <v>10.483992066824136</v>
      </c>
      <c r="F47" s="80">
        <f t="shared" si="4"/>
        <v>12.15562613114168</v>
      </c>
      <c r="G47" s="80">
        <f t="shared" si="5"/>
        <v>4.3105059384313353</v>
      </c>
      <c r="H47" s="81">
        <f t="shared" si="6"/>
        <v>3.6129322782426194</v>
      </c>
      <c r="I47" s="81">
        <f t="shared" si="7"/>
        <v>0.33040628068259259</v>
      </c>
      <c r="J47" s="81">
        <f t="shared" si="8"/>
        <v>4.4171040022053853</v>
      </c>
      <c r="K47" s="81">
        <f t="shared" si="9"/>
        <v>7.4587638273102721</v>
      </c>
      <c r="L47" s="81">
        <f t="shared" si="10"/>
        <v>71.732889723576321</v>
      </c>
      <c r="M47" s="82">
        <f t="shared" si="11"/>
        <v>7.2244899976522188</v>
      </c>
      <c r="N47" s="239">
        <f t="shared" si="12"/>
        <v>52.193255726176957</v>
      </c>
      <c r="O47" s="82">
        <f t="shared" si="13"/>
        <v>-8.0916112701386265</v>
      </c>
      <c r="P47" s="216">
        <f>INDEX([9]Interface!$A$1:$O$62,MATCH($A47,[9]Interface!$A$1:$A$62,0),MATCH(P$5,[9]Interface!$A$1:$O$1,0))</f>
        <v>1310045.853773386</v>
      </c>
      <c r="Q47" s="217">
        <f>INDEX([9]Interface!$A$1:$O$62,MATCH($A47,[9]Interface!$A$1:$A$62,0),MATCH(Q$5,[9]Interface!$A$1:$O$1,0))</f>
        <v>35738.794799997973</v>
      </c>
      <c r="R47" s="217">
        <f>INDEX([9]Interface!$A$1:$O$62,MATCH($A47,[9]Interface!$A$1:$A$62,0),MATCH(R$5,[9]Interface!$A$1:$O$1,0))</f>
        <v>190160.956337507</v>
      </c>
      <c r="S47" s="217">
        <f>INDEX([9]Interface!$A$1:$O$62,MATCH($A47,[9]Interface!$A$1:$A$62,0),MATCH(S$5,[9]Interface!$A$1:$O$1,0))</f>
        <v>74.478160773558315</v>
      </c>
      <c r="T47" s="217">
        <f>INDEX([9]Interface!$A$1:$O$62,MATCH($A47,[9]Interface!$A$1:$A$62,0),MATCH(T$5,[9]Interface!$A$1:$O$1,0))</f>
        <v>37.074606644442184</v>
      </c>
      <c r="U47" s="216">
        <f>INDEX([9]Interface!$A$1:$O$62,MATCH($A47,[9]Interface!$A$1:$A$62,0),MATCH(U$5,[9]Interface!$A$1:$O$1,0))</f>
        <v>1.3915333667594023</v>
      </c>
      <c r="V47" s="217">
        <f>INDEX([9]Interface!$A$1:$O$62,MATCH($A47,[9]Interface!$A$1:$A$62,0),MATCH(V$5,[9]Interface!$A$1:$O$1,0))</f>
        <v>4.4171040022053853</v>
      </c>
      <c r="W47" s="217">
        <f>INDEX([9]Interface!$A$1:$O$62,MATCH($A47,[9]Interface!$A$1:$A$62,0),MATCH(W$5,[9]Interface!$A$1:$O$1,0))</f>
        <v>7.4587638273102721</v>
      </c>
      <c r="X47" s="217">
        <f>INDEX([9]Interface!$A$1:$O$62,MATCH($A47,[9]Interface!$A$1:$A$62,0),MATCH(X$5,[9]Interface!$A$1:$O$1,0))</f>
        <v>71.732889723576321</v>
      </c>
      <c r="Y47" s="217">
        <f>INDEX([9]Interface!$A$1:$O$62,MATCH($A47,[9]Interface!$A$1:$A$62,0),MATCH(Y$5,[9]Interface!$A$1:$O$1,0))</f>
        <v>1372.6383882848936</v>
      </c>
      <c r="Z47" s="138">
        <f>INDEX([9]Interface!$A$1:$O$62,MATCH($A47,[9]Interface!$A$1:$A$62,0),MATCH(Z$5,[9]Interface!$A$1:$O$1,0))</f>
        <v>3.0609615598185439E-4</v>
      </c>
    </row>
    <row r="48" spans="1:26" x14ac:dyDescent="0.3">
      <c r="A48" s="79" t="str">
        <f t="shared" si="14"/>
        <v>YKY21</v>
      </c>
      <c r="B48" s="6" t="s">
        <v>10</v>
      </c>
      <c r="C48" s="79">
        <v>2021</v>
      </c>
      <c r="D48" s="80">
        <f t="shared" si="2"/>
        <v>14.659404948653043</v>
      </c>
      <c r="E48" s="80">
        <f t="shared" si="3"/>
        <v>10.866466468197773</v>
      </c>
      <c r="F48" s="80">
        <f t="shared" si="4"/>
        <v>12.772056684471448</v>
      </c>
      <c r="G48" s="80">
        <f t="shared" si="5"/>
        <v>5.0291298767324202</v>
      </c>
      <c r="H48" s="81">
        <f t="shared" si="6"/>
        <v>3.7932484758957568</v>
      </c>
      <c r="I48" s="81">
        <f t="shared" si="7"/>
        <v>0.28597167277672486</v>
      </c>
      <c r="J48" s="81">
        <f t="shared" si="8"/>
        <v>2.4149540264094216</v>
      </c>
      <c r="K48" s="81">
        <f t="shared" si="9"/>
        <v>43.087882303107151</v>
      </c>
      <c r="L48" s="81">
        <f t="shared" si="10"/>
        <v>79.46306222910178</v>
      </c>
      <c r="M48" s="82">
        <f t="shared" si="11"/>
        <v>7.0050961961896263</v>
      </c>
      <c r="N48" s="239">
        <f t="shared" si="12"/>
        <v>49.071372717870375</v>
      </c>
      <c r="O48" s="82">
        <f t="shared" si="13"/>
        <v>-8.2475866809431455</v>
      </c>
      <c r="P48" s="216">
        <f>INDEX([9]Interface!$A$1:$O$62,MATCH($A48,[9]Interface!$A$1:$A$62,0),MATCH(P$5,[9]Interface!$A$1:$O$1,0))</f>
        <v>2325405.4029252781</v>
      </c>
      <c r="Q48" s="217">
        <f>INDEX([9]Interface!$A$1:$O$62,MATCH($A48,[9]Interface!$A$1:$A$62,0),MATCH(Q$5,[9]Interface!$A$1:$O$1,0))</f>
        <v>52389.761929667562</v>
      </c>
      <c r="R48" s="217">
        <f>INDEX([9]Interface!$A$1:$O$62,MATCH($A48,[9]Interface!$A$1:$A$62,0),MATCH(R$5,[9]Interface!$A$1:$O$1,0))</f>
        <v>352236</v>
      </c>
      <c r="S48" s="217">
        <f>INDEX([9]Interface!$A$1:$O$62,MATCH($A48,[9]Interface!$A$1:$A$62,0),MATCH(S$5,[9]Interface!$A$1:$O$1,0))</f>
        <v>152.80000000000001</v>
      </c>
      <c r="T48" s="217">
        <f>INDEX([9]Interface!$A$1:$O$62,MATCH($A48,[9]Interface!$A$1:$A$62,0),MATCH(T$5,[9]Interface!$A$1:$O$1,0))</f>
        <v>44.400399888517235</v>
      </c>
      <c r="U48" s="216">
        <f>INDEX([9]Interface!$A$1:$O$62,MATCH($A48,[9]Interface!$A$1:$A$62,0),MATCH(U$5,[9]Interface!$A$1:$O$1,0))</f>
        <v>1.3310547496331622</v>
      </c>
      <c r="V48" s="217">
        <f>INDEX([9]Interface!$A$1:$O$62,MATCH($A48,[9]Interface!$A$1:$A$62,0),MATCH(V$5,[9]Interface!$A$1:$O$1,0))</f>
        <v>2.4149540264094216</v>
      </c>
      <c r="W48" s="217">
        <f>INDEX([9]Interface!$A$1:$O$62,MATCH($A48,[9]Interface!$A$1:$A$62,0),MATCH(W$5,[9]Interface!$A$1:$O$1,0))</f>
        <v>43.087882303107151</v>
      </c>
      <c r="X48" s="217">
        <f>INDEX([9]Interface!$A$1:$O$62,MATCH($A48,[9]Interface!$A$1:$A$62,0),MATCH(X$5,[9]Interface!$A$1:$O$1,0))</f>
        <v>79.46306222910178</v>
      </c>
      <c r="Y48" s="217">
        <f>INDEX([9]Interface!$A$1:$O$62,MATCH($A48,[9]Interface!$A$1:$A$62,0),MATCH(Y$5,[9]Interface!$A$1:$O$1,0))</f>
        <v>1102.2360808215146</v>
      </c>
      <c r="Z48" s="138">
        <f>INDEX([9]Interface!$A$1:$O$62,MATCH($A48,[9]Interface!$A$1:$A$62,0),MATCH(Z$5,[9]Interface!$A$1:$O$1,0))</f>
        <v>2.6188981896829667E-4</v>
      </c>
    </row>
    <row r="49" spans="1:26" x14ac:dyDescent="0.3">
      <c r="A49" s="79" t="str">
        <f t="shared" si="14"/>
        <v>YKY22</v>
      </c>
      <c r="B49" s="6" t="s">
        <v>10</v>
      </c>
      <c r="C49" s="79">
        <v>2022</v>
      </c>
      <c r="D49" s="80">
        <f t="shared" si="2"/>
        <v>14.664408118081994</v>
      </c>
      <c r="E49" s="80">
        <f t="shared" si="3"/>
        <v>10.867279920816555</v>
      </c>
      <c r="F49" s="80">
        <f t="shared" si="4"/>
        <v>12.778912043440624</v>
      </c>
      <c r="G49" s="80">
        <f t="shared" si="5"/>
        <v>5.0350026505445502</v>
      </c>
      <c r="H49" s="81">
        <f t="shared" si="6"/>
        <v>3.797483081766837</v>
      </c>
      <c r="I49" s="81">
        <f t="shared" si="7"/>
        <v>0.28597167277672486</v>
      </c>
      <c r="J49" s="81">
        <f t="shared" si="8"/>
        <v>2.4149540264094216</v>
      </c>
      <c r="K49" s="81">
        <f t="shared" si="9"/>
        <v>43.087882303107151</v>
      </c>
      <c r="L49" s="81">
        <f t="shared" si="10"/>
        <v>79.46306222910178</v>
      </c>
      <c r="M49" s="82">
        <f t="shared" si="11"/>
        <v>7.0079288178854675</v>
      </c>
      <c r="N49" s="239">
        <f t="shared" si="12"/>
        <v>49.111066316549604</v>
      </c>
      <c r="O49" s="82">
        <f t="shared" si="13"/>
        <v>-8.2525898503720967</v>
      </c>
      <c r="P49" s="216">
        <f>INDEX([9]Interface!$A$1:$O$62,MATCH($A49,[9]Interface!$A$1:$A$62,0),MATCH(P$5,[9]Interface!$A$1:$O$1,0))</f>
        <v>2337068.9531762651</v>
      </c>
      <c r="Q49" s="217">
        <f>INDEX([9]Interface!$A$1:$O$62,MATCH($A49,[9]Interface!$A$1:$A$62,0),MATCH(Q$5,[9]Interface!$A$1:$O$1,0))</f>
        <v>52432.395856695533</v>
      </c>
      <c r="R49" s="217">
        <f>INDEX([9]Interface!$A$1:$O$62,MATCH($A49,[9]Interface!$A$1:$A$62,0),MATCH(R$5,[9]Interface!$A$1:$O$1,0))</f>
        <v>354659</v>
      </c>
      <c r="S49" s="217">
        <f>INDEX([9]Interface!$A$1:$O$62,MATCH($A49,[9]Interface!$A$1:$A$62,0),MATCH(S$5,[9]Interface!$A$1:$O$1,0))</f>
        <v>153.69999999999999</v>
      </c>
      <c r="T49" s="217">
        <f>INDEX([9]Interface!$A$1:$O$62,MATCH($A49,[9]Interface!$A$1:$A$62,0),MATCH(T$5,[9]Interface!$A$1:$O$1,0))</f>
        <v>44.588816736553198</v>
      </c>
      <c r="U49" s="216">
        <f>INDEX([9]Interface!$A$1:$O$62,MATCH($A49,[9]Interface!$A$1:$A$62,0),MATCH(U$5,[9]Interface!$A$1:$O$1,0))</f>
        <v>1.3310547496331622</v>
      </c>
      <c r="V49" s="217">
        <f>INDEX([9]Interface!$A$1:$O$62,MATCH($A49,[9]Interface!$A$1:$A$62,0),MATCH(V$5,[9]Interface!$A$1:$O$1,0))</f>
        <v>2.4149540264094216</v>
      </c>
      <c r="W49" s="217">
        <f>INDEX([9]Interface!$A$1:$O$62,MATCH($A49,[9]Interface!$A$1:$A$62,0),MATCH(W$5,[9]Interface!$A$1:$O$1,0))</f>
        <v>43.087882303107151</v>
      </c>
      <c r="X49" s="217">
        <f>INDEX([9]Interface!$A$1:$O$62,MATCH($A49,[9]Interface!$A$1:$A$62,0),MATCH(X$5,[9]Interface!$A$1:$O$1,0))</f>
        <v>79.46306222910178</v>
      </c>
      <c r="Y49" s="217">
        <f>INDEX([9]Interface!$A$1:$O$62,MATCH($A49,[9]Interface!$A$1:$A$62,0),MATCH(Y$5,[9]Interface!$A$1:$O$1,0))</f>
        <v>1105.3627248672522</v>
      </c>
      <c r="Z49" s="138">
        <f>INDEX([9]Interface!$A$1:$O$62,MATCH($A49,[9]Interface!$A$1:$A$62,0),MATCH(Z$5,[9]Interface!$A$1:$O$1,0))</f>
        <v>2.6058281214695009E-4</v>
      </c>
    </row>
    <row r="50" spans="1:26" x14ac:dyDescent="0.3">
      <c r="A50" s="79" t="str">
        <f t="shared" si="14"/>
        <v>YKY23</v>
      </c>
      <c r="B50" s="6" t="s">
        <v>10</v>
      </c>
      <c r="C50" s="79">
        <v>2023</v>
      </c>
      <c r="D50" s="80">
        <f t="shared" si="2"/>
        <v>14.670106934234491</v>
      </c>
      <c r="E50" s="80">
        <f t="shared" si="3"/>
        <v>10.868073655403538</v>
      </c>
      <c r="F50" s="80">
        <f t="shared" si="4"/>
        <v>12.785894340777995</v>
      </c>
      <c r="G50" s="80">
        <f t="shared" si="5"/>
        <v>5.0408411361533219</v>
      </c>
      <c r="H50" s="81">
        <f t="shared" si="6"/>
        <v>3.8024139245978028</v>
      </c>
      <c r="I50" s="81">
        <f t="shared" si="7"/>
        <v>0.28597167277672486</v>
      </c>
      <c r="J50" s="81">
        <f t="shared" si="8"/>
        <v>2.4149540264094216</v>
      </c>
      <c r="K50" s="81">
        <f t="shared" si="9"/>
        <v>43.087882303107151</v>
      </c>
      <c r="L50" s="81">
        <f t="shared" si="10"/>
        <v>79.46306222910178</v>
      </c>
      <c r="M50" s="82">
        <f t="shared" si="11"/>
        <v>7.0104880006687615</v>
      </c>
      <c r="N50" s="239">
        <f t="shared" si="12"/>
        <v>49.146942007520693</v>
      </c>
      <c r="O50" s="82">
        <f t="shared" si="13"/>
        <v>-8.258288666524594</v>
      </c>
      <c r="P50" s="216">
        <f>INDEX([9]Interface!$A$1:$O$62,MATCH($A50,[9]Interface!$A$1:$A$62,0),MATCH(P$5,[9]Interface!$A$1:$O$1,0))</f>
        <v>2350425.50158522</v>
      </c>
      <c r="Q50" s="217">
        <f>INDEX([9]Interface!$A$1:$O$62,MATCH($A50,[9]Interface!$A$1:$A$62,0),MATCH(Q$5,[9]Interface!$A$1:$O$1,0))</f>
        <v>52474.029783723505</v>
      </c>
      <c r="R50" s="217">
        <f>INDEX([9]Interface!$A$1:$O$62,MATCH($A50,[9]Interface!$A$1:$A$62,0),MATCH(R$5,[9]Interface!$A$1:$O$1,0))</f>
        <v>357144</v>
      </c>
      <c r="S50" s="217">
        <f>INDEX([9]Interface!$A$1:$O$62,MATCH($A50,[9]Interface!$A$1:$A$62,0),MATCH(S$5,[9]Interface!$A$1:$O$1,0))</f>
        <v>154.6</v>
      </c>
      <c r="T50" s="217">
        <f>INDEX([9]Interface!$A$1:$O$62,MATCH($A50,[9]Interface!$A$1:$A$62,0),MATCH(T$5,[9]Interface!$A$1:$O$1,0))</f>
        <v>44.809220124573429</v>
      </c>
      <c r="U50" s="216">
        <f>INDEX([9]Interface!$A$1:$O$62,MATCH($A50,[9]Interface!$A$1:$A$62,0),MATCH(U$5,[9]Interface!$A$1:$O$1,0))</f>
        <v>1.3310547496331622</v>
      </c>
      <c r="V50" s="217">
        <f>INDEX([9]Interface!$A$1:$O$62,MATCH($A50,[9]Interface!$A$1:$A$62,0),MATCH(V$5,[9]Interface!$A$1:$O$1,0))</f>
        <v>2.4149540264094216</v>
      </c>
      <c r="W50" s="217">
        <f>INDEX([9]Interface!$A$1:$O$62,MATCH($A50,[9]Interface!$A$1:$A$62,0),MATCH(W$5,[9]Interface!$A$1:$O$1,0))</f>
        <v>43.087882303107151</v>
      </c>
      <c r="X50" s="217">
        <f>INDEX([9]Interface!$A$1:$O$62,MATCH($A50,[9]Interface!$A$1:$A$62,0),MATCH(X$5,[9]Interface!$A$1:$O$1,0))</f>
        <v>79.46306222910178</v>
      </c>
      <c r="Y50" s="217">
        <f>INDEX([9]Interface!$A$1:$O$62,MATCH($A50,[9]Interface!$A$1:$A$62,0),MATCH(Y$5,[9]Interface!$A$1:$O$1,0))</f>
        <v>1108.1951729523073</v>
      </c>
      <c r="Z50" s="138">
        <f>INDEX([9]Interface!$A$1:$O$62,MATCH($A50,[9]Interface!$A$1:$A$62,0),MATCH(Z$5,[9]Interface!$A$1:$O$1,0))</f>
        <v>2.5910202199102514E-4</v>
      </c>
    </row>
    <row r="51" spans="1:26" x14ac:dyDescent="0.3">
      <c r="A51" s="79" t="str">
        <f t="shared" si="14"/>
        <v>YKY24</v>
      </c>
      <c r="B51" s="6" t="s">
        <v>10</v>
      </c>
      <c r="C51" s="79">
        <v>2024</v>
      </c>
      <c r="D51" s="80">
        <f t="shared" si="2"/>
        <v>14.6754990006783</v>
      </c>
      <c r="E51" s="80">
        <f t="shared" si="3"/>
        <v>10.868895322974296</v>
      </c>
      <c r="F51" s="80">
        <f t="shared" si="4"/>
        <v>12.792700305712394</v>
      </c>
      <c r="G51" s="80">
        <f t="shared" si="5"/>
        <v>5.0466457316192885</v>
      </c>
      <c r="H51" s="81">
        <f t="shared" si="6"/>
        <v>3.8070386070505413</v>
      </c>
      <c r="I51" s="81">
        <f t="shared" si="7"/>
        <v>0.28597167277672486</v>
      </c>
      <c r="J51" s="81">
        <f t="shared" si="8"/>
        <v>2.4149540264094216</v>
      </c>
      <c r="K51" s="81">
        <f t="shared" si="9"/>
        <v>43.087882303107151</v>
      </c>
      <c r="L51" s="81">
        <f t="shared" si="10"/>
        <v>79.46306222910178</v>
      </c>
      <c r="M51" s="82">
        <f t="shared" si="11"/>
        <v>7.0130052667249032</v>
      </c>
      <c r="N51" s="239">
        <f t="shared" si="12"/>
        <v>49.182242871111228</v>
      </c>
      <c r="O51" s="82">
        <f t="shared" si="13"/>
        <v>-8.2636807329684032</v>
      </c>
      <c r="P51" s="216">
        <f>INDEX([9]Interface!$A$1:$O$62,MATCH($A51,[9]Interface!$A$1:$A$62,0),MATCH(P$5,[9]Interface!$A$1:$O$1,0))</f>
        <v>2363133.3821396814</v>
      </c>
      <c r="Q51" s="217">
        <f>INDEX([9]Interface!$A$1:$O$62,MATCH($A51,[9]Interface!$A$1:$A$62,0),MATCH(Q$5,[9]Interface!$A$1:$O$1,0))</f>
        <v>52517.163710751476</v>
      </c>
      <c r="R51" s="217">
        <f>INDEX([9]Interface!$A$1:$O$62,MATCH($A51,[9]Interface!$A$1:$A$62,0),MATCH(R$5,[9]Interface!$A$1:$O$1,0))</f>
        <v>359583</v>
      </c>
      <c r="S51" s="217">
        <f>INDEX([9]Interface!$A$1:$O$62,MATCH($A51,[9]Interface!$A$1:$A$62,0),MATCH(S$5,[9]Interface!$A$1:$O$1,0))</f>
        <v>155.5</v>
      </c>
      <c r="T51" s="217">
        <f>INDEX([9]Interface!$A$1:$O$62,MATCH($A51,[9]Interface!$A$1:$A$62,0),MATCH(T$5,[9]Interface!$A$1:$O$1,0))</f>
        <v>45.016928460953757</v>
      </c>
      <c r="U51" s="216">
        <f>INDEX([9]Interface!$A$1:$O$62,MATCH($A51,[9]Interface!$A$1:$A$62,0),MATCH(U$5,[9]Interface!$A$1:$O$1,0))</f>
        <v>1.3310547496331622</v>
      </c>
      <c r="V51" s="217">
        <f>INDEX([9]Interface!$A$1:$O$62,MATCH($A51,[9]Interface!$A$1:$A$62,0),MATCH(V$5,[9]Interface!$A$1:$O$1,0))</f>
        <v>2.4149540264094216</v>
      </c>
      <c r="W51" s="217">
        <f>INDEX([9]Interface!$A$1:$O$62,MATCH($A51,[9]Interface!$A$1:$A$62,0),MATCH(W$5,[9]Interface!$A$1:$O$1,0))</f>
        <v>43.087882303107151</v>
      </c>
      <c r="X51" s="217">
        <f>INDEX([9]Interface!$A$1:$O$62,MATCH($A51,[9]Interface!$A$1:$A$62,0),MATCH(X$5,[9]Interface!$A$1:$O$1,0))</f>
        <v>79.46306222910178</v>
      </c>
      <c r="Y51" s="217">
        <f>INDEX([9]Interface!$A$1:$O$62,MATCH($A51,[9]Interface!$A$1:$A$62,0),MATCH(Y$5,[9]Interface!$A$1:$O$1,0))</f>
        <v>1110.9883091032498</v>
      </c>
      <c r="Z51" s="138">
        <f>INDEX([9]Interface!$A$1:$O$62,MATCH($A51,[9]Interface!$A$1:$A$62,0),MATCH(Z$5,[9]Interface!$A$1:$O$1,0))</f>
        <v>2.5770868652728586E-4</v>
      </c>
    </row>
    <row r="52" spans="1:26" x14ac:dyDescent="0.3">
      <c r="A52" s="79" t="str">
        <f t="shared" si="14"/>
        <v>YKY25</v>
      </c>
      <c r="B52" s="6" t="s">
        <v>10</v>
      </c>
      <c r="C52" s="79">
        <v>2025</v>
      </c>
      <c r="D52" s="80">
        <f t="shared" si="2"/>
        <v>14.680747070096313</v>
      </c>
      <c r="E52" s="80">
        <f t="shared" si="3"/>
        <v>10.86969729001326</v>
      </c>
      <c r="F52" s="80">
        <f t="shared" si="4"/>
        <v>12.799650840432415</v>
      </c>
      <c r="G52" s="80">
        <f t="shared" si="5"/>
        <v>5.0524168281112107</v>
      </c>
      <c r="H52" s="81">
        <f t="shared" si="6"/>
        <v>3.8115198809041524</v>
      </c>
      <c r="I52" s="81">
        <f t="shared" si="7"/>
        <v>0.28597167277672486</v>
      </c>
      <c r="J52" s="81">
        <f t="shared" si="8"/>
        <v>2.4149540264094216</v>
      </c>
      <c r="K52" s="81">
        <f t="shared" si="9"/>
        <v>43.087882303107151</v>
      </c>
      <c r="L52" s="81">
        <f t="shared" si="10"/>
        <v>79.46306222910178</v>
      </c>
      <c r="M52" s="82">
        <f t="shared" si="11"/>
        <v>7.0155612861084933</v>
      </c>
      <c r="N52" s="239">
        <f t="shared" si="12"/>
        <v>49.218100159144257</v>
      </c>
      <c r="O52" s="82">
        <f t="shared" si="13"/>
        <v>-8.2738670840269997</v>
      </c>
      <c r="P52" s="216">
        <f>INDEX([9]Interface!$A$1:$O$62,MATCH($A52,[9]Interface!$A$1:$A$62,0),MATCH(P$5,[9]Interface!$A$1:$O$1,0))</f>
        <v>2375567.8701618817</v>
      </c>
      <c r="Q52" s="217">
        <f>INDEX([9]Interface!$A$1:$O$62,MATCH($A52,[9]Interface!$A$1:$A$62,0),MATCH(Q$5,[9]Interface!$A$1:$O$1,0))</f>
        <v>52559.297637779455</v>
      </c>
      <c r="R52" s="217">
        <f>INDEX([9]Interface!$A$1:$O$62,MATCH($A52,[9]Interface!$A$1:$A$62,0),MATCH(R$5,[9]Interface!$A$1:$O$1,0))</f>
        <v>362091</v>
      </c>
      <c r="S52" s="217">
        <f>INDEX([9]Interface!$A$1:$O$62,MATCH($A52,[9]Interface!$A$1:$A$62,0),MATCH(S$5,[9]Interface!$A$1:$O$1,0))</f>
        <v>156.4</v>
      </c>
      <c r="T52" s="217">
        <f>INDEX([9]Interface!$A$1:$O$62,MATCH($A52,[9]Interface!$A$1:$A$62,0),MATCH(T$5,[9]Interface!$A$1:$O$1,0))</f>
        <v>45.219114332210083</v>
      </c>
      <c r="U52" s="216">
        <f>INDEX([9]Interface!$A$1:$O$62,MATCH($A52,[9]Interface!$A$1:$A$62,0),MATCH(U$5,[9]Interface!$A$1:$O$1,0))</f>
        <v>1.3310547496331622</v>
      </c>
      <c r="V52" s="217">
        <f>INDEX([9]Interface!$A$1:$O$62,MATCH($A52,[9]Interface!$A$1:$A$62,0),MATCH(V$5,[9]Interface!$A$1:$O$1,0))</f>
        <v>2.4149540264094216</v>
      </c>
      <c r="W52" s="217">
        <f>INDEX([9]Interface!$A$1:$O$62,MATCH($A52,[9]Interface!$A$1:$A$62,0),MATCH(W$5,[9]Interface!$A$1:$O$1,0))</f>
        <v>43.087882303107151</v>
      </c>
      <c r="X52" s="217">
        <f>INDEX([9]Interface!$A$1:$O$62,MATCH($A52,[9]Interface!$A$1:$A$62,0),MATCH(X$5,[9]Interface!$A$1:$O$1,0))</f>
        <v>79.46306222910178</v>
      </c>
      <c r="Y52" s="217">
        <f>INDEX([9]Interface!$A$1:$O$62,MATCH($A52,[9]Interface!$A$1:$A$62,0),MATCH(Y$5,[9]Interface!$A$1:$O$1,0))</f>
        <v>1113.8316490242189</v>
      </c>
      <c r="Z52" s="138">
        <f>INDEX([9]Interface!$A$1:$O$62,MATCH($A52,[9]Interface!$A$1:$A$62,0),MATCH(Z$5,[9]Interface!$A$1:$O$1,0))</f>
        <v>2.5509690024503679E-4</v>
      </c>
    </row>
    <row r="53" spans="1:26" x14ac:dyDescent="0.3">
      <c r="A53" s="32" t="str">
        <f t="shared" si="14"/>
        <v>SVH21</v>
      </c>
      <c r="B53" s="32" t="s">
        <v>70</v>
      </c>
      <c r="C53" s="32">
        <v>2021</v>
      </c>
      <c r="D53" s="52">
        <f t="shared" si="2"/>
        <v>15.265484900267706</v>
      </c>
      <c r="E53" s="52">
        <f t="shared" si="3"/>
        <v>11.453136914995451</v>
      </c>
      <c r="F53" s="52">
        <f t="shared" si="4"/>
        <v>13.338408192202815</v>
      </c>
      <c r="G53" s="52">
        <f t="shared" si="5"/>
        <v>5.4912716741955441</v>
      </c>
      <c r="H53" s="53">
        <f t="shared" si="6"/>
        <v>3.8200423778504651</v>
      </c>
      <c r="I53" s="53">
        <f t="shared" si="7"/>
        <v>0.16607870831283972</v>
      </c>
      <c r="J53" s="53">
        <f t="shared" si="8"/>
        <v>2.4726648235127664</v>
      </c>
      <c r="K53" s="53">
        <f t="shared" si="9"/>
        <v>49.084254661272311</v>
      </c>
      <c r="L53" s="53">
        <f t="shared" si="10"/>
        <v>82.803344649042387</v>
      </c>
      <c r="M53" s="54">
        <f t="shared" si="11"/>
        <v>7.6229262962811273</v>
      </c>
      <c r="N53" s="239">
        <f t="shared" si="12"/>
        <v>58.109005318534308</v>
      </c>
      <c r="O53" s="54">
        <f t="shared" si="13"/>
        <v>-8.3527420797745311</v>
      </c>
      <c r="P53" s="218">
        <f>INDEX([9]Interface!$A$1:$O$62,MATCH($A53,[9]Interface!$A$1:$A$62,0),MATCH(P$5,[9]Interface!$A$1:$O$1,0))</f>
        <v>4263005.1348733855</v>
      </c>
      <c r="Q53" s="219">
        <f>INDEX([9]Interface!$A$1:$O$62,MATCH($A53,[9]Interface!$A$1:$A$62,0),MATCH(Q$5,[9]Interface!$A$1:$O$1,0))</f>
        <v>94196.36907737836</v>
      </c>
      <c r="R53" s="219">
        <f>INDEX([9]Interface!$A$1:$O$62,MATCH($A53,[9]Interface!$A$1:$A$62,0),MATCH(R$5,[9]Interface!$A$1:$O$1,0))</f>
        <v>620579</v>
      </c>
      <c r="S53" s="219">
        <f>INDEX([9]Interface!$A$1:$O$62,MATCH($A53,[9]Interface!$A$1:$A$62,0),MATCH(S$5,[9]Interface!$A$1:$O$1,0))</f>
        <v>242.56547506341786</v>
      </c>
      <c r="T53" s="219">
        <f>INDEX([9]Interface!$A$1:$O$62,MATCH($A53,[9]Interface!$A$1:$A$62,0),MATCH(T$5,[9]Interface!$A$1:$O$1,0))</f>
        <v>45.606140970120002</v>
      </c>
      <c r="U53" s="218">
        <f>INDEX([9]Interface!$A$1:$O$62,MATCH($A53,[9]Interface!$A$1:$A$62,0),MATCH(U$5,[9]Interface!$A$1:$O$1,0))</f>
        <v>1.1806660262972168</v>
      </c>
      <c r="V53" s="219">
        <f>INDEX([9]Interface!$A$1:$O$62,MATCH($A53,[9]Interface!$A$1:$A$62,0),MATCH(V$5,[9]Interface!$A$1:$O$1,0))</f>
        <v>2.4726648235127664</v>
      </c>
      <c r="W53" s="219">
        <f>INDEX([9]Interface!$A$1:$O$62,MATCH($A53,[9]Interface!$A$1:$A$62,0),MATCH(W$5,[9]Interface!$A$1:$O$1,0))</f>
        <v>49.084254661272311</v>
      </c>
      <c r="X53" s="219">
        <f>INDEX([9]Interface!$A$1:$O$62,MATCH($A53,[9]Interface!$A$1:$A$62,0),MATCH(X$5,[9]Interface!$A$1:$O$1,0))</f>
        <v>82.803344649042387</v>
      </c>
      <c r="Y53" s="219">
        <f>INDEX([9]Interface!$A$1:$O$62,MATCH($A53,[9]Interface!$A$1:$A$62,0),MATCH(Y$5,[9]Interface!$A$1:$O$1,0))</f>
        <v>2044.536303438372</v>
      </c>
      <c r="Z53" s="139">
        <f>INDEX([9]Interface!$A$1:$O$62,MATCH($A53,[9]Interface!$A$1:$A$62,0),MATCH(Z$5,[9]Interface!$A$1:$O$1,0))</f>
        <v>2.3574918823780617E-4</v>
      </c>
    </row>
    <row r="54" spans="1:26" x14ac:dyDescent="0.3">
      <c r="A54" s="32" t="str">
        <f t="shared" si="14"/>
        <v>SVH22</v>
      </c>
      <c r="B54" s="32" t="s">
        <v>70</v>
      </c>
      <c r="C54" s="32">
        <v>2022</v>
      </c>
      <c r="D54" s="52">
        <f t="shared" si="2"/>
        <v>15.272474454182396</v>
      </c>
      <c r="E54" s="52">
        <f t="shared" si="3"/>
        <v>11.455068160403119</v>
      </c>
      <c r="F54" s="52">
        <f t="shared" si="4"/>
        <v>13.342651656305133</v>
      </c>
      <c r="G54" s="52">
        <f t="shared" si="5"/>
        <v>5.4945915844278135</v>
      </c>
      <c r="H54" s="53">
        <f t="shared" si="6"/>
        <v>3.8263149303801751</v>
      </c>
      <c r="I54" s="53">
        <f t="shared" si="7"/>
        <v>0.16607870831283972</v>
      </c>
      <c r="J54" s="53">
        <f t="shared" si="8"/>
        <v>2.4726648235127664</v>
      </c>
      <c r="K54" s="53">
        <f t="shared" si="9"/>
        <v>49.084254661272311</v>
      </c>
      <c r="L54" s="53">
        <f t="shared" si="10"/>
        <v>82.803344649042387</v>
      </c>
      <c r="M54" s="54">
        <f t="shared" si="11"/>
        <v>7.626673209151531</v>
      </c>
      <c r="N54" s="239">
        <f t="shared" si="12"/>
        <v>58.166144239189713</v>
      </c>
      <c r="O54" s="54">
        <f t="shared" si="13"/>
        <v>-8.3597316336892185</v>
      </c>
      <c r="P54" s="218">
        <f>INDEX([9]Interface!$A$1:$O$62,MATCH($A54,[9]Interface!$A$1:$A$62,0),MATCH(P$5,[9]Interface!$A$1:$O$1,0))</f>
        <v>4292906.0142754875</v>
      </c>
      <c r="Q54" s="219">
        <f>INDEX([9]Interface!$A$1:$O$62,MATCH($A54,[9]Interface!$A$1:$A$62,0),MATCH(Q$5,[9]Interface!$A$1:$O$1,0))</f>
        <v>94378.461158229562</v>
      </c>
      <c r="R54" s="219">
        <f>INDEX([9]Interface!$A$1:$O$62,MATCH($A54,[9]Interface!$A$1:$A$62,0),MATCH(R$5,[9]Interface!$A$1:$O$1,0))</f>
        <v>623218</v>
      </c>
      <c r="S54" s="219">
        <f>INDEX([9]Interface!$A$1:$O$62,MATCH($A54,[9]Interface!$A$1:$A$62,0),MATCH(S$5,[9]Interface!$A$1:$O$1,0))</f>
        <v>243.37210890116225</v>
      </c>
      <c r="T54" s="219">
        <f>INDEX([9]Interface!$A$1:$O$62,MATCH($A54,[9]Interface!$A$1:$A$62,0),MATCH(T$5,[9]Interface!$A$1:$O$1,0))</f>
        <v>45.893106948732942</v>
      </c>
      <c r="U54" s="218">
        <f>INDEX([9]Interface!$A$1:$O$62,MATCH($A54,[9]Interface!$A$1:$A$62,0),MATCH(U$5,[9]Interface!$A$1:$O$1,0))</f>
        <v>1.1806660262972168</v>
      </c>
      <c r="V54" s="219">
        <f>INDEX([9]Interface!$A$1:$O$62,MATCH($A54,[9]Interface!$A$1:$A$62,0),MATCH(V$5,[9]Interface!$A$1:$O$1,0))</f>
        <v>2.4726648235127664</v>
      </c>
      <c r="W54" s="219">
        <f>INDEX([9]Interface!$A$1:$O$62,MATCH($A54,[9]Interface!$A$1:$A$62,0),MATCH(W$5,[9]Interface!$A$1:$O$1,0))</f>
        <v>49.084254661272311</v>
      </c>
      <c r="X54" s="219">
        <f>INDEX([9]Interface!$A$1:$O$62,MATCH($A54,[9]Interface!$A$1:$A$62,0),MATCH(X$5,[9]Interface!$A$1:$O$1,0))</f>
        <v>82.803344649042387</v>
      </c>
      <c r="Y54" s="219">
        <f>INDEX([9]Interface!$A$1:$O$62,MATCH($A54,[9]Interface!$A$1:$A$62,0),MATCH(Y$5,[9]Interface!$A$1:$O$1,0))</f>
        <v>2052.2113727563192</v>
      </c>
      <c r="Z54" s="139">
        <f>INDEX([9]Interface!$A$1:$O$62,MATCH($A54,[9]Interface!$A$1:$A$62,0),MATCH(Z$5,[9]Interface!$A$1:$O$1,0))</f>
        <v>2.3410715181231695E-4</v>
      </c>
    </row>
    <row r="55" spans="1:26" x14ac:dyDescent="0.3">
      <c r="A55" s="32" t="str">
        <f t="shared" si="14"/>
        <v>SVH23</v>
      </c>
      <c r="B55" s="32" t="s">
        <v>70</v>
      </c>
      <c r="C55" s="32">
        <v>2023</v>
      </c>
      <c r="D55" s="52">
        <f t="shared" si="2"/>
        <v>15.280570348839261</v>
      </c>
      <c r="E55" s="52">
        <f t="shared" si="3"/>
        <v>11.456995683289907</v>
      </c>
      <c r="F55" s="52">
        <f t="shared" si="4"/>
        <v>13.34699062749295</v>
      </c>
      <c r="G55" s="52">
        <f t="shared" si="5"/>
        <v>5.4991283593193501</v>
      </c>
      <c r="H55" s="53">
        <f t="shared" si="6"/>
        <v>3.8336943373747312</v>
      </c>
      <c r="I55" s="53">
        <f t="shared" si="7"/>
        <v>0.16607870831283972</v>
      </c>
      <c r="J55" s="53">
        <f t="shared" si="8"/>
        <v>2.4726648235127664</v>
      </c>
      <c r="K55" s="53">
        <f t="shared" si="9"/>
        <v>49.084254661272311</v>
      </c>
      <c r="L55" s="53">
        <f t="shared" si="10"/>
        <v>82.803344649042387</v>
      </c>
      <c r="M55" s="54">
        <f t="shared" si="11"/>
        <v>7.6300568698862028</v>
      </c>
      <c r="N55" s="239">
        <f t="shared" si="12"/>
        <v>58.217767837697636</v>
      </c>
      <c r="O55" s="54">
        <f t="shared" si="13"/>
        <v>-8.3698195608773247</v>
      </c>
      <c r="P55" s="218">
        <f>INDEX([9]Interface!$A$1:$O$62,MATCH($A55,[9]Interface!$A$1:$A$62,0),MATCH(P$5,[9]Interface!$A$1:$O$1,0))</f>
        <v>4327801.9956331765</v>
      </c>
      <c r="Q55" s="219">
        <f>INDEX([9]Interface!$A$1:$O$62,MATCH($A55,[9]Interface!$A$1:$A$62,0),MATCH(Q$5,[9]Interface!$A$1:$O$1,0))</f>
        <v>94560.553239080749</v>
      </c>
      <c r="R55" s="219">
        <f>INDEX([9]Interface!$A$1:$O$62,MATCH($A55,[9]Interface!$A$1:$A$62,0),MATCH(R$5,[9]Interface!$A$1:$O$1,0))</f>
        <v>625928</v>
      </c>
      <c r="S55" s="219">
        <f>INDEX([9]Interface!$A$1:$O$62,MATCH($A55,[9]Interface!$A$1:$A$62,0),MATCH(S$5,[9]Interface!$A$1:$O$1,0))</f>
        <v>244.47874174809303</v>
      </c>
      <c r="T55" s="219">
        <f>INDEX([9]Interface!$A$1:$O$62,MATCH($A55,[9]Interface!$A$1:$A$62,0),MATCH(T$5,[9]Interface!$A$1:$O$1,0))</f>
        <v>46.233023511954443</v>
      </c>
      <c r="U55" s="218">
        <f>INDEX([9]Interface!$A$1:$O$62,MATCH($A55,[9]Interface!$A$1:$A$62,0),MATCH(U$5,[9]Interface!$A$1:$O$1,0))</f>
        <v>1.1806660262972168</v>
      </c>
      <c r="V55" s="219">
        <f>INDEX([9]Interface!$A$1:$O$62,MATCH($A55,[9]Interface!$A$1:$A$62,0),MATCH(V$5,[9]Interface!$A$1:$O$1,0))</f>
        <v>2.4726648235127664</v>
      </c>
      <c r="W55" s="219">
        <f>INDEX([9]Interface!$A$1:$O$62,MATCH($A55,[9]Interface!$A$1:$A$62,0),MATCH(W$5,[9]Interface!$A$1:$O$1,0))</f>
        <v>49.084254661272311</v>
      </c>
      <c r="X55" s="219">
        <f>INDEX([9]Interface!$A$1:$O$62,MATCH($A55,[9]Interface!$A$1:$A$62,0),MATCH(X$5,[9]Interface!$A$1:$O$1,0))</f>
        <v>82.803344649042387</v>
      </c>
      <c r="Y55" s="219">
        <f>INDEX([9]Interface!$A$1:$O$62,MATCH($A55,[9]Interface!$A$1:$A$62,0),MATCH(Y$5,[9]Interface!$A$1:$O$1,0))</f>
        <v>2059.167121107394</v>
      </c>
      <c r="Z55" s="139">
        <f>INDEX([9]Interface!$A$1:$O$62,MATCH($A55,[9]Interface!$A$1:$A$62,0),MATCH(Z$5,[9]Interface!$A$1:$O$1,0))</f>
        <v>2.3175736806167277E-4</v>
      </c>
    </row>
    <row r="56" spans="1:26" x14ac:dyDescent="0.3">
      <c r="A56" s="32" t="str">
        <f t="shared" si="14"/>
        <v>SVH24</v>
      </c>
      <c r="B56" s="32" t="s">
        <v>70</v>
      </c>
      <c r="C56" s="32">
        <v>2024</v>
      </c>
      <c r="D56" s="52">
        <f t="shared" si="2"/>
        <v>15.288414432223236</v>
      </c>
      <c r="E56" s="52">
        <f t="shared" si="3"/>
        <v>11.458919497978707</v>
      </c>
      <c r="F56" s="52">
        <f t="shared" si="4"/>
        <v>13.351310853316113</v>
      </c>
      <c r="G56" s="52">
        <f t="shared" si="5"/>
        <v>5.501606617101551</v>
      </c>
      <c r="H56" s="53">
        <f t="shared" si="6"/>
        <v>3.8408224460834428</v>
      </c>
      <c r="I56" s="53">
        <f t="shared" si="7"/>
        <v>0.16607870831283972</v>
      </c>
      <c r="J56" s="53">
        <f t="shared" si="8"/>
        <v>2.4726648235127664</v>
      </c>
      <c r="K56" s="53">
        <f t="shared" si="9"/>
        <v>49.084254661272311</v>
      </c>
      <c r="L56" s="53">
        <f t="shared" si="10"/>
        <v>82.803344649042387</v>
      </c>
      <c r="M56" s="54">
        <f t="shared" si="11"/>
        <v>7.6334225440710117</v>
      </c>
      <c r="N56" s="239">
        <f t="shared" si="12"/>
        <v>58.26913973633156</v>
      </c>
      <c r="O56" s="54">
        <f t="shared" si="13"/>
        <v>-8.3776636442613022</v>
      </c>
      <c r="P56" s="218">
        <f>INDEX([9]Interface!$A$1:$O$62,MATCH($A56,[9]Interface!$A$1:$A$62,0),MATCH(P$5,[9]Interface!$A$1:$O$1,0))</f>
        <v>4361883.1282294011</v>
      </c>
      <c r="Q56" s="219">
        <f>INDEX([9]Interface!$A$1:$O$62,MATCH($A56,[9]Interface!$A$1:$A$62,0),MATCH(Q$5,[9]Interface!$A$1:$O$1,0))</f>
        <v>94742.645319931878</v>
      </c>
      <c r="R56" s="219">
        <f>INDEX([9]Interface!$A$1:$O$62,MATCH($A56,[9]Interface!$A$1:$A$62,0),MATCH(R$5,[9]Interface!$A$1:$O$1,0))</f>
        <v>628638</v>
      </c>
      <c r="S56" s="219">
        <f>INDEX([9]Interface!$A$1:$O$62,MATCH($A56,[9]Interface!$A$1:$A$62,0),MATCH(S$5,[9]Interface!$A$1:$O$1,0))</f>
        <v>245.0853744780722</v>
      </c>
      <c r="T56" s="219">
        <f>INDEX([9]Interface!$A$1:$O$62,MATCH($A56,[9]Interface!$A$1:$A$62,0),MATCH(T$5,[9]Interface!$A$1:$O$1,0))</f>
        <v>46.563754873661182</v>
      </c>
      <c r="U56" s="218">
        <f>INDEX([9]Interface!$A$1:$O$62,MATCH($A56,[9]Interface!$A$1:$A$62,0),MATCH(U$5,[9]Interface!$A$1:$O$1,0))</f>
        <v>1.1806660262972168</v>
      </c>
      <c r="V56" s="219">
        <f>INDEX([9]Interface!$A$1:$O$62,MATCH($A56,[9]Interface!$A$1:$A$62,0),MATCH(V$5,[9]Interface!$A$1:$O$1,0))</f>
        <v>2.4726648235127664</v>
      </c>
      <c r="W56" s="219">
        <f>INDEX([9]Interface!$A$1:$O$62,MATCH($A56,[9]Interface!$A$1:$A$62,0),MATCH(W$5,[9]Interface!$A$1:$O$1,0))</f>
        <v>49.084254661272311</v>
      </c>
      <c r="X56" s="219">
        <f>INDEX([9]Interface!$A$1:$O$62,MATCH($A56,[9]Interface!$A$1:$A$62,0),MATCH(X$5,[9]Interface!$A$1:$O$1,0))</f>
        <v>82.803344649042387</v>
      </c>
      <c r="Y56" s="219">
        <f>INDEX([9]Interface!$A$1:$O$62,MATCH($A56,[9]Interface!$A$1:$A$62,0),MATCH(Y$5,[9]Interface!$A$1:$O$1,0))</f>
        <v>2066.1092827028847</v>
      </c>
      <c r="Z56" s="139">
        <f>INDEX([9]Interface!$A$1:$O$62,MATCH($A56,[9]Interface!$A$1:$A$62,0),MATCH(Z$5,[9]Interface!$A$1:$O$1,0))</f>
        <v>2.2994655530973455E-4</v>
      </c>
    </row>
    <row r="57" spans="1:26" x14ac:dyDescent="0.3">
      <c r="A57" s="32" t="str">
        <f t="shared" si="14"/>
        <v>SVH25</v>
      </c>
      <c r="B57" s="32" t="s">
        <v>70</v>
      </c>
      <c r="C57" s="32">
        <v>2025</v>
      </c>
      <c r="D57" s="52">
        <f t="shared" si="2"/>
        <v>15.296212758106108</v>
      </c>
      <c r="E57" s="52">
        <f t="shared" si="3"/>
        <v>11.460839618709905</v>
      </c>
      <c r="F57" s="52">
        <f t="shared" si="4"/>
        <v>13.35560615937667</v>
      </c>
      <c r="G57" s="52">
        <f t="shared" si="5"/>
        <v>5.5061117477046171</v>
      </c>
      <c r="H57" s="53">
        <f t="shared" si="6"/>
        <v>3.8479053095440441</v>
      </c>
      <c r="I57" s="53">
        <f t="shared" si="7"/>
        <v>0.16607870831283972</v>
      </c>
      <c r="J57" s="53">
        <f t="shared" si="8"/>
        <v>2.4726648235127664</v>
      </c>
      <c r="K57" s="53">
        <f t="shared" si="9"/>
        <v>49.084254661272311</v>
      </c>
      <c r="L57" s="53">
        <f t="shared" si="10"/>
        <v>82.803344649042387</v>
      </c>
      <c r="M57" s="54">
        <f t="shared" si="11"/>
        <v>7.6367705513033952</v>
      </c>
      <c r="N57" s="239">
        <f t="shared" si="12"/>
        <v>58.320264453254765</v>
      </c>
      <c r="O57" s="54">
        <f t="shared" si="13"/>
        <v>-8.3924655005215101</v>
      </c>
      <c r="P57" s="218">
        <f>INDEX([9]Interface!$A$1:$O$62,MATCH($A57,[9]Interface!$A$1:$A$62,0),MATCH(P$5,[9]Interface!$A$1:$O$1,0))</f>
        <v>4396031.4913004106</v>
      </c>
      <c r="Q57" s="219">
        <f>INDEX([9]Interface!$A$1:$O$62,MATCH($A57,[9]Interface!$A$1:$A$62,0),MATCH(Q$5,[9]Interface!$A$1:$O$1,0))</f>
        <v>94924.73740078308</v>
      </c>
      <c r="R57" s="219">
        <f>INDEX([9]Interface!$A$1:$O$62,MATCH($A57,[9]Interface!$A$1:$A$62,0),MATCH(R$5,[9]Interface!$A$1:$O$1,0))</f>
        <v>631344</v>
      </c>
      <c r="S57" s="219">
        <f>INDEX([9]Interface!$A$1:$O$62,MATCH($A57,[9]Interface!$A$1:$A$62,0),MATCH(S$5,[9]Interface!$A$1:$O$1,0))</f>
        <v>246.1920069892912</v>
      </c>
      <c r="T57" s="219">
        <f>INDEX([9]Interface!$A$1:$O$62,MATCH($A57,[9]Interface!$A$1:$A$62,0),MATCH(T$5,[9]Interface!$A$1:$O$1,0))</f>
        <v>46.894730334976806</v>
      </c>
      <c r="U57" s="218">
        <f>INDEX([9]Interface!$A$1:$O$62,MATCH($A57,[9]Interface!$A$1:$A$62,0),MATCH(U$5,[9]Interface!$A$1:$O$1,0))</f>
        <v>1.1806660262972168</v>
      </c>
      <c r="V57" s="219">
        <f>INDEX([9]Interface!$A$1:$O$62,MATCH($A57,[9]Interface!$A$1:$A$62,0),MATCH(V$5,[9]Interface!$A$1:$O$1,0))</f>
        <v>2.4726648235127664</v>
      </c>
      <c r="W57" s="219">
        <f>INDEX([9]Interface!$A$1:$O$62,MATCH($A57,[9]Interface!$A$1:$A$62,0),MATCH(W$5,[9]Interface!$A$1:$O$1,0))</f>
        <v>49.084254661272311</v>
      </c>
      <c r="X57" s="219">
        <f>INDEX([9]Interface!$A$1:$O$62,MATCH($A57,[9]Interface!$A$1:$A$62,0),MATCH(X$5,[9]Interface!$A$1:$O$1,0))</f>
        <v>82.803344649042387</v>
      </c>
      <c r="Y57" s="219">
        <f>INDEX([9]Interface!$A$1:$O$62,MATCH($A57,[9]Interface!$A$1:$A$62,0),MATCH(Y$5,[9]Interface!$A$1:$O$1,0))</f>
        <v>2073.0382241249713</v>
      </c>
      <c r="Z57" s="139">
        <f>INDEX([9]Interface!$A$1:$O$62,MATCH($A57,[9]Interface!$A$1:$A$62,0),MATCH(Z$5,[9]Interface!$A$1:$O$1,0))</f>
        <v>2.2656798568687427E-4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K24"/>
  <sheetViews>
    <sheetView showGridLines="0" zoomScale="80" zoomScaleNormal="80" workbookViewId="0"/>
  </sheetViews>
  <sheetFormatPr defaultColWidth="9" defaultRowHeight="13" x14ac:dyDescent="0.3"/>
  <cols>
    <col min="1" max="1" width="2.08203125" style="8" customWidth="1"/>
    <col min="2" max="2" width="21.25" style="8" bestFit="1" customWidth="1"/>
    <col min="3" max="3" width="22.08203125" style="8" bestFit="1" customWidth="1"/>
    <col min="4" max="6" width="9.75" style="14" bestFit="1" customWidth="1"/>
    <col min="7" max="7" width="10.08203125" style="14" bestFit="1" customWidth="1"/>
    <col min="8" max="16384" width="9" style="8"/>
  </cols>
  <sheetData>
    <row r="1" spans="2:11" ht="15.5" x14ac:dyDescent="0.35">
      <c r="B1" s="87" t="s">
        <v>97</v>
      </c>
    </row>
    <row r="2" spans="2:11" ht="15.75" customHeight="1" x14ac:dyDescent="0.3"/>
    <row r="3" spans="2:11" ht="31.9" customHeight="1" x14ac:dyDescent="0.3">
      <c r="B3" s="56" t="str">
        <f>IF('[7]Model coeffs'!B2="","",'[7]Model coeffs'!B2)</f>
        <v/>
      </c>
      <c r="C3" s="56" t="str">
        <f>IF('[7]Model coeffs'!C2="","",'[7]Model coeffs'!C2)</f>
        <v/>
      </c>
      <c r="D3" s="103" t="s">
        <v>107</v>
      </c>
      <c r="E3" s="104"/>
      <c r="F3" s="103" t="s">
        <v>108</v>
      </c>
      <c r="G3" s="103"/>
      <c r="H3" s="103" t="s">
        <v>34</v>
      </c>
      <c r="I3" s="103"/>
      <c r="J3" s="103" t="s">
        <v>109</v>
      </c>
      <c r="K3" s="103"/>
    </row>
    <row r="4" spans="2:11" x14ac:dyDescent="0.3">
      <c r="B4" s="56" t="str">
        <f>IF('[7]Model coeffs'!B3="","",'[7]Model coeffs'!B3)</f>
        <v/>
      </c>
      <c r="C4" s="56" t="str">
        <f>IF('[7]Model coeffs'!C3="","",'[7]Model coeffs'!C3)</f>
        <v/>
      </c>
      <c r="D4" s="88" t="str">
        <f>IF('[7]Model coeffs'!D3="","",'[7]Model coeffs'!D3)</f>
        <v>re1</v>
      </c>
      <c r="E4" s="88" t="str">
        <f>IF('[7]Model coeffs'!E3="","",'[7]Model coeffs'!E3)</f>
        <v>re2</v>
      </c>
      <c r="F4" s="88" t="str">
        <f>IF('[7]Model coeffs'!F3="","",'[7]Model coeffs'!F3)</f>
        <v>re3</v>
      </c>
      <c r="G4" s="88" t="str">
        <f>IF('[7]Model coeffs'!G3="","",'[7]Model coeffs'!G3)</f>
        <v>re4</v>
      </c>
      <c r="H4" s="88" t="str">
        <f>IF('[7]Model coeffs'!H3="","",'[7]Model coeffs'!H3)</f>
        <v>re5</v>
      </c>
      <c r="I4" s="88" t="str">
        <f>IF('[7]Model coeffs'!I3="","",'[7]Model coeffs'!I3)</f>
        <v>re6</v>
      </c>
      <c r="J4" s="88" t="str">
        <f>IF('[7]Model coeffs'!J3="","",'[7]Model coeffs'!J3)</f>
        <v>re7</v>
      </c>
      <c r="K4" s="88" t="str">
        <f>IF('[7]Model coeffs'!K3="","",'[7]Model coeffs'!K3)</f>
        <v>re8</v>
      </c>
    </row>
    <row r="5" spans="2:11" x14ac:dyDescent="0.3">
      <c r="B5" s="56" t="str">
        <f>IF('[7]Model coeffs'!B4="","",'[7]Model coeffs'!B4)</f>
        <v>Variable code</v>
      </c>
      <c r="C5" s="56" t="str">
        <f>IF('[7]Model coeffs'!C4="","",'[7]Model coeffs'!C4)</f>
        <v>Full variable name</v>
      </c>
      <c r="D5" s="88" t="str">
        <f>IF('[7]Model coeffs'!D4="","",'[7]Model coeffs'!D4)</f>
        <v>SWC1</v>
      </c>
      <c r="E5" s="88" t="str">
        <f>IF('[7]Model coeffs'!E4="","",'[7]Model coeffs'!E4)</f>
        <v>SWC2</v>
      </c>
      <c r="F5" s="88" t="str">
        <f>IF('[7]Model coeffs'!F4="","",'[7]Model coeffs'!F4)</f>
        <v>SWT1</v>
      </c>
      <c r="G5" s="88" t="str">
        <f>IF('[7]Model coeffs'!G4="","",'[7]Model coeffs'!G4)</f>
        <v>SWT2</v>
      </c>
      <c r="H5" s="88" t="str">
        <f>IF('[7]Model coeffs'!H4="","",'[7]Model coeffs'!H4)</f>
        <v>BR1</v>
      </c>
      <c r="I5" s="88" t="str">
        <f>IF('[7]Model coeffs'!I4="","",'[7]Model coeffs'!I4)</f>
        <v>BR2</v>
      </c>
      <c r="J5" s="88" t="str">
        <f>IF('[7]Model coeffs'!J4="","",'[7]Model coeffs'!J4)</f>
        <v>BRP1</v>
      </c>
      <c r="K5" s="88" t="str">
        <f>IF('[7]Model coeffs'!K4="","",'[7]Model coeffs'!K4)</f>
        <v>BRP2</v>
      </c>
    </row>
    <row r="6" spans="2:11" x14ac:dyDescent="0.3">
      <c r="B6" s="57" t="str">
        <f>IF('[7]Model coeffs'!B5="","",'[7]Model coeffs'!B5)</f>
        <v>lnsewerlength</v>
      </c>
      <c r="C6" s="57" t="str">
        <f>IF('[7]Model coeffs'!C5="","",'[7]Model coeffs'!C5)</f>
        <v>Sewer length</v>
      </c>
      <c r="D6" s="58">
        <f>IF('[7]Model coeffs'!D5="","",'[7]Model coeffs'!D5)</f>
        <v>0.83868290000000001</v>
      </c>
      <c r="E6" s="58">
        <f>IF('[7]Model coeffs'!E5="","",'[7]Model coeffs'!E5)</f>
        <v>0.82989179999999996</v>
      </c>
      <c r="F6" s="58" t="str">
        <f>IF('[7]Model coeffs'!F5="","",'[7]Model coeffs'!F5)</f>
        <v/>
      </c>
      <c r="G6" s="58" t="str">
        <f>IF('[7]Model coeffs'!G5="","",'[7]Model coeffs'!G5)</f>
        <v/>
      </c>
      <c r="H6" s="58" t="str">
        <f>IF('[7]Model coeffs'!H5="","",'[7]Model coeffs'!H5)</f>
        <v/>
      </c>
      <c r="I6" s="58" t="str">
        <f>IF('[7]Model coeffs'!I5="","",'[7]Model coeffs'!I5)</f>
        <v/>
      </c>
      <c r="J6" s="58" t="str">
        <f>IF('[7]Model coeffs'!J5="","",'[7]Model coeffs'!J5)</f>
        <v/>
      </c>
      <c r="K6" s="58" t="str">
        <f>IF('[7]Model coeffs'!K5="","",'[7]Model coeffs'!K5)</f>
        <v/>
      </c>
    </row>
    <row r="7" spans="2:11" x14ac:dyDescent="0.3">
      <c r="B7" s="57" t="str">
        <f>IF('[7]Model coeffs'!B6="","",'[7]Model coeffs'!B6)</f>
        <v>lnpumpingcapperlength</v>
      </c>
      <c r="C7" s="57" t="str">
        <f>IF('[7]Model coeffs'!C6="","",'[7]Model coeffs'!C6)</f>
        <v>Pumping capacity/sewer length</v>
      </c>
      <c r="D7" s="58">
        <f>IF('[7]Model coeffs'!D6="","",'[7]Model coeffs'!D6)</f>
        <v>0.29101690000000002</v>
      </c>
      <c r="E7" s="58">
        <f>IF('[7]Model coeffs'!E6="","",'[7]Model coeffs'!E6)</f>
        <v>0.50086160000000002</v>
      </c>
      <c r="F7" s="58" t="str">
        <f>IF('[7]Model coeffs'!F6="","",'[7]Model coeffs'!F6)</f>
        <v/>
      </c>
      <c r="G7" s="58" t="str">
        <f>IF('[7]Model coeffs'!G6="","",'[7]Model coeffs'!G6)</f>
        <v/>
      </c>
      <c r="H7" s="58" t="str">
        <f>IF('[7]Model coeffs'!H6="","",'[7]Model coeffs'!H6)</f>
        <v/>
      </c>
      <c r="I7" s="58" t="str">
        <f>IF('[7]Model coeffs'!I6="","",'[7]Model coeffs'!I6)</f>
        <v/>
      </c>
      <c r="J7" s="58" t="str">
        <f>IF('[7]Model coeffs'!J6="","",'[7]Model coeffs'!J6)</f>
        <v/>
      </c>
      <c r="K7" s="58" t="str">
        <f>IF('[7]Model coeffs'!K6="","",'[7]Model coeffs'!K6)</f>
        <v/>
      </c>
    </row>
    <row r="8" spans="2:11" x14ac:dyDescent="0.3">
      <c r="B8" s="57" t="str">
        <f>IF('[7]Model coeffs'!B7="","",'[7]Model coeffs'!B7)</f>
        <v>lndensity</v>
      </c>
      <c r="C8" s="57" t="str">
        <f>IF('[7]Model coeffs'!C7="","",'[7]Model coeffs'!C7)</f>
        <v>Nr properties/sewer length</v>
      </c>
      <c r="D8" s="58">
        <f>IF('[7]Model coeffs'!D7="","",'[7]Model coeffs'!D7)</f>
        <v>0.97578569999999998</v>
      </c>
      <c r="E8" s="58" t="str">
        <f>IF('[7]Model coeffs'!E7="","",'[7]Model coeffs'!E7)</f>
        <v/>
      </c>
      <c r="F8" s="58" t="str">
        <f>IF('[7]Model coeffs'!F7="","",'[7]Model coeffs'!F7)</f>
        <v/>
      </c>
      <c r="G8" s="58" t="str">
        <f>IF('[7]Model coeffs'!G7="","",'[7]Model coeffs'!G7)</f>
        <v/>
      </c>
      <c r="H8" s="58" t="str">
        <f>IF('[7]Model coeffs'!H7="","",'[7]Model coeffs'!H7)</f>
        <v/>
      </c>
      <c r="I8" s="58" t="str">
        <f>IF('[7]Model coeffs'!I7="","",'[7]Model coeffs'!I7)</f>
        <v/>
      </c>
      <c r="J8" s="58" t="str">
        <f>IF('[7]Model coeffs'!J7="","",'[7]Model coeffs'!J7)</f>
        <v/>
      </c>
      <c r="K8" s="58" t="str">
        <f>IF('[7]Model coeffs'!K7="","",'[7]Model coeffs'!K7)</f>
        <v/>
      </c>
    </row>
    <row r="9" spans="2:11" x14ac:dyDescent="0.3">
      <c r="B9" s="57" t="str">
        <f>IF('[7]Model coeffs'!B8="","",'[7]Model coeffs'!B8)</f>
        <v>lnwedensitywastewater</v>
      </c>
      <c r="C9" s="57" t="str">
        <f>IF('[7]Model coeffs'!C8="","",'[7]Model coeffs'!C8)</f>
        <v>Weighted average density</v>
      </c>
      <c r="D9" s="58" t="str">
        <f>IF('[7]Model coeffs'!D8="","",'[7]Model coeffs'!D8)</f>
        <v/>
      </c>
      <c r="E9" s="58">
        <f>IF('[7]Model coeffs'!E8="","",'[7]Model coeffs'!E8)</f>
        <v>-2.6827939999999999</v>
      </c>
      <c r="F9" s="58" t="str">
        <f>IF('[7]Model coeffs'!F8="","",'[7]Model coeffs'!F8)</f>
        <v/>
      </c>
      <c r="G9" s="58" t="str">
        <f>IF('[7]Model coeffs'!G8="","",'[7]Model coeffs'!G8)</f>
        <v/>
      </c>
      <c r="H9" s="58">
        <f>IF('[7]Model coeffs'!H8="","",'[7]Model coeffs'!H8)</f>
        <v>-0.34811019999999998</v>
      </c>
      <c r="I9" s="58" t="str">
        <f>IF('[7]Model coeffs'!I8="","",'[7]Model coeffs'!I8)</f>
        <v/>
      </c>
      <c r="J9" s="58" t="str">
        <f>IF('[7]Model coeffs'!J8="","",'[7]Model coeffs'!J8)</f>
        <v/>
      </c>
      <c r="K9" s="58" t="str">
        <f>IF('[7]Model coeffs'!K8="","",'[7]Model coeffs'!K8)</f>
        <v/>
      </c>
    </row>
    <row r="10" spans="2:11" x14ac:dyDescent="0.3">
      <c r="B10" s="234" t="str">
        <f>IF('[7]Model coeffs'!B9="","",'[7]Model coeffs'!B9)</f>
        <v>lnwedensitywastewater2</v>
      </c>
      <c r="C10" s="234" t="str">
        <f>IF('[7]Model coeffs'!C9="","",'[7]Model coeffs'!C9)</f>
        <v>Weighted average density squared</v>
      </c>
      <c r="D10" s="235" t="str">
        <f>IF('[7]Model coeffs'!D9="","",'[7]Model coeffs'!D9)</f>
        <v/>
      </c>
      <c r="E10" s="235">
        <f>IF('[7]Model coeffs'!E9="","",'[7]Model coeffs'!E9)</f>
        <v>0.19361700000000001</v>
      </c>
      <c r="F10" s="235" t="str">
        <f>IF('[7]Model coeffs'!F9="","",'[7]Model coeffs'!F9)</f>
        <v/>
      </c>
      <c r="G10" s="235" t="str">
        <f>IF('[7]Model coeffs'!G9="","",'[7]Model coeffs'!G9)</f>
        <v/>
      </c>
      <c r="H10" s="235" t="str">
        <f>IF('[7]Model coeffs'!H9="","",'[7]Model coeffs'!H9)</f>
        <v/>
      </c>
      <c r="I10" s="235" t="str">
        <f>IF('[7]Model coeffs'!I9="","",'[7]Model coeffs'!I9)</f>
        <v/>
      </c>
      <c r="J10" s="235" t="str">
        <f>IF('[7]Model coeffs'!J9="","",'[7]Model coeffs'!J9)</f>
        <v/>
      </c>
      <c r="K10" s="235" t="str">
        <f>IF('[7]Model coeffs'!K9="","",'[7]Model coeffs'!K9)</f>
        <v/>
      </c>
    </row>
    <row r="11" spans="2:11" x14ac:dyDescent="0.3">
      <c r="B11" s="57" t="str">
        <f>IF('[7]Model coeffs'!B10="","",'[7]Model coeffs'!B10)</f>
        <v>lnload</v>
      </c>
      <c r="C11" s="57" t="str">
        <f>IF('[7]Model coeffs'!C10="","",'[7]Model coeffs'!C10)</f>
        <v>Load</v>
      </c>
      <c r="D11" s="58" t="str">
        <f>IF('[7]Model coeffs'!D10="","",'[7]Model coeffs'!D10)</f>
        <v/>
      </c>
      <c r="E11" s="58" t="str">
        <f>IF('[7]Model coeffs'!E10="","",'[7]Model coeffs'!E10)</f>
        <v/>
      </c>
      <c r="F11" s="58">
        <f>IF('[7]Model coeffs'!F10="","",'[7]Model coeffs'!F10)</f>
        <v>0.77918220000000005</v>
      </c>
      <c r="G11" s="58">
        <f>IF('[7]Model coeffs'!G10="","",'[7]Model coeffs'!G10)</f>
        <v>0.78116209999999997</v>
      </c>
      <c r="H11" s="58" t="str">
        <f>IF('[7]Model coeffs'!H10="","",'[7]Model coeffs'!H10)</f>
        <v/>
      </c>
      <c r="I11" s="58" t="str">
        <f>IF('[7]Model coeffs'!I10="","",'[7]Model coeffs'!I10)</f>
        <v/>
      </c>
      <c r="J11" s="58">
        <f>IF('[7]Model coeffs'!J10="","",'[7]Model coeffs'!J10)</f>
        <v>0.76831380000000005</v>
      </c>
      <c r="K11" s="58">
        <f>IF('[7]Model coeffs'!K10="","",'[7]Model coeffs'!K10)</f>
        <v>0.78184370000000003</v>
      </c>
    </row>
    <row r="12" spans="2:11" x14ac:dyDescent="0.3">
      <c r="B12" s="57" t="str">
        <f>IF('[7]Model coeffs'!B11="","",'[7]Model coeffs'!B11)</f>
        <v>pctbands13</v>
      </c>
      <c r="C12" s="57" t="str">
        <f>IF('[7]Model coeffs'!C11="","",'[7]Model coeffs'!C11)</f>
        <v>% load treated in bands 1-3</v>
      </c>
      <c r="D12" s="58" t="str">
        <f>IF('[7]Model coeffs'!D11="","",'[7]Model coeffs'!D11)</f>
        <v/>
      </c>
      <c r="E12" s="58" t="str">
        <f>IF('[7]Model coeffs'!E11="","",'[7]Model coeffs'!E11)</f>
        <v/>
      </c>
      <c r="F12" s="58">
        <f>IF('[7]Model coeffs'!F11="","",'[7]Model coeffs'!F11)</f>
        <v>4.1532800000000002E-2</v>
      </c>
      <c r="G12" s="58" t="str">
        <f>IF('[7]Model coeffs'!G11="","",'[7]Model coeffs'!G11)</f>
        <v/>
      </c>
      <c r="H12" s="58">
        <f>IF('[7]Model coeffs'!H11="","",'[7]Model coeffs'!H11)</f>
        <v>5.3903399999999997E-2</v>
      </c>
      <c r="I12" s="58" t="str">
        <f>IF('[7]Model coeffs'!I11="","",'[7]Model coeffs'!I11)</f>
        <v/>
      </c>
      <c r="J12" s="58">
        <f>IF('[7]Model coeffs'!J11="","",'[7]Model coeffs'!J11)</f>
        <v>3.4313900000000001E-2</v>
      </c>
      <c r="K12" s="58" t="str">
        <f>IF('[7]Model coeffs'!K11="","",'[7]Model coeffs'!K11)</f>
        <v/>
      </c>
    </row>
    <row r="13" spans="2:11" x14ac:dyDescent="0.3">
      <c r="B13" s="57" t="str">
        <f>IF('[7]Model coeffs'!B12="","",'[7]Model coeffs'!B12)</f>
        <v>pctnh3below3mg</v>
      </c>
      <c r="C13" s="57" t="str">
        <f>IF('[7]Model coeffs'!C12="","",'[7]Model coeffs'!C12)</f>
        <v>% load with ammonia&lt;3mg/l</v>
      </c>
      <c r="D13" s="58" t="str">
        <f>IF('[7]Model coeffs'!D12="","",'[7]Model coeffs'!D12)</f>
        <v/>
      </c>
      <c r="E13" s="58" t="str">
        <f>IF('[7]Model coeffs'!E12="","",'[7]Model coeffs'!E12)</f>
        <v/>
      </c>
      <c r="F13" s="58">
        <f>IF('[7]Model coeffs'!F12="","",'[7]Model coeffs'!F12)</f>
        <v>3.5541000000000001E-3</v>
      </c>
      <c r="G13" s="58">
        <f>IF('[7]Model coeffs'!G12="","",'[7]Model coeffs'!G12)</f>
        <v>3.8406E-3</v>
      </c>
      <c r="H13" s="58" t="str">
        <f>IF('[7]Model coeffs'!H12="","",'[7]Model coeffs'!H12)</f>
        <v/>
      </c>
      <c r="I13" s="58" t="str">
        <f>IF('[7]Model coeffs'!I12="","",'[7]Model coeffs'!I12)</f>
        <v/>
      </c>
      <c r="J13" s="58">
        <f>IF('[7]Model coeffs'!J12="","",'[7]Model coeffs'!J12)</f>
        <v>4.1952999999999999E-3</v>
      </c>
      <c r="K13" s="58">
        <f>IF('[7]Model coeffs'!K12="","",'[7]Model coeffs'!K12)</f>
        <v>4.4898999999999998E-3</v>
      </c>
    </row>
    <row r="14" spans="2:11" x14ac:dyDescent="0.3">
      <c r="B14" s="57" t="str">
        <f>IF('[7]Model coeffs'!B13="","",'[7]Model coeffs'!B13)</f>
        <v>pctbands6</v>
      </c>
      <c r="C14" s="57" t="str">
        <f>IF('[7]Model coeffs'!C13="","",'[7]Model coeffs'!C13)</f>
        <v>% load treated in band 6</v>
      </c>
      <c r="D14" s="58" t="str">
        <f>IF('[7]Model coeffs'!D13="","",'[7]Model coeffs'!D13)</f>
        <v/>
      </c>
      <c r="E14" s="58" t="str">
        <f>IF('[7]Model coeffs'!E13="","",'[7]Model coeffs'!E13)</f>
        <v/>
      </c>
      <c r="F14" s="58" t="str">
        <f>IF('[7]Model coeffs'!F13="","",'[7]Model coeffs'!F13)</f>
        <v/>
      </c>
      <c r="G14" s="58">
        <f>IF('[7]Model coeffs'!G13="","",'[7]Model coeffs'!G13)</f>
        <v>-1.23444E-2</v>
      </c>
      <c r="H14" s="58" t="str">
        <f>IF('[7]Model coeffs'!H13="","",'[7]Model coeffs'!H13)</f>
        <v/>
      </c>
      <c r="I14" s="58" t="str">
        <f>IF('[7]Model coeffs'!I13="","",'[7]Model coeffs'!I13)</f>
        <v/>
      </c>
      <c r="J14" s="58" t="str">
        <f>IF('[7]Model coeffs'!J13="","",'[7]Model coeffs'!J13)</f>
        <v/>
      </c>
      <c r="K14" s="58">
        <f>IF('[7]Model coeffs'!K13="","",'[7]Model coeffs'!K13)</f>
        <v>-1.1506199999999999E-2</v>
      </c>
    </row>
    <row r="15" spans="2:11" x14ac:dyDescent="0.3">
      <c r="B15" s="57" t="str">
        <f>IF('[7]Model coeffs'!B14="","",'[7]Model coeffs'!B14)</f>
        <v>lnsludgeprod</v>
      </c>
      <c r="C15" s="57" t="str">
        <f>IF('[7]Model coeffs'!C14="","",'[7]Model coeffs'!C14)</f>
        <v>Sludge produced</v>
      </c>
      <c r="D15" s="58" t="str">
        <f>IF('[7]Model coeffs'!D14="","",'[7]Model coeffs'!D14)</f>
        <v/>
      </c>
      <c r="E15" s="58" t="str">
        <f>IF('[7]Model coeffs'!E14="","",'[7]Model coeffs'!E14)</f>
        <v/>
      </c>
      <c r="F15" s="58" t="str">
        <f>IF('[7]Model coeffs'!F14="","",'[7]Model coeffs'!F14)</f>
        <v/>
      </c>
      <c r="G15" s="58" t="str">
        <f>IF('[7]Model coeffs'!G14="","",'[7]Model coeffs'!G14)</f>
        <v/>
      </c>
      <c r="H15" s="58">
        <f>IF('[7]Model coeffs'!H14="","",'[7]Model coeffs'!H14)</f>
        <v>1.293981</v>
      </c>
      <c r="I15" s="58">
        <f>IF('[7]Model coeffs'!I14="","",'[7]Model coeffs'!I14)</f>
        <v>1.31263</v>
      </c>
      <c r="J15" s="58" t="str">
        <f>IF('[7]Model coeffs'!J14="","",'[7]Model coeffs'!J14)</f>
        <v/>
      </c>
      <c r="K15" s="58" t="str">
        <f>IF('[7]Model coeffs'!K14="","",'[7]Model coeffs'!K14)</f>
        <v/>
      </c>
    </row>
    <row r="16" spans="2:11" x14ac:dyDescent="0.3">
      <c r="B16" s="57" t="str">
        <f>IF('[7]Model coeffs'!B15="","",'[7]Model coeffs'!B15)</f>
        <v>lnswtwperpro</v>
      </c>
      <c r="C16" s="57" t="str">
        <f>IF('[7]Model coeffs'!C15="","",'[7]Model coeffs'!C15)</f>
        <v>Nr STW/nr properties</v>
      </c>
      <c r="D16" s="58" t="str">
        <f>IF('[7]Model coeffs'!D15="","",'[7]Model coeffs'!D15)</f>
        <v/>
      </c>
      <c r="E16" s="58" t="str">
        <f>IF('[7]Model coeffs'!E15="","",'[7]Model coeffs'!E15)</f>
        <v/>
      </c>
      <c r="F16" s="58" t="str">
        <f>IF('[7]Model coeffs'!F15="","",'[7]Model coeffs'!F15)</f>
        <v/>
      </c>
      <c r="G16" s="58" t="str">
        <f>IF('[7]Model coeffs'!G15="","",'[7]Model coeffs'!G15)</f>
        <v/>
      </c>
      <c r="H16" s="58" t="str">
        <f>IF('[7]Model coeffs'!H15="","",'[7]Model coeffs'!H15)</f>
        <v/>
      </c>
      <c r="I16" s="58">
        <f>IF('[7]Model coeffs'!I15="","",'[7]Model coeffs'!I15)</f>
        <v>0.44668780000000002</v>
      </c>
      <c r="J16" s="58" t="str">
        <f>IF('[7]Model coeffs'!J15="","",'[7]Model coeffs'!J15)</f>
        <v/>
      </c>
      <c r="K16" s="58" t="str">
        <f>IF('[7]Model coeffs'!K15="","",'[7]Model coeffs'!K15)</f>
        <v/>
      </c>
    </row>
    <row r="17" spans="2:11" x14ac:dyDescent="0.3">
      <c r="B17" s="57" t="str">
        <f>IF('[7]Model coeffs'!B16="","",'[7]Model coeffs'!B16)</f>
        <v>_cons</v>
      </c>
      <c r="C17" s="57" t="str">
        <f>IF('[7]Model coeffs'!C16="","",'[7]Model coeffs'!C16)</f>
        <v>Constant</v>
      </c>
      <c r="D17" s="58">
        <f>IF('[7]Model coeffs'!D16="","",'[7]Model coeffs'!D16)</f>
        <v>-8.0302620000000005</v>
      </c>
      <c r="E17" s="58">
        <f>IF('[7]Model coeffs'!E16="","",'[7]Model coeffs'!E16)</f>
        <v>4.8452809999999999</v>
      </c>
      <c r="F17" s="58">
        <f>IF('[7]Model coeffs'!F16="","",'[7]Model coeffs'!F16)</f>
        <v>-5.2112189999999998</v>
      </c>
      <c r="G17" s="58">
        <f>IF('[7]Model coeffs'!G16="","",'[7]Model coeffs'!G16)</f>
        <v>-4.1175540000000002</v>
      </c>
      <c r="H17" s="58">
        <f>IF('[7]Model coeffs'!H16="","",'[7]Model coeffs'!H16)</f>
        <v>-8.1441399999999997E-2</v>
      </c>
      <c r="I17" s="58">
        <f>IF('[7]Model coeffs'!I16="","",'[7]Model coeffs'!I16)</f>
        <v>1.181832</v>
      </c>
      <c r="J17" s="58">
        <f>IF('[7]Model coeffs'!J16="","",'[7]Model coeffs'!J16)</f>
        <v>-4.7657499999999997</v>
      </c>
      <c r="K17" s="58">
        <f>IF('[7]Model coeffs'!K16="","",'[7]Model coeffs'!K16)</f>
        <v>-3.9122479999999999</v>
      </c>
    </row>
    <row r="18" spans="2:11" x14ac:dyDescent="0.3">
      <c r="B18" s="20" t="str">
        <f>IF('[7]Model coeffs'!B17="","",'[7]Model coeffs'!B17)</f>
        <v/>
      </c>
      <c r="C18" s="20" t="str">
        <f>IF('[7]Model coeffs'!C17="","",'[7]Model coeffs'!C17)</f>
        <v/>
      </c>
      <c r="D18" s="105"/>
      <c r="E18" s="105"/>
      <c r="F18" s="105"/>
      <c r="G18" s="105"/>
      <c r="H18" s="105"/>
      <c r="I18" s="105"/>
      <c r="J18" s="105"/>
      <c r="K18" s="105"/>
    </row>
    <row r="19" spans="2:11" x14ac:dyDescent="0.3">
      <c r="B19" s="67" t="str">
        <f>IF('[7]Model coeffs'!B18="","",'[7]Model coeffs'!B18)</f>
        <v/>
      </c>
      <c r="C19" s="20" t="str">
        <f>IF('[7]Model coeffs'!C18="","",'[7]Model coeffs'!C18)</f>
        <v/>
      </c>
      <c r="D19" s="105"/>
      <c r="E19" s="105"/>
      <c r="F19" s="105"/>
      <c r="G19" s="105"/>
      <c r="H19" s="105"/>
      <c r="I19" s="105"/>
      <c r="J19" s="105"/>
      <c r="K19" s="105"/>
    </row>
    <row r="20" spans="2:11" x14ac:dyDescent="0.3">
      <c r="B20" s="67" t="str">
        <f>IF('[7]Model coeffs'!B19="","",'[7]Model coeffs'!B19)</f>
        <v/>
      </c>
      <c r="C20" s="20" t="str">
        <f>IF('[7]Model coeffs'!C19="","",'[7]Model coeffs'!C19)</f>
        <v/>
      </c>
      <c r="D20" s="105"/>
      <c r="E20" s="105"/>
      <c r="F20" s="105"/>
      <c r="G20" s="105"/>
      <c r="H20" s="105"/>
      <c r="I20" s="105"/>
      <c r="J20" s="105"/>
      <c r="K20" s="105"/>
    </row>
    <row r="21" spans="2:11" x14ac:dyDescent="0.3">
      <c r="B21" s="67" t="str">
        <f>IF('[7]Model coeffs'!B20="","",'[7]Model coeffs'!B20)</f>
        <v/>
      </c>
      <c r="C21" s="20" t="str">
        <f>IF('[7]Model coeffs'!C20="","",'[7]Model coeffs'!C20)</f>
        <v/>
      </c>
      <c r="D21" s="106"/>
      <c r="E21" s="106"/>
      <c r="F21" s="106"/>
      <c r="G21" s="20"/>
      <c r="H21" s="20"/>
      <c r="I21" s="20"/>
      <c r="J21" s="20"/>
      <c r="K21" s="20"/>
    </row>
    <row r="22" spans="2:11" x14ac:dyDescent="0.3">
      <c r="B22" s="67" t="str">
        <f>IF('[7]Model coeffs'!B21="","",'[7]Model coeffs'!B21)</f>
        <v/>
      </c>
      <c r="C22" s="8" t="str">
        <f>IF('[7]Model coeffs'!C21="","",'[7]Model coeffs'!C21)</f>
        <v/>
      </c>
      <c r="D22" s="8"/>
      <c r="E22" s="8"/>
      <c r="F22" s="8"/>
      <c r="G22" s="8"/>
    </row>
    <row r="23" spans="2:11" x14ac:dyDescent="0.3">
      <c r="B23" s="8" t="str">
        <f>IF('[7]Model coeffs'!B22="","",'[7]Model coeffs'!B22)</f>
        <v/>
      </c>
      <c r="C23" s="8" t="str">
        <f>IF('[7]Model coeffs'!C22="","",'[7]Model coeffs'!C22)</f>
        <v/>
      </c>
      <c r="D23" s="8"/>
      <c r="E23" s="8"/>
      <c r="F23" s="8"/>
      <c r="G23" s="8"/>
    </row>
    <row r="24" spans="2:11" x14ac:dyDescent="0.3">
      <c r="B24" s="8" t="str">
        <f>IF('[7]Model coeffs'!B23="","",'[7]Model coeffs'!B23)</f>
        <v/>
      </c>
      <c r="C24" s="8" t="str">
        <f>IF('[7]Model coeffs'!C23="","",'[7]Model coeffs'!C23)</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
  <sheetViews>
    <sheetView showGridLines="0" workbookViewId="0"/>
  </sheetViews>
  <sheetFormatPr defaultRowHeight="1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S101"/>
  <sheetViews>
    <sheetView showGridLines="0"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8.58203125" defaultRowHeight="14.5" x14ac:dyDescent="0.35"/>
  <cols>
    <col min="1" max="1" width="12.08203125" style="10" bestFit="1" customWidth="1"/>
    <col min="2" max="2" width="10.5" style="10" customWidth="1"/>
    <col min="3" max="3" width="8.58203125" style="2"/>
    <col min="4" max="11" width="8.58203125" style="10"/>
    <col min="12" max="12" width="7.08203125" style="8" customWidth="1"/>
    <col min="13" max="22" width="14.5" style="10" customWidth="1"/>
    <col min="23" max="23" width="7.75" style="8" customWidth="1"/>
    <col min="24" max="29" width="10.58203125" style="8" customWidth="1"/>
    <col min="30" max="32" width="8.58203125" style="8" customWidth="1"/>
    <col min="33" max="33" width="12.08203125" style="8" customWidth="1"/>
    <col min="34" max="34" width="8.58203125" style="8"/>
    <col min="35" max="37" width="13.08203125" style="8" customWidth="1"/>
    <col min="38" max="38" width="8.58203125" style="8"/>
    <col min="39" max="39" width="14.25" style="14" customWidth="1"/>
    <col min="40" max="40" width="13.25" style="14" customWidth="1"/>
    <col min="41" max="41" width="13" style="8" customWidth="1"/>
    <col min="42" max="42" width="8.58203125" style="8"/>
    <col min="43" max="43" width="17.58203125" style="8" customWidth="1"/>
    <col min="44" max="44" width="13" style="8" customWidth="1"/>
    <col min="45" max="45" width="14.5" style="8" customWidth="1"/>
    <col min="46" max="16384" width="8.58203125" style="10"/>
  </cols>
  <sheetData>
    <row r="1" spans="1:42" ht="15.5" x14ac:dyDescent="0.35">
      <c r="A1" s="59" t="s">
        <v>93</v>
      </c>
      <c r="L1" s="20"/>
      <c r="W1" s="20"/>
    </row>
    <row r="2" spans="1:42" ht="13" x14ac:dyDescent="0.3">
      <c r="A2" s="36"/>
      <c r="B2" s="36"/>
      <c r="C2" s="10"/>
      <c r="O2" s="25"/>
      <c r="T2" s="37"/>
      <c r="U2" s="37"/>
      <c r="AM2" s="26"/>
      <c r="AN2" s="26"/>
      <c r="AP2" s="27"/>
    </row>
    <row r="3" spans="1:42" ht="13" x14ac:dyDescent="0.3">
      <c r="A3" s="35"/>
      <c r="B3" s="35"/>
      <c r="C3" s="10"/>
      <c r="D3" s="62" t="s">
        <v>62</v>
      </c>
      <c r="E3" s="24"/>
      <c r="F3" s="24"/>
      <c r="G3" s="24"/>
      <c r="H3" s="24"/>
      <c r="I3" s="24"/>
      <c r="J3" s="24"/>
      <c r="K3" s="24"/>
      <c r="O3" s="38"/>
    </row>
    <row r="4" spans="1:42" ht="13" x14ac:dyDescent="0.3">
      <c r="A4" s="30"/>
      <c r="B4" s="30"/>
      <c r="C4" s="10"/>
      <c r="D4" s="63" t="str">
        <f xml:space="preserve"> IF(D5=[7]Efficiency!K19, "OK", "error")</f>
        <v>OK</v>
      </c>
      <c r="E4" s="63" t="str">
        <f xml:space="preserve"> IF(E5=[7]Efficiency!L19, "OK", "error")</f>
        <v>OK</v>
      </c>
      <c r="F4" s="63" t="str">
        <f xml:space="preserve"> IF(F5=[7]Efficiency!M19, "OK", "error")</f>
        <v>OK</v>
      </c>
      <c r="G4" s="63" t="str">
        <f xml:space="preserve"> IF(G5=[7]Efficiency!N19, "OK", "error")</f>
        <v>OK</v>
      </c>
      <c r="H4" s="63" t="str">
        <f xml:space="preserve"> IF(H5=[7]Efficiency!O19, "OK", "error")</f>
        <v>OK</v>
      </c>
      <c r="I4" s="63" t="str">
        <f xml:space="preserve"> IF(I5=[7]Efficiency!P19, "OK", "error")</f>
        <v>OK</v>
      </c>
      <c r="J4" s="63" t="str">
        <f xml:space="preserve"> IF(J5=[7]Efficiency!Q19, "OK", "error")</f>
        <v>OK</v>
      </c>
      <c r="K4" s="63" t="str">
        <f xml:space="preserve"> IF(K5=[7]Efficiency!R19, "OK", "error")</f>
        <v>OK</v>
      </c>
      <c r="L4" s="14"/>
      <c r="W4" s="14"/>
    </row>
    <row r="5" spans="1:42" ht="39" customHeight="1" x14ac:dyDescent="0.3">
      <c r="A5" s="33"/>
      <c r="B5" s="34"/>
      <c r="C5" s="10"/>
      <c r="D5" s="64">
        <f>INDEX(Controls!$D$24:$D$31,MATCH(D$6,Controls!$C$24:$C$31,0))</f>
        <v>0.5</v>
      </c>
      <c r="E5" s="64">
        <f>INDEX(Controls!$D$24:$D$31,MATCH(E$6,Controls!$C$24:$C$31,0))</f>
        <v>0.5</v>
      </c>
      <c r="F5" s="64">
        <f>INDEX(Controls!$D$24:$D$31,MATCH(F$6,Controls!$C$24:$C$31,0))</f>
        <v>0.5</v>
      </c>
      <c r="G5" s="64">
        <f>INDEX(Controls!$D$24:$D$31,MATCH(G$6,Controls!$C$24:$C$31,0))</f>
        <v>0.5</v>
      </c>
      <c r="H5" s="64">
        <f>INDEX(Controls!$D$24:$D$31,MATCH(H$6,Controls!$C$24:$C$31,0))</f>
        <v>0.5</v>
      </c>
      <c r="I5" s="64">
        <f>INDEX(Controls!$D$24:$D$31,MATCH(I$6,Controls!$C$24:$C$31,0))</f>
        <v>0.5</v>
      </c>
      <c r="J5" s="64">
        <f>INDEX(Controls!$D$24:$D$31,MATCH(J$6,Controls!$C$24:$C$31,0))</f>
        <v>0.5</v>
      </c>
      <c r="K5" s="64">
        <f>INDEX(Controls!$D$24:$D$31,MATCH(K$6,Controls!$C$24:$C$31,0))</f>
        <v>0.5</v>
      </c>
      <c r="L5" s="10"/>
      <c r="T5" s="64">
        <f>INDEX(Controls!$H$24:$H$25,MATCH(T$6,Controls!$G$24:$G$25,0))</f>
        <v>0.5</v>
      </c>
      <c r="U5" s="64">
        <f>INDEX(Controls!$H$24:$H$25,MATCH(U$6,Controls!$G$24:$G$25,0))</f>
        <v>0.5</v>
      </c>
      <c r="W5" s="10"/>
      <c r="X5" s="64">
        <f>INDEX(Controls!$H$24:$H$25,MATCH(T$6,Controls!$G$24:$G$25,0))</f>
        <v>0.5</v>
      </c>
      <c r="Y5" s="64">
        <f>INDEX(Controls!$H$24:$H$25,MATCH(U$6,Controls!$G$24:$G$25,0))</f>
        <v>0.5</v>
      </c>
      <c r="AD5" s="110"/>
      <c r="AE5" s="130" t="s">
        <v>190</v>
      </c>
      <c r="AF5" s="129"/>
      <c r="AG5" s="129"/>
    </row>
    <row r="6" spans="1:42" ht="45.75" customHeight="1" x14ac:dyDescent="0.3">
      <c r="A6" s="4" t="str">
        <f>'Forecast drivers'!B7</f>
        <v>Company code</v>
      </c>
      <c r="B6" s="4" t="str">
        <f>'Forecast drivers'!C7</f>
        <v>Financial year</v>
      </c>
      <c r="C6" s="29" t="str">
        <f>'Forecast drivers'!A7</f>
        <v>Unique id</v>
      </c>
      <c r="D6" s="5" t="s">
        <v>26</v>
      </c>
      <c r="E6" s="5" t="s">
        <v>27</v>
      </c>
      <c r="F6" s="5" t="s">
        <v>31</v>
      </c>
      <c r="G6" s="5" t="s">
        <v>32</v>
      </c>
      <c r="H6" s="5" t="s">
        <v>35</v>
      </c>
      <c r="I6" s="5" t="s">
        <v>36</v>
      </c>
      <c r="J6" s="5" t="s">
        <v>38</v>
      </c>
      <c r="K6" s="5" t="s">
        <v>39</v>
      </c>
      <c r="M6" s="28" t="s">
        <v>179</v>
      </c>
      <c r="N6" s="28" t="s">
        <v>180</v>
      </c>
      <c r="O6" s="28" t="s">
        <v>84</v>
      </c>
      <c r="P6" s="28" t="s">
        <v>181</v>
      </c>
      <c r="Q6" s="28" t="s">
        <v>182</v>
      </c>
      <c r="R6" s="28" t="s">
        <v>186</v>
      </c>
      <c r="S6" s="28" t="s">
        <v>187</v>
      </c>
      <c r="T6" s="28" t="s">
        <v>86</v>
      </c>
      <c r="U6" s="28" t="s">
        <v>87</v>
      </c>
      <c r="V6" s="65" t="s">
        <v>96</v>
      </c>
      <c r="X6" s="28" t="s">
        <v>188</v>
      </c>
      <c r="Y6" s="28" t="s">
        <v>189</v>
      </c>
      <c r="Z6" s="28" t="s">
        <v>95</v>
      </c>
      <c r="AA6" s="28" t="s">
        <v>25</v>
      </c>
      <c r="AB6" s="65" t="s">
        <v>276</v>
      </c>
      <c r="AD6" s="9" t="s">
        <v>12</v>
      </c>
      <c r="AE6" s="9" t="s">
        <v>69</v>
      </c>
      <c r="AF6" s="9" t="s">
        <v>88</v>
      </c>
      <c r="AG6" s="23" t="s">
        <v>89</v>
      </c>
    </row>
    <row r="7" spans="1:42" ht="13" x14ac:dyDescent="0.3">
      <c r="A7" s="4" t="str">
        <f>'Forecast drivers'!B8</f>
        <v>ANH</v>
      </c>
      <c r="B7" s="4">
        <f>'Forecast drivers'!C8</f>
        <v>2021</v>
      </c>
      <c r="C7" s="29" t="str">
        <f>'Forecast drivers'!A8</f>
        <v>ANH21</v>
      </c>
      <c r="D7" s="44">
        <f>EXP('Model coeffs'!$D$17+'Model coeffs'!$D$6*'Forecast drivers'!E8+'Model coeffs'!$D$7*'Forecast drivers'!I8+'Model coeffs'!$D$8*'Forecast drivers'!H8)</f>
        <v>156.66732545327409</v>
      </c>
      <c r="E7" s="44">
        <f>EXP('Model coeffs'!$E$17+'Model coeffs'!$E$6*'Forecast drivers'!E8+'Model coeffs'!$E$7*'Forecast drivers'!I8+'Model coeffs'!$E$9*'Forecast drivers'!M8 + 'Model coeffs'!$E$10*'Forecast drivers'!N8)</f>
        <v>167.63650818341202</v>
      </c>
      <c r="F7" s="44">
        <f>EXP('Model coeffs'!$F$17+'Model coeffs'!$F$11*'Forecast drivers'!F8+'Model coeffs'!$F$12*'Forecast drivers'!J8+'Model coeffs'!$F$13*'Forecast drivers'!K8)</f>
        <v>180.85591734185894</v>
      </c>
      <c r="G7" s="44">
        <f>EXP('Model coeffs'!$G$17+'Model coeffs'!$G$11*'Forecast drivers'!F8+'Model coeffs'!$G$13*'Forecast drivers'!K8+'Model coeffs'!$G$14*'Forecast drivers'!L8)</f>
        <v>198.90854386947422</v>
      </c>
      <c r="H7" s="45">
        <f>EXP('Model coeffs'!$H$17+'Model coeffs'!$H$9*'Forecast drivers'!M8+'Model coeffs'!$H$12*'Forecast drivers'!J8+'Model coeffs'!$H$15*'Forecast drivers'!G8)</f>
        <v>82.17016380657779</v>
      </c>
      <c r="I7" s="45">
        <f>EXP('Model coeffs'!$I$17+'Model coeffs'!$I$15*'Forecast drivers'!G8+'Model coeffs'!$I$16*'Forecast drivers'!O8)</f>
        <v>75.266099416596177</v>
      </c>
      <c r="J7" s="45">
        <f>EXP('Model coeffs'!$J$17+'Model coeffs'!$J$11*'Forecast drivers'!F8+'Model coeffs'!$J$12*'Forecast drivers'!J8+'Model coeffs'!$J$13*'Forecast drivers'!K8)</f>
        <v>238.93248736251439</v>
      </c>
      <c r="K7" s="45">
        <f>EXP('Model coeffs'!$K$17+'Model coeffs'!$K$11*'Forecast drivers'!F8+'Model coeffs'!$K$13*'Forecast drivers'!K8+'Model coeffs'!$K$14*'Forecast drivers'!L8)</f>
        <v>263.73175768109985</v>
      </c>
      <c r="L7" s="60"/>
      <c r="M7" s="41">
        <f>D$5*D7+E$5*E7</f>
        <v>162.15191681834307</v>
      </c>
      <c r="N7" s="41">
        <f>F$5*F7+G$5*G7</f>
        <v>189.88223060566656</v>
      </c>
      <c r="O7" s="41">
        <f>M7+N7</f>
        <v>352.03414742400963</v>
      </c>
      <c r="P7" s="41">
        <f>H$5*H7+I$5*I7</f>
        <v>78.718131611586983</v>
      </c>
      <c r="Q7" s="41">
        <f>J$5*J7+K$5*K7</f>
        <v>251.33212252180712</v>
      </c>
      <c r="R7" s="41">
        <f>Q7-N7</f>
        <v>61.449891916140558</v>
      </c>
      <c r="S7" s="41">
        <f>AVERAGE(R7,P7)</f>
        <v>70.084011763863771</v>
      </c>
      <c r="T7" s="41">
        <f>M7+N7+P7</f>
        <v>430.75227903559664</v>
      </c>
      <c r="U7" s="41">
        <f>M7+Q7</f>
        <v>413.48403934015016</v>
      </c>
      <c r="V7" s="83">
        <f t="shared" ref="V7:V38" si="0">T$5*T7+U$5*U7</f>
        <v>422.1181591878734</v>
      </c>
      <c r="W7" s="14"/>
      <c r="X7" s="41">
        <f>(O7*Controls!$G$12)+(P7*Controls!$G$12)</f>
        <v>421.2876643386216</v>
      </c>
      <c r="Y7" s="41">
        <f>(O7*Controls!$G$12)+(R7*Controls!$G$12)</f>
        <v>404.39884744176914</v>
      </c>
      <c r="Z7" s="41">
        <f>X$5*X7+Y$5*Y7</f>
        <v>412.84325589019534</v>
      </c>
      <c r="AA7" s="108">
        <f>(INDEX(Controls!$G$15:$G$19,MATCH($B7,Controls!$C$15:$C$19,0),0))*$Z7</f>
        <v>-2.3119222329851143</v>
      </c>
      <c r="AB7" s="83">
        <f t="shared" ref="AB7:AB38" si="1">Z7+AA7</f>
        <v>410.53133365721021</v>
      </c>
      <c r="AC7" s="204"/>
      <c r="AD7" s="118" t="s">
        <v>3</v>
      </c>
      <c r="AE7" s="68">
        <v>2498.0227597181793</v>
      </c>
      <c r="AF7" s="68">
        <f>SUMIF($A$7:$A$66,$AD7,V$7:V$66)</f>
        <v>2139.4526647764865</v>
      </c>
      <c r="AG7" s="69">
        <f t="shared" ref="AG7:AG17" si="2">AE7/AF7</f>
        <v>1.1675989849390538</v>
      </c>
    </row>
    <row r="8" spans="1:42" ht="13" x14ac:dyDescent="0.3">
      <c r="A8" s="4" t="str">
        <f>'Forecast drivers'!B9</f>
        <v>ANH</v>
      </c>
      <c r="B8" s="4">
        <f>'Forecast drivers'!C9</f>
        <v>2022</v>
      </c>
      <c r="C8" s="29" t="str">
        <f>'Forecast drivers'!A9</f>
        <v>ANH22</v>
      </c>
      <c r="D8" s="44">
        <f>EXP('Model coeffs'!$D$17+'Model coeffs'!$D$6*'Forecast drivers'!E9+'Model coeffs'!$D$7*'Forecast drivers'!I9+'Model coeffs'!$D$8*'Forecast drivers'!H9)</f>
        <v>157.74434660978775</v>
      </c>
      <c r="E8" s="44">
        <f>EXP('Model coeffs'!$E$17+'Model coeffs'!$E$6*'Forecast drivers'!E9+'Model coeffs'!$E$7*'Forecast drivers'!I9+'Model coeffs'!$E$9*'Forecast drivers'!M9 + 'Model coeffs'!$E$10*'Forecast drivers'!N9)</f>
        <v>167.78528561170938</v>
      </c>
      <c r="F8" s="44">
        <f>EXP('Model coeffs'!$F$17+'Model coeffs'!$F$11*'Forecast drivers'!F9+'Model coeffs'!$F$12*'Forecast drivers'!J9+'Model coeffs'!$F$13*'Forecast drivers'!K9)</f>
        <v>182.23501703253785</v>
      </c>
      <c r="G8" s="44">
        <f>EXP('Model coeffs'!$G$17+'Model coeffs'!$G$11*'Forecast drivers'!F9+'Model coeffs'!$G$13*'Forecast drivers'!K9+'Model coeffs'!$G$14*'Forecast drivers'!L9)</f>
        <v>200.42917092971524</v>
      </c>
      <c r="H8" s="45">
        <f>EXP('Model coeffs'!$H$17+'Model coeffs'!$H$9*'Forecast drivers'!M9+'Model coeffs'!$H$12*'Forecast drivers'!J9+'Model coeffs'!$H$15*'Forecast drivers'!G9)</f>
        <v>83.11460265548844</v>
      </c>
      <c r="I8" s="45">
        <f>EXP('Model coeffs'!$I$17+'Model coeffs'!$I$15*'Forecast drivers'!G9+'Model coeffs'!$I$16*'Forecast drivers'!O9)</f>
        <v>75.945783399407063</v>
      </c>
      <c r="J8" s="45">
        <f>EXP('Model coeffs'!$J$17+'Model coeffs'!$J$11*'Forecast drivers'!F9+'Model coeffs'!$J$12*'Forecast drivers'!J9+'Model coeffs'!$J$13*'Forecast drivers'!K9)</f>
        <v>240.72893563234533</v>
      </c>
      <c r="K8" s="45">
        <f>EXP('Model coeffs'!$K$17+'Model coeffs'!$K$11*'Forecast drivers'!F9+'Model coeffs'!$K$13*'Forecast drivers'!K9+'Model coeffs'!$K$14*'Forecast drivers'!L9)</f>
        <v>265.74971477213575</v>
      </c>
      <c r="L8" s="60"/>
      <c r="M8" s="41">
        <f t="shared" ref="M8:M56" si="3">D$5*D8+E$5*E8</f>
        <v>162.76481611074857</v>
      </c>
      <c r="N8" s="41">
        <f t="shared" ref="N8:N56" si="4">F$5*F8+G$5*G8</f>
        <v>191.33209398112655</v>
      </c>
      <c r="O8" s="41">
        <f t="shared" ref="O8:O56" si="5">M8+N8</f>
        <v>354.09691009187509</v>
      </c>
      <c r="P8" s="41">
        <f t="shared" ref="P8:P56" si="6">H$5*H8+I$5*I8</f>
        <v>79.530193027447751</v>
      </c>
      <c r="Q8" s="41">
        <f t="shared" ref="Q8:Q56" si="7">J$5*J8+K$5*K8</f>
        <v>253.23932520224054</v>
      </c>
      <c r="R8" s="41">
        <f t="shared" ref="R8:R66" si="8">Q8-N8</f>
        <v>61.907231221113989</v>
      </c>
      <c r="S8" s="41">
        <f t="shared" ref="S8:S66" si="9">AVERAGE(R8,P8)</f>
        <v>70.71871212428087</v>
      </c>
      <c r="T8" s="41">
        <f t="shared" ref="T8:T56" si="10">M8+N8+P8</f>
        <v>433.62710311932284</v>
      </c>
      <c r="U8" s="41">
        <f t="shared" ref="U8:U56" si="11">M8+Q8</f>
        <v>416.00414131298908</v>
      </c>
      <c r="V8" s="83">
        <f t="shared" si="0"/>
        <v>424.81562221615593</v>
      </c>
      <c r="W8" s="14"/>
      <c r="X8" s="41">
        <f>(O8*Controls!$G$12)+(P8*Controls!$G$12)</f>
        <v>424.09932194918372</v>
      </c>
      <c r="Y8" s="41">
        <f>(O8*Controls!$G$12)+(R8*Controls!$G$12)</f>
        <v>406.86357699911338</v>
      </c>
      <c r="Z8" s="41">
        <f t="shared" ref="Z8:Z66" si="12">X$5*X8+Y$5*Y8</f>
        <v>415.48144947414858</v>
      </c>
      <c r="AA8" s="108">
        <f>(INDEX(Controls!$G$15:$G$19,MATCH($B8,Controls!$C$15:$C$19,0),0))*$Z8</f>
        <v>-4.6816782111907163</v>
      </c>
      <c r="AB8" s="83">
        <f t="shared" si="1"/>
        <v>410.79977126295785</v>
      </c>
      <c r="AC8" s="204"/>
      <c r="AD8" s="118" t="s">
        <v>4</v>
      </c>
      <c r="AE8" s="68">
        <v>880.03899999999999</v>
      </c>
      <c r="AF8" s="68">
        <f t="shared" ref="AF8:AF16" si="13">SUMIF($A$7:$A$66,$AD8,V$7:V$66)</f>
        <v>895.83730855802924</v>
      </c>
      <c r="AG8" s="69">
        <f t="shared" si="2"/>
        <v>0.98236475707463133</v>
      </c>
    </row>
    <row r="9" spans="1:42" ht="13" x14ac:dyDescent="0.3">
      <c r="A9" s="4" t="str">
        <f>'Forecast drivers'!B10</f>
        <v>ANH</v>
      </c>
      <c r="B9" s="4">
        <f>'Forecast drivers'!C10</f>
        <v>2023</v>
      </c>
      <c r="C9" s="29" t="str">
        <f>'Forecast drivers'!A10</f>
        <v>ANH23</v>
      </c>
      <c r="D9" s="44">
        <f>EXP('Model coeffs'!$D$17+'Model coeffs'!$D$6*'Forecast drivers'!E10+'Model coeffs'!$D$7*'Forecast drivers'!I10+'Model coeffs'!$D$8*'Forecast drivers'!H10)</f>
        <v>159.05864897705717</v>
      </c>
      <c r="E9" s="44">
        <f>EXP('Model coeffs'!$E$17+'Model coeffs'!$E$6*'Forecast drivers'!E10+'Model coeffs'!$E$7*'Forecast drivers'!I10+'Model coeffs'!$E$9*'Forecast drivers'!M10 + 'Model coeffs'!$E$10*'Forecast drivers'!N10)</f>
        <v>167.95613593699491</v>
      </c>
      <c r="F9" s="44">
        <f>EXP('Model coeffs'!$F$17+'Model coeffs'!$F$11*'Forecast drivers'!F10+'Model coeffs'!$F$12*'Forecast drivers'!J10+'Model coeffs'!$F$13*'Forecast drivers'!K10)</f>
        <v>183.63553890579081</v>
      </c>
      <c r="G9" s="44">
        <f>EXP('Model coeffs'!$G$17+'Model coeffs'!$G$11*'Forecast drivers'!F10+'Model coeffs'!$G$13*'Forecast drivers'!K10+'Model coeffs'!$G$14*'Forecast drivers'!L10)</f>
        <v>201.97344850667105</v>
      </c>
      <c r="H9" s="45">
        <f>EXP('Model coeffs'!$H$17+'Model coeffs'!$H$9*'Forecast drivers'!M10+'Model coeffs'!$H$12*'Forecast drivers'!J10+'Model coeffs'!$H$15*'Forecast drivers'!G10)</f>
        <v>84.029304830647419</v>
      </c>
      <c r="I9" s="45">
        <f>EXP('Model coeffs'!$I$17+'Model coeffs'!$I$15*'Forecast drivers'!G10+'Model coeffs'!$I$16*'Forecast drivers'!O10)</f>
        <v>76.543529017867485</v>
      </c>
      <c r="J9" s="45">
        <f>EXP('Model coeffs'!$J$17+'Model coeffs'!$J$11*'Forecast drivers'!F10+'Model coeffs'!$J$12*'Forecast drivers'!J10+'Model coeffs'!$J$13*'Forecast drivers'!K10)</f>
        <v>242.55309489561901</v>
      </c>
      <c r="K9" s="45">
        <f>EXP('Model coeffs'!$K$17+'Model coeffs'!$K$11*'Forecast drivers'!F10+'Model coeffs'!$K$13*'Forecast drivers'!K10+'Model coeffs'!$K$14*'Forecast drivers'!L10)</f>
        <v>267.79907109213667</v>
      </c>
      <c r="L9" s="60"/>
      <c r="M9" s="41">
        <f t="shared" si="3"/>
        <v>163.50739245702604</v>
      </c>
      <c r="N9" s="41">
        <f t="shared" si="4"/>
        <v>192.80449370623091</v>
      </c>
      <c r="O9" s="41">
        <f t="shared" si="5"/>
        <v>356.31188616325699</v>
      </c>
      <c r="P9" s="41">
        <f t="shared" si="6"/>
        <v>80.286416924257452</v>
      </c>
      <c r="Q9" s="41">
        <f t="shared" si="7"/>
        <v>255.17608299387786</v>
      </c>
      <c r="R9" s="41">
        <f t="shared" si="8"/>
        <v>62.371589287646941</v>
      </c>
      <c r="S9" s="41">
        <f t="shared" si="9"/>
        <v>71.329003105952197</v>
      </c>
      <c r="T9" s="41">
        <f t="shared" si="10"/>
        <v>436.59830308751441</v>
      </c>
      <c r="U9" s="41">
        <f t="shared" si="11"/>
        <v>418.68347545090387</v>
      </c>
      <c r="V9" s="83">
        <f t="shared" si="0"/>
        <v>427.64088926920914</v>
      </c>
      <c r="W9" s="14"/>
      <c r="X9" s="41">
        <f>(O9*Controls!$G$12)+(P9*Controls!$G$12)</f>
        <v>427.00523784517134</v>
      </c>
      <c r="Y9" s="41">
        <f>(O9*Controls!$G$12)+(R9*Controls!$G$12)</f>
        <v>409.48404002596504</v>
      </c>
      <c r="Z9" s="41">
        <f t="shared" si="12"/>
        <v>418.24463893556822</v>
      </c>
      <c r="AA9" s="108">
        <f>(INDEX(Controls!$G$15:$G$19,MATCH($B9,Controls!$C$15:$C$19,0),0))*$Z9</f>
        <v>-6.9872390879617194</v>
      </c>
      <c r="AB9" s="83">
        <f t="shared" si="1"/>
        <v>411.25739984760651</v>
      </c>
      <c r="AC9" s="204"/>
      <c r="AD9" s="118" t="s">
        <v>5</v>
      </c>
      <c r="AE9" s="68">
        <v>2190.1525841392281</v>
      </c>
      <c r="AF9" s="68">
        <f t="shared" si="13"/>
        <v>2189.6973982219515</v>
      </c>
      <c r="AG9" s="69">
        <f t="shared" si="2"/>
        <v>1.0002078761739619</v>
      </c>
    </row>
    <row r="10" spans="1:42" ht="13" x14ac:dyDescent="0.3">
      <c r="A10" s="4" t="str">
        <f>'Forecast drivers'!B11</f>
        <v>ANH</v>
      </c>
      <c r="B10" s="4">
        <f>'Forecast drivers'!C11</f>
        <v>2024</v>
      </c>
      <c r="C10" s="29" t="str">
        <f>'Forecast drivers'!A11</f>
        <v>ANH24</v>
      </c>
      <c r="D10" s="44">
        <f>EXP('Model coeffs'!$D$17+'Model coeffs'!$D$6*'Forecast drivers'!E11+'Model coeffs'!$D$7*'Forecast drivers'!I11+'Model coeffs'!$D$8*'Forecast drivers'!H11)</f>
        <v>160.33534191988136</v>
      </c>
      <c r="E10" s="44">
        <f>EXP('Model coeffs'!$E$17+'Model coeffs'!$E$6*'Forecast drivers'!E11+'Model coeffs'!$E$7*'Forecast drivers'!I11+'Model coeffs'!$E$9*'Forecast drivers'!M11 + 'Model coeffs'!$E$10*'Forecast drivers'!N11)</f>
        <v>168.13809222932539</v>
      </c>
      <c r="F10" s="44">
        <f>EXP('Model coeffs'!$F$17+'Model coeffs'!$F$11*'Forecast drivers'!F11+'Model coeffs'!$F$12*'Forecast drivers'!J11+'Model coeffs'!$F$13*'Forecast drivers'!K11)</f>
        <v>185.01206570555993</v>
      </c>
      <c r="G10" s="44">
        <f>EXP('Model coeffs'!$G$17+'Model coeffs'!$G$11*'Forecast drivers'!F11+'Model coeffs'!$G$13*'Forecast drivers'!K11+'Model coeffs'!$G$14*'Forecast drivers'!L11)</f>
        <v>203.49129721471218</v>
      </c>
      <c r="H10" s="45">
        <f>EXP('Model coeffs'!$H$17+'Model coeffs'!$H$9*'Forecast drivers'!M11+'Model coeffs'!$H$12*'Forecast drivers'!J11+'Model coeffs'!$H$15*'Forecast drivers'!G11)</f>
        <v>84.91825032874435</v>
      </c>
      <c r="I10" s="45">
        <f>EXP('Model coeffs'!$I$17+'Model coeffs'!$I$15*'Forecast drivers'!G11+'Model coeffs'!$I$16*'Forecast drivers'!O11)</f>
        <v>77.131864636848434</v>
      </c>
      <c r="J10" s="45">
        <f>EXP('Model coeffs'!$J$17+'Model coeffs'!$J$11*'Forecast drivers'!F11+'Model coeffs'!$J$12*'Forecast drivers'!J11+'Model coeffs'!$J$13*'Forecast drivers'!K11)</f>
        <v>244.34581183103376</v>
      </c>
      <c r="K10" s="45">
        <f>EXP('Model coeffs'!$K$17+'Model coeffs'!$K$11*'Forecast drivers'!F11+'Model coeffs'!$K$13*'Forecast drivers'!K11+'Model coeffs'!$K$14*'Forecast drivers'!L11)</f>
        <v>269.81336791603309</v>
      </c>
      <c r="L10" s="60"/>
      <c r="M10" s="41">
        <f t="shared" si="3"/>
        <v>164.23671707460338</v>
      </c>
      <c r="N10" s="41">
        <f t="shared" si="4"/>
        <v>194.25168146013607</v>
      </c>
      <c r="O10" s="41">
        <f t="shared" si="5"/>
        <v>358.48839853473942</v>
      </c>
      <c r="P10" s="41">
        <f t="shared" si="6"/>
        <v>81.025057482796399</v>
      </c>
      <c r="Q10" s="41">
        <f t="shared" si="7"/>
        <v>257.07958987353345</v>
      </c>
      <c r="R10" s="41">
        <f t="shared" si="8"/>
        <v>62.827908413397381</v>
      </c>
      <c r="S10" s="41">
        <f t="shared" si="9"/>
        <v>71.92648294809689</v>
      </c>
      <c r="T10" s="41">
        <f t="shared" si="10"/>
        <v>439.51345601753582</v>
      </c>
      <c r="U10" s="41">
        <f t="shared" si="11"/>
        <v>421.3163069481368</v>
      </c>
      <c r="V10" s="83">
        <f t="shared" si="0"/>
        <v>430.41488148283634</v>
      </c>
      <c r="W10" s="14"/>
      <c r="X10" s="41">
        <f>(O10*Controls!$G$12)+(P10*Controls!$G$12)</f>
        <v>429.85633818485661</v>
      </c>
      <c r="Y10" s="41">
        <f>(O10*Controls!$G$12)+(R10*Controls!$G$12)</f>
        <v>412.05902218171758</v>
      </c>
      <c r="Z10" s="41">
        <f t="shared" si="12"/>
        <v>420.9576801832871</v>
      </c>
      <c r="AA10" s="108">
        <f>(INDEX(Controls!$G$15:$G$19,MATCH($B10,Controls!$C$15:$C$19,0),0))*$Z10</f>
        <v>-9.1021890251440212</v>
      </c>
      <c r="AB10" s="83">
        <f t="shared" si="1"/>
        <v>411.85549115814308</v>
      </c>
      <c r="AC10" s="204"/>
      <c r="AD10" s="118" t="s">
        <v>6</v>
      </c>
      <c r="AE10" s="68">
        <v>1655.1970000000001</v>
      </c>
      <c r="AF10" s="68">
        <f t="shared" si="13"/>
        <v>1566.1002049803233</v>
      </c>
      <c r="AG10" s="69">
        <f t="shared" si="2"/>
        <v>1.0568908647967366</v>
      </c>
    </row>
    <row r="11" spans="1:42" ht="13" x14ac:dyDescent="0.3">
      <c r="A11" s="4" t="str">
        <f>'Forecast drivers'!B12</f>
        <v>ANH</v>
      </c>
      <c r="B11" s="4">
        <f>'Forecast drivers'!C12</f>
        <v>2025</v>
      </c>
      <c r="C11" s="29" t="str">
        <f>'Forecast drivers'!A12</f>
        <v>ANH25</v>
      </c>
      <c r="D11" s="44">
        <f>EXP('Model coeffs'!$D$17+'Model coeffs'!$D$6*'Forecast drivers'!E12+'Model coeffs'!$D$7*'Forecast drivers'!I12+'Model coeffs'!$D$8*'Forecast drivers'!H12)</f>
        <v>161.61603114597807</v>
      </c>
      <c r="E11" s="44">
        <f>EXP('Model coeffs'!$E$17+'Model coeffs'!$E$6*'Forecast drivers'!E12+'Model coeffs'!$E$7*'Forecast drivers'!I12+'Model coeffs'!$E$9*'Forecast drivers'!M12 + 'Model coeffs'!$E$10*'Forecast drivers'!N12)</f>
        <v>168.34181311249145</v>
      </c>
      <c r="F11" s="44">
        <f>EXP('Model coeffs'!$F$17+'Model coeffs'!$F$11*'Forecast drivers'!F12+'Model coeffs'!$F$12*'Forecast drivers'!J12+'Model coeffs'!$F$13*'Forecast drivers'!K12)</f>
        <v>186.33088313147854</v>
      </c>
      <c r="G11" s="44">
        <f>EXP('Model coeffs'!$G$17+'Model coeffs'!$G$11*'Forecast drivers'!F12+'Model coeffs'!$G$13*'Forecast drivers'!K12+'Model coeffs'!$G$14*'Forecast drivers'!L12)</f>
        <v>204.94553870283232</v>
      </c>
      <c r="H11" s="45">
        <f>EXP('Model coeffs'!$H$17+'Model coeffs'!$H$9*'Forecast drivers'!M12+'Model coeffs'!$H$12*'Forecast drivers'!J12+'Model coeffs'!$H$15*'Forecast drivers'!G12)</f>
        <v>88.580587395916169</v>
      </c>
      <c r="I11" s="45">
        <f>EXP('Model coeffs'!$I$17+'Model coeffs'!$I$15*'Forecast drivers'!G12+'Model coeffs'!$I$16*'Forecast drivers'!O12)</f>
        <v>80.273290596396365</v>
      </c>
      <c r="J11" s="45">
        <f>EXP('Model coeffs'!$J$17+'Model coeffs'!$J$11*'Forecast drivers'!F12+'Model coeffs'!$J$12*'Forecast drivers'!J12+'Model coeffs'!$J$13*'Forecast drivers'!K12)</f>
        <v>246.0631965566038</v>
      </c>
      <c r="K11" s="45">
        <f>EXP('Model coeffs'!$K$17+'Model coeffs'!$K$11*'Forecast drivers'!F12+'Model coeffs'!$K$13*'Forecast drivers'!K12+'Model coeffs'!$K$14*'Forecast drivers'!L12)</f>
        <v>271.74326558148096</v>
      </c>
      <c r="L11" s="60"/>
      <c r="M11" s="41">
        <f t="shared" si="3"/>
        <v>164.97892212923477</v>
      </c>
      <c r="N11" s="41">
        <f t="shared" si="4"/>
        <v>195.63821091715545</v>
      </c>
      <c r="O11" s="41">
        <f t="shared" si="5"/>
        <v>360.61713304639022</v>
      </c>
      <c r="P11" s="41">
        <f t="shared" si="6"/>
        <v>84.426938996156267</v>
      </c>
      <c r="Q11" s="41">
        <f t="shared" si="7"/>
        <v>258.90323106904236</v>
      </c>
      <c r="R11" s="41">
        <f t="shared" si="8"/>
        <v>63.265020151886915</v>
      </c>
      <c r="S11" s="41">
        <f t="shared" si="9"/>
        <v>73.845979574021584</v>
      </c>
      <c r="T11" s="41">
        <f t="shared" si="10"/>
        <v>445.04407204254647</v>
      </c>
      <c r="U11" s="41">
        <f t="shared" si="11"/>
        <v>423.88215319827714</v>
      </c>
      <c r="V11" s="83">
        <f t="shared" si="0"/>
        <v>434.46311262041183</v>
      </c>
      <c r="W11" s="14"/>
      <c r="X11" s="41">
        <f>(O11*Controls!$G$12)+(P11*Controls!$G$12)</f>
        <v>435.26543390165017</v>
      </c>
      <c r="Y11" s="41">
        <f>(O11*Controls!$G$12)+(R11*Controls!$G$12)</f>
        <v>414.56849090976192</v>
      </c>
      <c r="Z11" s="41">
        <f t="shared" si="12"/>
        <v>424.91696240570604</v>
      </c>
      <c r="AA11" s="108">
        <f>(INDEX(Controls!$G$15:$G$19,MATCH($B11,Controls!$C$15:$C$19,0),0))*$Z11</f>
        <v>-11.100153054188661</v>
      </c>
      <c r="AB11" s="83">
        <f t="shared" si="1"/>
        <v>413.81680935151741</v>
      </c>
      <c r="AC11" s="204"/>
      <c r="AD11" s="118" t="s">
        <v>70</v>
      </c>
      <c r="AE11" s="68">
        <v>2303.8966538225159</v>
      </c>
      <c r="AF11" s="68">
        <f t="shared" si="13"/>
        <v>2660.3233641366805</v>
      </c>
      <c r="AG11" s="69">
        <f t="shared" si="2"/>
        <v>0.8660212833074783</v>
      </c>
    </row>
    <row r="12" spans="1:42" ht="13" x14ac:dyDescent="0.3">
      <c r="A12" s="4" t="str">
        <f>'Forecast drivers'!B13</f>
        <v>NES</v>
      </c>
      <c r="B12" s="4">
        <f>'Forecast drivers'!C13</f>
        <v>2021</v>
      </c>
      <c r="C12" s="29" t="str">
        <f>'Forecast drivers'!A13</f>
        <v>NES21</v>
      </c>
      <c r="D12" s="44">
        <f>EXP('Model coeffs'!$D$17+'Model coeffs'!$D$6*'Forecast drivers'!E13+'Model coeffs'!$D$7*'Forecast drivers'!I13+'Model coeffs'!$D$8*'Forecast drivers'!H13)</f>
        <v>81.547344038934824</v>
      </c>
      <c r="E12" s="44">
        <f>EXP('Model coeffs'!$E$17+'Model coeffs'!$E$6*'Forecast drivers'!E13+'Model coeffs'!$E$7*'Forecast drivers'!I13+'Model coeffs'!$E$9*'Forecast drivers'!M13 + 'Model coeffs'!$E$10*'Forecast drivers'!N13)</f>
        <v>75.33185410449704</v>
      </c>
      <c r="F12" s="44">
        <f>EXP('Model coeffs'!$F$17+'Model coeffs'!$F$11*'Forecast drivers'!F13+'Model coeffs'!$F$12*'Forecast drivers'!J13+'Model coeffs'!$F$13*'Forecast drivers'!K13)</f>
        <v>76.445913527483</v>
      </c>
      <c r="G12" s="44">
        <f>EXP('Model coeffs'!$G$17+'Model coeffs'!$G$11*'Forecast drivers'!F13+'Model coeffs'!$G$13*'Forecast drivers'!K13+'Model coeffs'!$G$14*'Forecast drivers'!L13)</f>
        <v>73.660019817761039</v>
      </c>
      <c r="H12" s="45">
        <f>EXP('Model coeffs'!$H$17+'Model coeffs'!$H$9*'Forecast drivers'!M13+'Model coeffs'!$H$12*'Forecast drivers'!J13+'Model coeffs'!$H$15*'Forecast drivers'!G13)</f>
        <v>22.406853616272194</v>
      </c>
      <c r="I12" s="45">
        <f>EXP('Model coeffs'!$I$17+'Model coeffs'!$I$15*'Forecast drivers'!G13+'Model coeffs'!$I$16*'Forecast drivers'!O13)</f>
        <v>24.877146180128857</v>
      </c>
      <c r="J12" s="45">
        <f>EXP('Model coeffs'!$J$17+'Model coeffs'!$J$11*'Forecast drivers'!F13+'Model coeffs'!$J$12*'Forecast drivers'!J13+'Model coeffs'!$J$13*'Forecast drivers'!K13)</f>
        <v>102.96162602101259</v>
      </c>
      <c r="K12" s="45">
        <f>EXP('Model coeffs'!$K$17+'Model coeffs'!$K$11*'Forecast drivers'!F13+'Model coeffs'!$K$13*'Forecast drivers'!K13+'Model coeffs'!$K$14*'Forecast drivers'!L13)</f>
        <v>98.165779364665809</v>
      </c>
      <c r="L12" s="60"/>
      <c r="M12" s="41">
        <f t="shared" si="3"/>
        <v>78.439599071715932</v>
      </c>
      <c r="N12" s="41">
        <f t="shared" si="4"/>
        <v>75.05296667262202</v>
      </c>
      <c r="O12" s="41">
        <f t="shared" si="5"/>
        <v>153.49256574433795</v>
      </c>
      <c r="P12" s="41">
        <f t="shared" si="6"/>
        <v>23.641999898200524</v>
      </c>
      <c r="Q12" s="41">
        <f t="shared" si="7"/>
        <v>100.5637026928392</v>
      </c>
      <c r="R12" s="41">
        <f t="shared" si="8"/>
        <v>25.51073602021718</v>
      </c>
      <c r="S12" s="41">
        <f t="shared" si="9"/>
        <v>24.576367959208852</v>
      </c>
      <c r="T12" s="41">
        <f t="shared" si="10"/>
        <v>177.13456564253846</v>
      </c>
      <c r="U12" s="41">
        <f t="shared" si="11"/>
        <v>179.00330176455515</v>
      </c>
      <c r="V12" s="83">
        <f t="shared" si="0"/>
        <v>178.0689337035468</v>
      </c>
      <c r="W12" s="14"/>
      <c r="X12" s="41">
        <f>(O12*Controls!$G$12)+(P12*Controls!$G$12)</f>
        <v>173.24251330778085</v>
      </c>
      <c r="Y12" s="41">
        <f>(O12*Controls!$G$12)+(R12*Controls!$G$12)</f>
        <v>175.07018901473759</v>
      </c>
      <c r="Z12" s="41">
        <f t="shared" si="12"/>
        <v>174.15635116125924</v>
      </c>
      <c r="AA12" s="108">
        <f>(INDEX(Controls!$G$15:$G$19,MATCH($B12,Controls!$C$15:$C$19,0),0))*$Z12</f>
        <v>-0.97527556650306035</v>
      </c>
      <c r="AB12" s="83">
        <f t="shared" si="1"/>
        <v>173.18107559475618</v>
      </c>
      <c r="AC12" s="204"/>
      <c r="AD12" s="118" t="s">
        <v>11</v>
      </c>
      <c r="AE12" s="68">
        <v>770.404</v>
      </c>
      <c r="AF12" s="68">
        <f t="shared" si="13"/>
        <v>755.17798014532946</v>
      </c>
      <c r="AG12" s="69">
        <f t="shared" si="2"/>
        <v>1.0201621607819396</v>
      </c>
    </row>
    <row r="13" spans="1:42" ht="13" x14ac:dyDescent="0.3">
      <c r="A13" s="4" t="str">
        <f>'Forecast drivers'!B14</f>
        <v>NES</v>
      </c>
      <c r="B13" s="4">
        <f>'Forecast drivers'!C14</f>
        <v>2022</v>
      </c>
      <c r="C13" s="29" t="str">
        <f>'Forecast drivers'!A14</f>
        <v>NES22</v>
      </c>
      <c r="D13" s="44">
        <f>EXP('Model coeffs'!$D$17+'Model coeffs'!$D$6*'Forecast drivers'!E14+'Model coeffs'!$D$7*'Forecast drivers'!I14+'Model coeffs'!$D$8*'Forecast drivers'!H14)</f>
        <v>81.875151759867606</v>
      </c>
      <c r="E13" s="44">
        <f>EXP('Model coeffs'!$E$17+'Model coeffs'!$E$6*'Forecast drivers'!E14+'Model coeffs'!$E$7*'Forecast drivers'!I14+'Model coeffs'!$E$9*'Forecast drivers'!M14 + 'Model coeffs'!$E$10*'Forecast drivers'!N14)</f>
        <v>75.414627187850158</v>
      </c>
      <c r="F13" s="44">
        <f>EXP('Model coeffs'!$F$17+'Model coeffs'!$F$11*'Forecast drivers'!F14+'Model coeffs'!$F$12*'Forecast drivers'!J14+'Model coeffs'!$F$13*'Forecast drivers'!K14)</f>
        <v>76.621493546713793</v>
      </c>
      <c r="G13" s="44">
        <f>EXP('Model coeffs'!$G$17+'Model coeffs'!$G$11*'Forecast drivers'!F14+'Model coeffs'!$G$13*'Forecast drivers'!K14+'Model coeffs'!$G$14*'Forecast drivers'!L14)</f>
        <v>73.82963161522359</v>
      </c>
      <c r="H13" s="45">
        <f>EXP('Model coeffs'!$H$17+'Model coeffs'!$H$9*'Forecast drivers'!M14+'Model coeffs'!$H$12*'Forecast drivers'!J14+'Model coeffs'!$H$15*'Forecast drivers'!G14)</f>
        <v>22.714113064016164</v>
      </c>
      <c r="I13" s="45">
        <f>EXP('Model coeffs'!$I$17+'Model coeffs'!$I$15*'Forecast drivers'!G14+'Model coeffs'!$I$16*'Forecast drivers'!O14)</f>
        <v>25.189095325350049</v>
      </c>
      <c r="J13" s="45">
        <f>EXP('Model coeffs'!$J$17+'Model coeffs'!$J$11*'Forecast drivers'!F14+'Model coeffs'!$J$12*'Forecast drivers'!J14+'Model coeffs'!$J$13*'Forecast drivers'!K14)</f>
        <v>103.19480471722206</v>
      </c>
      <c r="K13" s="45">
        <f>EXP('Model coeffs'!$K$17+'Model coeffs'!$K$11*'Forecast drivers'!F14+'Model coeffs'!$K$13*'Forecast drivers'!K14+'Model coeffs'!$K$14*'Forecast drivers'!L14)</f>
        <v>98.392016324894556</v>
      </c>
      <c r="L13" s="60"/>
      <c r="M13" s="41">
        <f t="shared" si="3"/>
        <v>78.644889473858882</v>
      </c>
      <c r="N13" s="41">
        <f t="shared" si="4"/>
        <v>75.225562580968699</v>
      </c>
      <c r="O13" s="41">
        <f t="shared" si="5"/>
        <v>153.87045205482758</v>
      </c>
      <c r="P13" s="41">
        <f t="shared" si="6"/>
        <v>23.951604194683107</v>
      </c>
      <c r="Q13" s="41">
        <f t="shared" si="7"/>
        <v>100.79341052105831</v>
      </c>
      <c r="R13" s="41">
        <f t="shared" si="8"/>
        <v>25.567847940089607</v>
      </c>
      <c r="S13" s="41">
        <f t="shared" si="9"/>
        <v>24.759726067386357</v>
      </c>
      <c r="T13" s="41">
        <f t="shared" si="10"/>
        <v>177.82205624951069</v>
      </c>
      <c r="U13" s="41">
        <f t="shared" si="11"/>
        <v>179.4382999949172</v>
      </c>
      <c r="V13" s="83">
        <f t="shared" si="0"/>
        <v>178.63017812221395</v>
      </c>
      <c r="W13" s="14"/>
      <c r="X13" s="41">
        <f>(O13*Controls!$G$12)+(P13*Controls!$G$12)</f>
        <v>173.91489817064107</v>
      </c>
      <c r="Y13" s="41">
        <f>(O13*Controls!$G$12)+(R13*Controls!$G$12)</f>
        <v>175.4956293371219</v>
      </c>
      <c r="Z13" s="41">
        <f t="shared" si="12"/>
        <v>174.70526375388147</v>
      </c>
      <c r="AA13" s="108">
        <f>(INDEX(Controls!$G$15:$G$19,MATCH($B13,Controls!$C$15:$C$19,0),0))*$Z13</f>
        <v>-1.9685928883998585</v>
      </c>
      <c r="AB13" s="83">
        <f t="shared" si="1"/>
        <v>172.73667086548161</v>
      </c>
      <c r="AC13" s="204"/>
      <c r="AD13" s="118" t="s">
        <v>8</v>
      </c>
      <c r="AE13" s="68">
        <v>3987.3130165279381</v>
      </c>
      <c r="AF13" s="68">
        <f t="shared" si="13"/>
        <v>4008.4785321030859</v>
      </c>
      <c r="AG13" s="69">
        <f t="shared" si="2"/>
        <v>0.99471981316461155</v>
      </c>
    </row>
    <row r="14" spans="1:42" ht="13" x14ac:dyDescent="0.3">
      <c r="A14" s="4" t="str">
        <f>'Forecast drivers'!B15</f>
        <v>NES</v>
      </c>
      <c r="B14" s="4">
        <f>'Forecast drivers'!C15</f>
        <v>2023</v>
      </c>
      <c r="C14" s="29" t="str">
        <f>'Forecast drivers'!A15</f>
        <v>NES23</v>
      </c>
      <c r="D14" s="44">
        <f>EXP('Model coeffs'!$D$17+'Model coeffs'!$D$6*'Forecast drivers'!E15+'Model coeffs'!$D$7*'Forecast drivers'!I15+'Model coeffs'!$D$8*'Forecast drivers'!H15)</f>
        <v>82.205401523613531</v>
      </c>
      <c r="E14" s="44">
        <f>EXP('Model coeffs'!$E$17+'Model coeffs'!$E$6*'Forecast drivers'!E15+'Model coeffs'!$E$7*'Forecast drivers'!I15+'Model coeffs'!$E$9*'Forecast drivers'!M15 + 'Model coeffs'!$E$10*'Forecast drivers'!N15)</f>
        <v>75.494920739224042</v>
      </c>
      <c r="F14" s="44">
        <f>EXP('Model coeffs'!$F$17+'Model coeffs'!$F$11*'Forecast drivers'!F15+'Model coeffs'!$F$12*'Forecast drivers'!J15+'Model coeffs'!$F$13*'Forecast drivers'!K15)</f>
        <v>76.799276332017257</v>
      </c>
      <c r="G14" s="44">
        <f>EXP('Model coeffs'!$G$17+'Model coeffs'!$G$11*'Forecast drivers'!F15+'Model coeffs'!$G$13*'Forecast drivers'!K15+'Model coeffs'!$G$14*'Forecast drivers'!L15)</f>
        <v>74.00137230978234</v>
      </c>
      <c r="H14" s="45">
        <f>EXP('Model coeffs'!$H$17+'Model coeffs'!$H$9*'Forecast drivers'!M15+'Model coeffs'!$H$12*'Forecast drivers'!J15+'Model coeffs'!$H$15*'Forecast drivers'!G15)</f>
        <v>22.983699682027854</v>
      </c>
      <c r="I14" s="45">
        <f>EXP('Model coeffs'!$I$17+'Model coeffs'!$I$15*'Forecast drivers'!G15+'Model coeffs'!$I$16*'Forecast drivers'!O15)</f>
        <v>25.455628575123054</v>
      </c>
      <c r="J14" s="45">
        <f>EXP('Model coeffs'!$J$17+'Model coeffs'!$J$11*'Forecast drivers'!F15+'Model coeffs'!$J$12*'Forecast drivers'!J15+'Model coeffs'!$J$13*'Forecast drivers'!K15)</f>
        <v>103.43090119873777</v>
      </c>
      <c r="K14" s="45">
        <f>EXP('Model coeffs'!$K$17+'Model coeffs'!$K$11*'Forecast drivers'!F15+'Model coeffs'!$K$13*'Forecast drivers'!K15+'Model coeffs'!$K$14*'Forecast drivers'!L15)</f>
        <v>98.621093379901581</v>
      </c>
      <c r="L14" s="60"/>
      <c r="M14" s="41">
        <f t="shared" si="3"/>
        <v>78.850161131418787</v>
      </c>
      <c r="N14" s="41">
        <f t="shared" si="4"/>
        <v>75.400324320899799</v>
      </c>
      <c r="O14" s="41">
        <f t="shared" si="5"/>
        <v>154.25048545231857</v>
      </c>
      <c r="P14" s="41">
        <f t="shared" si="6"/>
        <v>24.219664128575452</v>
      </c>
      <c r="Q14" s="41">
        <f t="shared" si="7"/>
        <v>101.02599728931968</v>
      </c>
      <c r="R14" s="41">
        <f t="shared" si="8"/>
        <v>25.625672968419877</v>
      </c>
      <c r="S14" s="41">
        <f t="shared" si="9"/>
        <v>24.922668548497665</v>
      </c>
      <c r="T14" s="41">
        <f t="shared" si="10"/>
        <v>178.47014958089403</v>
      </c>
      <c r="U14" s="41">
        <f t="shared" si="11"/>
        <v>179.87615842073848</v>
      </c>
      <c r="V14" s="83">
        <f t="shared" si="0"/>
        <v>179.17315400081625</v>
      </c>
      <c r="W14" s="14"/>
      <c r="X14" s="41">
        <f>(O14*Controls!$G$12)+(P14*Controls!$G$12)</f>
        <v>174.54875140634118</v>
      </c>
      <c r="Y14" s="41">
        <f>(O14*Controls!$G$12)+(R14*Controls!$G$12)</f>
        <v>175.92386700991659</v>
      </c>
      <c r="Z14" s="41">
        <f t="shared" si="12"/>
        <v>175.23630920812889</v>
      </c>
      <c r="AA14" s="108">
        <f>(INDEX(Controls!$G$15:$G$19,MATCH($B14,Controls!$C$15:$C$19,0),0))*$Z14</f>
        <v>-2.9275162795758138</v>
      </c>
      <c r="AB14" s="83">
        <f t="shared" si="1"/>
        <v>172.30879292855306</v>
      </c>
      <c r="AC14" s="204"/>
      <c r="AD14" s="118" t="s">
        <v>14</v>
      </c>
      <c r="AE14" s="68">
        <v>1130.876</v>
      </c>
      <c r="AF14" s="68">
        <f t="shared" si="13"/>
        <v>1219.3593219200932</v>
      </c>
      <c r="AG14" s="69">
        <f t="shared" si="2"/>
        <v>0.92743457951282082</v>
      </c>
    </row>
    <row r="15" spans="1:42" ht="13" x14ac:dyDescent="0.3">
      <c r="A15" s="4" t="str">
        <f>'Forecast drivers'!B16</f>
        <v>NES</v>
      </c>
      <c r="B15" s="4">
        <f>'Forecast drivers'!C16</f>
        <v>2024</v>
      </c>
      <c r="C15" s="29" t="str">
        <f>'Forecast drivers'!A16</f>
        <v>NES24</v>
      </c>
      <c r="D15" s="44">
        <f>EXP('Model coeffs'!$D$17+'Model coeffs'!$D$6*'Forecast drivers'!E16+'Model coeffs'!$D$7*'Forecast drivers'!I16+'Model coeffs'!$D$8*'Forecast drivers'!H16)</f>
        <v>82.512607305159861</v>
      </c>
      <c r="E15" s="44">
        <f>EXP('Model coeffs'!$E$17+'Model coeffs'!$E$6*'Forecast drivers'!E16+'Model coeffs'!$E$7*'Forecast drivers'!I16+'Model coeffs'!$E$9*'Forecast drivers'!M16 + 'Model coeffs'!$E$10*'Forecast drivers'!N16)</f>
        <v>75.578428480129801</v>
      </c>
      <c r="F15" s="44">
        <f>EXP('Model coeffs'!$F$17+'Model coeffs'!$F$11*'Forecast drivers'!F16+'Model coeffs'!$F$12*'Forecast drivers'!J16+'Model coeffs'!$F$13*'Forecast drivers'!K16)</f>
        <v>76.971319900981271</v>
      </c>
      <c r="G15" s="44">
        <f>EXP('Model coeffs'!$G$17+'Model coeffs'!$G$11*'Forecast drivers'!F16+'Model coeffs'!$G$13*'Forecast drivers'!K16+'Model coeffs'!$G$14*'Forecast drivers'!L16)</f>
        <v>74.167569801721172</v>
      </c>
      <c r="H15" s="45">
        <f>EXP('Model coeffs'!$H$17+'Model coeffs'!$H$9*'Forecast drivers'!M16+'Model coeffs'!$H$12*'Forecast drivers'!J16+'Model coeffs'!$H$15*'Forecast drivers'!G16)</f>
        <v>23.293937750026842</v>
      </c>
      <c r="I15" s="45">
        <f>EXP('Model coeffs'!$I$17+'Model coeffs'!$I$15*'Forecast drivers'!G16+'Model coeffs'!$I$16*'Forecast drivers'!O16)</f>
        <v>25.771041713403303</v>
      </c>
      <c r="J15" s="45">
        <f>EXP('Model coeffs'!$J$17+'Model coeffs'!$J$11*'Forecast drivers'!F16+'Model coeffs'!$J$12*'Forecast drivers'!J16+'Model coeffs'!$J$13*'Forecast drivers'!K16)</f>
        <v>103.65936871223033</v>
      </c>
      <c r="K15" s="45">
        <f>EXP('Model coeffs'!$K$17+'Model coeffs'!$K$11*'Forecast drivers'!F16+'Model coeffs'!$K$13*'Forecast drivers'!K16+'Model coeffs'!$K$14*'Forecast drivers'!L16)</f>
        <v>98.842777052218352</v>
      </c>
      <c r="L15" s="60"/>
      <c r="M15" s="41">
        <f t="shared" si="3"/>
        <v>79.045517892644824</v>
      </c>
      <c r="N15" s="41">
        <f t="shared" si="4"/>
        <v>75.569444851351221</v>
      </c>
      <c r="O15" s="41">
        <f t="shared" si="5"/>
        <v>154.61496274399605</v>
      </c>
      <c r="P15" s="41">
        <f t="shared" si="6"/>
        <v>24.532489731715074</v>
      </c>
      <c r="Q15" s="41">
        <f t="shared" si="7"/>
        <v>101.25107288222435</v>
      </c>
      <c r="R15" s="41">
        <f t="shared" si="8"/>
        <v>25.681628030873128</v>
      </c>
      <c r="S15" s="41">
        <f t="shared" si="9"/>
        <v>25.107058881294101</v>
      </c>
      <c r="T15" s="41">
        <f t="shared" si="10"/>
        <v>179.14745247571113</v>
      </c>
      <c r="U15" s="41">
        <f t="shared" si="11"/>
        <v>180.29659077486917</v>
      </c>
      <c r="V15" s="83">
        <f t="shared" si="0"/>
        <v>179.72202162529015</v>
      </c>
      <c r="W15" s="14"/>
      <c r="X15" s="41">
        <f>(O15*Controls!$G$12)+(P15*Controls!$G$12)</f>
        <v>175.21117240442882</v>
      </c>
      <c r="Y15" s="41">
        <f>(O15*Controls!$G$12)+(R15*Controls!$G$12)</f>
        <v>176.33506150174998</v>
      </c>
      <c r="Z15" s="41">
        <f t="shared" si="12"/>
        <v>175.77311695308941</v>
      </c>
      <c r="AA15" s="108">
        <f>(INDEX(Controls!$G$15:$G$19,MATCH($B15,Controls!$C$15:$C$19,0),0))*$Z15</f>
        <v>-3.8006674099618607</v>
      </c>
      <c r="AB15" s="83">
        <f t="shared" si="1"/>
        <v>171.97244954312754</v>
      </c>
      <c r="AC15" s="204"/>
      <c r="AD15" s="118" t="s">
        <v>9</v>
      </c>
      <c r="AE15" s="68">
        <v>1001.7995988431913</v>
      </c>
      <c r="AF15" s="68">
        <f t="shared" si="13"/>
        <v>985.17620767887934</v>
      </c>
      <c r="AG15" s="69">
        <f t="shared" si="2"/>
        <v>1.0168735207313597</v>
      </c>
    </row>
    <row r="16" spans="1:42" ht="13" x14ac:dyDescent="0.3">
      <c r="A16" s="4" t="str">
        <f>'Forecast drivers'!B17</f>
        <v>NES</v>
      </c>
      <c r="B16" s="4">
        <f>'Forecast drivers'!C17</f>
        <v>2025</v>
      </c>
      <c r="C16" s="29" t="str">
        <f>'Forecast drivers'!A17</f>
        <v>NES25</v>
      </c>
      <c r="D16" s="44">
        <f>EXP('Model coeffs'!$D$17+'Model coeffs'!$D$6*'Forecast drivers'!E17+'Model coeffs'!$D$7*'Forecast drivers'!I17+'Model coeffs'!$D$8*'Forecast drivers'!H17)</f>
        <v>82.816214436767041</v>
      </c>
      <c r="E16" s="44">
        <f>EXP('Model coeffs'!$E$17+'Model coeffs'!$E$6*'Forecast drivers'!E17+'Model coeffs'!$E$7*'Forecast drivers'!I17+'Model coeffs'!$E$9*'Forecast drivers'!M17 + 'Model coeffs'!$E$10*'Forecast drivers'!N17)</f>
        <v>75.660555973291295</v>
      </c>
      <c r="F16" s="44">
        <f>EXP('Model coeffs'!$F$17+'Model coeffs'!$F$11*'Forecast drivers'!F17+'Model coeffs'!$F$12*'Forecast drivers'!J17+'Model coeffs'!$F$13*'Forecast drivers'!K17)</f>
        <v>77.139783877105842</v>
      </c>
      <c r="G16" s="44">
        <f>EXP('Model coeffs'!$G$17+'Model coeffs'!$G$11*'Forecast drivers'!F17+'Model coeffs'!$G$13*'Forecast drivers'!K17+'Model coeffs'!$G$14*'Forecast drivers'!L17)</f>
        <v>74.330310250834515</v>
      </c>
      <c r="H16" s="45">
        <f>EXP('Model coeffs'!$H$17+'Model coeffs'!$H$9*'Forecast drivers'!M17+'Model coeffs'!$H$12*'Forecast drivers'!J17+'Model coeffs'!$H$15*'Forecast drivers'!G17)</f>
        <v>23.563867813535143</v>
      </c>
      <c r="I16" s="45">
        <f>EXP('Model coeffs'!$I$17+'Model coeffs'!$I$15*'Forecast drivers'!G17+'Model coeffs'!$I$16*'Forecast drivers'!O17)</f>
        <v>26.041655962680476</v>
      </c>
      <c r="J16" s="45">
        <f>EXP('Model coeffs'!$J$17+'Model coeffs'!$J$11*'Forecast drivers'!F17+'Model coeffs'!$J$12*'Forecast drivers'!J17+'Model coeffs'!$J$13*'Forecast drivers'!K17)</f>
        <v>103.88307575626538</v>
      </c>
      <c r="K16" s="45">
        <f>EXP('Model coeffs'!$K$17+'Model coeffs'!$K$11*'Forecast drivers'!F17+'Model coeffs'!$K$13*'Forecast drivers'!K17+'Model coeffs'!$K$14*'Forecast drivers'!L17)</f>
        <v>99.059849944110226</v>
      </c>
      <c r="L16" s="60"/>
      <c r="M16" s="41">
        <f t="shared" si="3"/>
        <v>79.238385205029175</v>
      </c>
      <c r="N16" s="41">
        <f t="shared" si="4"/>
        <v>75.735047063970171</v>
      </c>
      <c r="O16" s="41">
        <f t="shared" si="5"/>
        <v>154.97343226899935</v>
      </c>
      <c r="P16" s="41">
        <f t="shared" si="6"/>
        <v>24.80276188810781</v>
      </c>
      <c r="Q16" s="41">
        <f t="shared" si="7"/>
        <v>101.47146285018781</v>
      </c>
      <c r="R16" s="41">
        <f t="shared" si="8"/>
        <v>25.736415786217634</v>
      </c>
      <c r="S16" s="41">
        <f t="shared" si="9"/>
        <v>25.269588837162722</v>
      </c>
      <c r="T16" s="41">
        <f t="shared" si="10"/>
        <v>179.77619415710717</v>
      </c>
      <c r="U16" s="41">
        <f t="shared" si="11"/>
        <v>180.70984805521698</v>
      </c>
      <c r="V16" s="83">
        <f t="shared" si="0"/>
        <v>180.24302110616208</v>
      </c>
      <c r="W16" s="14"/>
      <c r="X16" s="41">
        <f>(O16*Controls!$G$12)+(P16*Controls!$G$12)</f>
        <v>175.82609919023878</v>
      </c>
      <c r="Y16" s="41">
        <f>(O16*Controls!$G$12)+(R16*Controls!$G$12)</f>
        <v>176.73923857261414</v>
      </c>
      <c r="Z16" s="41">
        <f t="shared" si="12"/>
        <v>176.28266888142645</v>
      </c>
      <c r="AA16" s="108">
        <f>(INDEX(Controls!$G$15:$G$19,MATCH($B16,Controls!$C$15:$C$19,0),0))*$Z16</f>
        <v>-4.6050517595397773</v>
      </c>
      <c r="AB16" s="83">
        <f t="shared" si="1"/>
        <v>171.67761712188667</v>
      </c>
      <c r="AC16" s="204"/>
      <c r="AD16" s="118" t="s">
        <v>10</v>
      </c>
      <c r="AE16" s="68">
        <v>1909.2402922148012</v>
      </c>
      <c r="AF16" s="68">
        <f t="shared" si="13"/>
        <v>1666.7066349011081</v>
      </c>
      <c r="AG16" s="69">
        <f t="shared" si="2"/>
        <v>1.1455167047607533</v>
      </c>
    </row>
    <row r="17" spans="1:33" ht="13" x14ac:dyDescent="0.3">
      <c r="A17" s="4" t="str">
        <f>'Forecast drivers'!B18</f>
        <v>NWT</v>
      </c>
      <c r="B17" s="4">
        <f>'Forecast drivers'!C18</f>
        <v>2021</v>
      </c>
      <c r="C17" s="29" t="str">
        <f>'Forecast drivers'!A18</f>
        <v>NWT21</v>
      </c>
      <c r="D17" s="44">
        <f>EXP('Model coeffs'!$D$17+'Model coeffs'!$D$6*'Forecast drivers'!E18+'Model coeffs'!$D$7*'Forecast drivers'!I18+'Model coeffs'!$D$8*'Forecast drivers'!H18)</f>
        <v>171.25372221787387</v>
      </c>
      <c r="E17" s="44">
        <f>EXP('Model coeffs'!$E$17+'Model coeffs'!$E$6*'Forecast drivers'!E18+'Model coeffs'!$E$7*'Forecast drivers'!I18+'Model coeffs'!$E$9*'Forecast drivers'!M18 + 'Model coeffs'!$E$10*'Forecast drivers'!N18)</f>
        <v>156.2889174597432</v>
      </c>
      <c r="F17" s="44">
        <f>EXP('Model coeffs'!$F$17+'Model coeffs'!$F$11*'Forecast drivers'!F18+'Model coeffs'!$F$12*'Forecast drivers'!J18+'Model coeffs'!$F$13*'Forecast drivers'!K18)</f>
        <v>202.69205181322636</v>
      </c>
      <c r="G17" s="44">
        <f>EXP('Model coeffs'!$G$17+'Model coeffs'!$G$11*'Forecast drivers'!F18+'Model coeffs'!$G$13*'Forecast drivers'!K18+'Model coeffs'!$G$14*'Forecast drivers'!L18)</f>
        <v>196.66393841632032</v>
      </c>
      <c r="H17" s="45">
        <f>EXP('Model coeffs'!$H$17+'Model coeffs'!$H$9*'Forecast drivers'!M18+'Model coeffs'!$H$12*'Forecast drivers'!J18+'Model coeffs'!$H$15*'Forecast drivers'!G18)</f>
        <v>67.357440214453476</v>
      </c>
      <c r="I17" s="45">
        <f>EXP('Model coeffs'!$I$17+'Model coeffs'!$I$15*'Forecast drivers'!G18+'Model coeffs'!$I$16*'Forecast drivers'!O18)</f>
        <v>67.964057728486026</v>
      </c>
      <c r="J17" s="45">
        <f>EXP('Model coeffs'!$J$17+'Model coeffs'!$J$11*'Forecast drivers'!F18+'Model coeffs'!$J$12*'Forecast drivers'!J18+'Model coeffs'!$J$13*'Forecast drivers'!K18)</f>
        <v>279.46984412035761</v>
      </c>
      <c r="K17" s="45">
        <f>EXP('Model coeffs'!$K$17+'Model coeffs'!$K$11*'Forecast drivers'!F18+'Model coeffs'!$K$13*'Forecast drivers'!K18+'Model coeffs'!$K$14*'Forecast drivers'!L18)</f>
        <v>270.62941929866895</v>
      </c>
      <c r="L17" s="60"/>
      <c r="M17" s="41">
        <f t="shared" si="3"/>
        <v>163.77131983880855</v>
      </c>
      <c r="N17" s="41">
        <f t="shared" si="4"/>
        <v>199.67799511477335</v>
      </c>
      <c r="O17" s="41">
        <f t="shared" si="5"/>
        <v>363.4493149535819</v>
      </c>
      <c r="P17" s="41">
        <f t="shared" si="6"/>
        <v>67.660748971469758</v>
      </c>
      <c r="Q17" s="41">
        <f t="shared" si="7"/>
        <v>275.04963170951328</v>
      </c>
      <c r="R17" s="41">
        <f t="shared" si="8"/>
        <v>75.371636594739925</v>
      </c>
      <c r="S17" s="41">
        <f t="shared" si="9"/>
        <v>71.516192783104842</v>
      </c>
      <c r="T17" s="41">
        <f t="shared" si="10"/>
        <v>431.11006392505169</v>
      </c>
      <c r="U17" s="41">
        <f t="shared" si="11"/>
        <v>438.82095154832183</v>
      </c>
      <c r="V17" s="83">
        <f t="shared" si="0"/>
        <v>434.96550773668673</v>
      </c>
      <c r="W17" s="14"/>
      <c r="X17" s="41">
        <f>(O17*Controls!$G$12)+(P17*Controls!$G$12)</f>
        <v>421.63758787414332</v>
      </c>
      <c r="Y17" s="41">
        <f>(O17*Controls!$G$12)+(R17*Controls!$G$12)</f>
        <v>429.17904962579809</v>
      </c>
      <c r="Z17" s="41">
        <f t="shared" si="12"/>
        <v>425.4083187499707</v>
      </c>
      <c r="AA17" s="108">
        <f>(INDEX(Controls!$G$15:$G$19,MATCH($B17,Controls!$C$15:$C$19,0),0))*$Z17</f>
        <v>-2.3822865849998571</v>
      </c>
      <c r="AB17" s="83">
        <f t="shared" si="1"/>
        <v>423.02603216497084</v>
      </c>
      <c r="AC17" s="204"/>
      <c r="AD17" s="70" t="s">
        <v>23</v>
      </c>
      <c r="AE17" s="71">
        <f>SUM(AE7:AE16)</f>
        <v>18326.940905265852</v>
      </c>
      <c r="AF17" s="71">
        <f>SUM(AF7:AF16)</f>
        <v>18086.309617421968</v>
      </c>
      <c r="AG17" s="131">
        <f t="shared" si="2"/>
        <v>1.0133046095601554</v>
      </c>
    </row>
    <row r="18" spans="1:33" ht="13" x14ac:dyDescent="0.3">
      <c r="A18" s="4" t="str">
        <f>'Forecast drivers'!B19</f>
        <v>NWT</v>
      </c>
      <c r="B18" s="4">
        <f>'Forecast drivers'!C19</f>
        <v>2022</v>
      </c>
      <c r="C18" s="29" t="str">
        <f>'Forecast drivers'!A19</f>
        <v>NWT22</v>
      </c>
      <c r="D18" s="44">
        <f>EXP('Model coeffs'!$D$17+'Model coeffs'!$D$6*'Forecast drivers'!E19+'Model coeffs'!$D$7*'Forecast drivers'!I19+'Model coeffs'!$D$8*'Forecast drivers'!H19)</f>
        <v>171.98973068946367</v>
      </c>
      <c r="E18" s="44">
        <f>EXP('Model coeffs'!$E$17+'Model coeffs'!$E$6*'Forecast drivers'!E19+'Model coeffs'!$E$7*'Forecast drivers'!I19+'Model coeffs'!$E$9*'Forecast drivers'!M19 + 'Model coeffs'!$E$10*'Forecast drivers'!N19)</f>
        <v>156.73690378331824</v>
      </c>
      <c r="F18" s="44">
        <f>EXP('Model coeffs'!$F$17+'Model coeffs'!$F$11*'Forecast drivers'!F19+'Model coeffs'!$F$12*'Forecast drivers'!J19+'Model coeffs'!$F$13*'Forecast drivers'!K19)</f>
        <v>203.13637595823067</v>
      </c>
      <c r="G18" s="44">
        <f>EXP('Model coeffs'!$G$17+'Model coeffs'!$G$11*'Forecast drivers'!F19+'Model coeffs'!$G$13*'Forecast drivers'!K19+'Model coeffs'!$G$14*'Forecast drivers'!L19)</f>
        <v>197.09614489959438</v>
      </c>
      <c r="H18" s="45">
        <f>EXP('Model coeffs'!$H$17+'Model coeffs'!$H$9*'Forecast drivers'!M19+'Model coeffs'!$H$12*'Forecast drivers'!J19+'Model coeffs'!$H$15*'Forecast drivers'!G19)</f>
        <v>67.889634825482531</v>
      </c>
      <c r="I18" s="45">
        <f>EXP('Model coeffs'!$I$17+'Model coeffs'!$I$15*'Forecast drivers'!G19+'Model coeffs'!$I$16*'Forecast drivers'!O19)</f>
        <v>68.394277323972503</v>
      </c>
      <c r="J18" s="45">
        <f>EXP('Model coeffs'!$J$17+'Model coeffs'!$J$11*'Forecast drivers'!F19+'Model coeffs'!$J$12*'Forecast drivers'!J19+'Model coeffs'!$J$13*'Forecast drivers'!K19)</f>
        <v>280.07391948377045</v>
      </c>
      <c r="K18" s="45">
        <f>EXP('Model coeffs'!$K$17+'Model coeffs'!$K$11*'Forecast drivers'!F19+'Model coeffs'!$K$13*'Forecast drivers'!K19+'Model coeffs'!$K$14*'Forecast drivers'!L19)</f>
        <v>271.22469854756963</v>
      </c>
      <c r="L18" s="60"/>
      <c r="M18" s="41">
        <f t="shared" si="3"/>
        <v>164.36331723639097</v>
      </c>
      <c r="N18" s="41">
        <f t="shared" si="4"/>
        <v>200.11626042891254</v>
      </c>
      <c r="O18" s="41">
        <f t="shared" si="5"/>
        <v>364.47957766530351</v>
      </c>
      <c r="P18" s="41">
        <f t="shared" si="6"/>
        <v>68.141956074727517</v>
      </c>
      <c r="Q18" s="41">
        <f t="shared" si="7"/>
        <v>275.64930901567004</v>
      </c>
      <c r="R18" s="41">
        <f t="shared" si="8"/>
        <v>75.533048586757502</v>
      </c>
      <c r="S18" s="41">
        <f t="shared" si="9"/>
        <v>71.83750233074251</v>
      </c>
      <c r="T18" s="41">
        <f t="shared" si="10"/>
        <v>432.62153374003105</v>
      </c>
      <c r="U18" s="41">
        <f t="shared" si="11"/>
        <v>440.01262625206101</v>
      </c>
      <c r="V18" s="83">
        <f t="shared" si="0"/>
        <v>436.317079996046</v>
      </c>
      <c r="W18" s="14"/>
      <c r="X18" s="41">
        <f>(O18*Controls!$G$12)+(P18*Controls!$G$12)</f>
        <v>423.1158472335519</v>
      </c>
      <c r="Y18" s="41">
        <f>(O18*Controls!$G$12)+(R18*Controls!$G$12)</f>
        <v>430.34454050541382</v>
      </c>
      <c r="Z18" s="41">
        <f t="shared" si="12"/>
        <v>426.73019386948283</v>
      </c>
      <c r="AA18" s="108">
        <f>(INDEX(Controls!$G$15:$G$19,MATCH($B18,Controls!$C$15:$C$19,0),0))*$Z18</f>
        <v>-4.808429962936895</v>
      </c>
      <c r="AB18" s="83">
        <f t="shared" si="1"/>
        <v>421.92176390654595</v>
      </c>
      <c r="AC18" s="204"/>
    </row>
    <row r="19" spans="1:33" ht="13" x14ac:dyDescent="0.3">
      <c r="A19" s="4" t="str">
        <f>'Forecast drivers'!B20</f>
        <v>NWT</v>
      </c>
      <c r="B19" s="4">
        <f>'Forecast drivers'!C20</f>
        <v>2023</v>
      </c>
      <c r="C19" s="29" t="str">
        <f>'Forecast drivers'!A20</f>
        <v>NWT23</v>
      </c>
      <c r="D19" s="44">
        <f>EXP('Model coeffs'!$D$17+'Model coeffs'!$D$6*'Forecast drivers'!E20+'Model coeffs'!$D$7*'Forecast drivers'!I20+'Model coeffs'!$D$8*'Forecast drivers'!H20)</f>
        <v>172.78521061908313</v>
      </c>
      <c r="E19" s="44">
        <f>EXP('Model coeffs'!$E$17+'Model coeffs'!$E$6*'Forecast drivers'!E20+'Model coeffs'!$E$7*'Forecast drivers'!I20+'Model coeffs'!$E$9*'Forecast drivers'!M20 + 'Model coeffs'!$E$10*'Forecast drivers'!N20)</f>
        <v>157.17377217276405</v>
      </c>
      <c r="F19" s="44">
        <f>EXP('Model coeffs'!$F$17+'Model coeffs'!$F$11*'Forecast drivers'!F20+'Model coeffs'!$F$12*'Forecast drivers'!J20+'Model coeffs'!$F$13*'Forecast drivers'!K20)</f>
        <v>203.68958549960104</v>
      </c>
      <c r="G19" s="44">
        <f>EXP('Model coeffs'!$G$17+'Model coeffs'!$G$11*'Forecast drivers'!F20+'Model coeffs'!$G$13*'Forecast drivers'!K20+'Model coeffs'!$G$14*'Forecast drivers'!L20)</f>
        <v>197.63427060031051</v>
      </c>
      <c r="H19" s="45">
        <f>EXP('Model coeffs'!$H$17+'Model coeffs'!$H$9*'Forecast drivers'!M20+'Model coeffs'!$H$12*'Forecast drivers'!J20+'Model coeffs'!$H$15*'Forecast drivers'!G20)</f>
        <v>68.603580415408061</v>
      </c>
      <c r="I19" s="45">
        <f>EXP('Model coeffs'!$I$17+'Model coeffs'!$I$15*'Forecast drivers'!G20+'Model coeffs'!$I$16*'Forecast drivers'!O20)</f>
        <v>69.044520596388494</v>
      </c>
      <c r="J19" s="45">
        <f>EXP('Model coeffs'!$J$17+'Model coeffs'!$J$11*'Forecast drivers'!F20+'Model coeffs'!$J$12*'Forecast drivers'!J20+'Model coeffs'!$J$13*'Forecast drivers'!K20)</f>
        <v>280.8260028798702</v>
      </c>
      <c r="K19" s="45">
        <f>EXP('Model coeffs'!$K$17+'Model coeffs'!$K$11*'Forecast drivers'!F20+'Model coeffs'!$K$13*'Forecast drivers'!K20+'Model coeffs'!$K$14*'Forecast drivers'!L20)</f>
        <v>271.96586223492272</v>
      </c>
      <c r="L19" s="60"/>
      <c r="M19" s="41">
        <f t="shared" si="3"/>
        <v>164.97949139592359</v>
      </c>
      <c r="N19" s="41">
        <f t="shared" si="4"/>
        <v>200.66192804995578</v>
      </c>
      <c r="O19" s="41">
        <f t="shared" si="5"/>
        <v>365.64141944587936</v>
      </c>
      <c r="P19" s="41">
        <f t="shared" si="6"/>
        <v>68.824050505898271</v>
      </c>
      <c r="Q19" s="41">
        <f t="shared" si="7"/>
        <v>276.39593255739646</v>
      </c>
      <c r="R19" s="41">
        <f t="shared" si="8"/>
        <v>75.734004507440687</v>
      </c>
      <c r="S19" s="41">
        <f t="shared" si="9"/>
        <v>72.279027506669479</v>
      </c>
      <c r="T19" s="41">
        <f t="shared" si="10"/>
        <v>434.46546995177766</v>
      </c>
      <c r="U19" s="41">
        <f t="shared" si="11"/>
        <v>441.37542395332002</v>
      </c>
      <c r="V19" s="83">
        <f t="shared" si="0"/>
        <v>437.92044695254884</v>
      </c>
      <c r="W19" s="14"/>
      <c r="X19" s="41">
        <f>(O19*Controls!$G$12)+(P19*Controls!$G$12)</f>
        <v>424.91926794109963</v>
      </c>
      <c r="Y19" s="41">
        <f>(O19*Controls!$G$12)+(R19*Controls!$G$12)</f>
        <v>431.67739441814268</v>
      </c>
      <c r="Z19" s="41">
        <f t="shared" si="12"/>
        <v>428.29833117962119</v>
      </c>
      <c r="AA19" s="108">
        <f>(INDEX(Controls!$G$15:$G$19,MATCH($B19,Controls!$C$15:$C$19,0),0))*$Z19</f>
        <v>-7.1551971318586221</v>
      </c>
      <c r="AB19" s="83">
        <f t="shared" si="1"/>
        <v>421.14313404776254</v>
      </c>
      <c r="AC19" s="204"/>
    </row>
    <row r="20" spans="1:33" ht="13" x14ac:dyDescent="0.3">
      <c r="A20" s="4" t="str">
        <f>'Forecast drivers'!B21</f>
        <v>NWT</v>
      </c>
      <c r="B20" s="4">
        <f>'Forecast drivers'!C21</f>
        <v>2024</v>
      </c>
      <c r="C20" s="29" t="str">
        <f>'Forecast drivers'!A21</f>
        <v>NWT24</v>
      </c>
      <c r="D20" s="44">
        <f>EXP('Model coeffs'!$D$17+'Model coeffs'!$D$6*'Forecast drivers'!E21+'Model coeffs'!$D$7*'Forecast drivers'!I21+'Model coeffs'!$D$8*'Forecast drivers'!H21)</f>
        <v>173.52088706172606</v>
      </c>
      <c r="E20" s="44">
        <f>EXP('Model coeffs'!$E$17+'Model coeffs'!$E$6*'Forecast drivers'!E21+'Model coeffs'!$E$7*'Forecast drivers'!I21+'Model coeffs'!$E$9*'Forecast drivers'!M21 + 'Model coeffs'!$E$10*'Forecast drivers'!N21)</f>
        <v>157.60833963257846</v>
      </c>
      <c r="F20" s="44">
        <f>EXP('Model coeffs'!$F$17+'Model coeffs'!$F$11*'Forecast drivers'!F21+'Model coeffs'!$F$12*'Forecast drivers'!J21+'Model coeffs'!$F$13*'Forecast drivers'!K21)</f>
        <v>204.02624899225401</v>
      </c>
      <c r="G20" s="44">
        <f>EXP('Model coeffs'!$G$17+'Model coeffs'!$G$11*'Forecast drivers'!F21+'Model coeffs'!$G$13*'Forecast drivers'!K21+'Model coeffs'!$G$14*'Forecast drivers'!L21)</f>
        <v>197.96175642669846</v>
      </c>
      <c r="H20" s="45">
        <f>EXP('Model coeffs'!$H$17+'Model coeffs'!$H$9*'Forecast drivers'!M21+'Model coeffs'!$H$12*'Forecast drivers'!J21+'Model coeffs'!$H$15*'Forecast drivers'!G21)</f>
        <v>69.636599671046994</v>
      </c>
      <c r="I20" s="45">
        <f>EXP('Model coeffs'!$I$17+'Model coeffs'!$I$15*'Forecast drivers'!G21+'Model coeffs'!$I$16*'Forecast drivers'!O21)</f>
        <v>70.027936934320692</v>
      </c>
      <c r="J20" s="45">
        <f>EXP('Model coeffs'!$J$17+'Model coeffs'!$J$11*'Forecast drivers'!F21+'Model coeffs'!$J$12*'Forecast drivers'!J21+'Model coeffs'!$J$13*'Forecast drivers'!K21)</f>
        <v>281.28367992021612</v>
      </c>
      <c r="K20" s="45">
        <f>EXP('Model coeffs'!$K$17+'Model coeffs'!$K$11*'Forecast drivers'!F21+'Model coeffs'!$K$13*'Forecast drivers'!K21+'Model coeffs'!$K$14*'Forecast drivers'!L21)</f>
        <v>272.41691124871079</v>
      </c>
      <c r="L20" s="60"/>
      <c r="M20" s="41">
        <f t="shared" si="3"/>
        <v>165.56461334715226</v>
      </c>
      <c r="N20" s="41">
        <f t="shared" si="4"/>
        <v>200.99400270947623</v>
      </c>
      <c r="O20" s="41">
        <f t="shared" si="5"/>
        <v>366.55861605662847</v>
      </c>
      <c r="P20" s="41">
        <f t="shared" si="6"/>
        <v>69.832268302683843</v>
      </c>
      <c r="Q20" s="41">
        <f t="shared" si="7"/>
        <v>276.85029558446342</v>
      </c>
      <c r="R20" s="41">
        <f t="shared" si="8"/>
        <v>75.85629287498719</v>
      </c>
      <c r="S20" s="41">
        <f t="shared" si="9"/>
        <v>72.844280588835517</v>
      </c>
      <c r="T20" s="41">
        <f t="shared" si="10"/>
        <v>436.39088435931228</v>
      </c>
      <c r="U20" s="41">
        <f t="shared" si="11"/>
        <v>442.41490893161568</v>
      </c>
      <c r="V20" s="83">
        <f t="shared" si="0"/>
        <v>439.40289664546401</v>
      </c>
      <c r="W20" s="14"/>
      <c r="X20" s="41">
        <f>(O20*Controls!$G$12)+(P20*Controls!$G$12)</f>
        <v>426.80237658175565</v>
      </c>
      <c r="Y20" s="41">
        <f>(O20*Controls!$G$12)+(R20*Controls!$G$12)</f>
        <v>432.69403952934601</v>
      </c>
      <c r="Z20" s="41">
        <f t="shared" si="12"/>
        <v>429.74820805555083</v>
      </c>
      <c r="AA20" s="108">
        <f>(INDEX(Controls!$G$15:$G$19,MATCH($B20,Controls!$C$15:$C$19,0),0))*$Z20</f>
        <v>-9.2922628736346908</v>
      </c>
      <c r="AB20" s="83">
        <f t="shared" si="1"/>
        <v>420.45594518191615</v>
      </c>
      <c r="AC20" s="204"/>
      <c r="AE20" s="72" t="s">
        <v>90</v>
      </c>
      <c r="AF20" s="73"/>
      <c r="AG20" s="74">
        <f>PERCENTILE($AG$7:$AG$16,0.25)</f>
        <v>0.98545352109712636</v>
      </c>
    </row>
    <row r="21" spans="1:33" ht="13" x14ac:dyDescent="0.3">
      <c r="A21" s="4" t="str">
        <f>'Forecast drivers'!B22</f>
        <v>NWT</v>
      </c>
      <c r="B21" s="4">
        <f>'Forecast drivers'!C22</f>
        <v>2025</v>
      </c>
      <c r="C21" s="29" t="str">
        <f>'Forecast drivers'!A22</f>
        <v>NWT25</v>
      </c>
      <c r="D21" s="44">
        <f>EXP('Model coeffs'!$D$17+'Model coeffs'!$D$6*'Forecast drivers'!E22+'Model coeffs'!$D$7*'Forecast drivers'!I22+'Model coeffs'!$D$8*'Forecast drivers'!H22)</f>
        <v>174.23330427009117</v>
      </c>
      <c r="E21" s="44">
        <f>EXP('Model coeffs'!$E$17+'Model coeffs'!$E$6*'Forecast drivers'!E22+'Model coeffs'!$E$7*'Forecast drivers'!I22+'Model coeffs'!$E$9*'Forecast drivers'!M22 + 'Model coeffs'!$E$10*'Forecast drivers'!N22)</f>
        <v>158.0409062935689</v>
      </c>
      <c r="F21" s="44">
        <f>EXP('Model coeffs'!$F$17+'Model coeffs'!$F$11*'Forecast drivers'!F22+'Model coeffs'!$F$12*'Forecast drivers'!J22+'Model coeffs'!$F$13*'Forecast drivers'!K22)</f>
        <v>204.39324797493202</v>
      </c>
      <c r="G21" s="44">
        <f>EXP('Model coeffs'!$G$17+'Model coeffs'!$G$11*'Forecast drivers'!F22+'Model coeffs'!$G$13*'Forecast drivers'!K22+'Model coeffs'!$G$14*'Forecast drivers'!L22)</f>
        <v>198.31875234208408</v>
      </c>
      <c r="H21" s="45">
        <f>EXP('Model coeffs'!$H$17+'Model coeffs'!$H$9*'Forecast drivers'!M22+'Model coeffs'!$H$12*'Forecast drivers'!J22+'Model coeffs'!$H$15*'Forecast drivers'!G22)</f>
        <v>71.032347972912177</v>
      </c>
      <c r="I21" s="45">
        <f>EXP('Model coeffs'!$I$17+'Model coeffs'!$I$15*'Forecast drivers'!G22+'Model coeffs'!$I$16*'Forecast drivers'!O22)</f>
        <v>71.381908117287836</v>
      </c>
      <c r="J21" s="45">
        <f>EXP('Model coeffs'!$J$17+'Model coeffs'!$J$11*'Forecast drivers'!F22+'Model coeffs'!$J$12*'Forecast drivers'!J22+'Model coeffs'!$J$13*'Forecast drivers'!K22)</f>
        <v>281.78258452957169</v>
      </c>
      <c r="K21" s="45">
        <f>EXP('Model coeffs'!$K$17+'Model coeffs'!$K$11*'Forecast drivers'!F22+'Model coeffs'!$K$13*'Forecast drivers'!K22+'Model coeffs'!$K$14*'Forecast drivers'!L22)</f>
        <v>272.90860550071653</v>
      </c>
      <c r="L21" s="60"/>
      <c r="M21" s="41">
        <f t="shared" si="3"/>
        <v>166.13710528183003</v>
      </c>
      <c r="N21" s="41">
        <f t="shared" si="4"/>
        <v>201.35600015850804</v>
      </c>
      <c r="O21" s="41">
        <f t="shared" si="5"/>
        <v>367.49310544033807</v>
      </c>
      <c r="P21" s="41">
        <f t="shared" si="6"/>
        <v>71.207128045100006</v>
      </c>
      <c r="Q21" s="41">
        <f t="shared" si="7"/>
        <v>277.34559501514411</v>
      </c>
      <c r="R21" s="41">
        <f t="shared" si="8"/>
        <v>75.989594856636074</v>
      </c>
      <c r="S21" s="41">
        <f t="shared" si="9"/>
        <v>73.59836145086804</v>
      </c>
      <c r="T21" s="41">
        <f t="shared" si="10"/>
        <v>438.70023348543805</v>
      </c>
      <c r="U21" s="41">
        <f t="shared" si="11"/>
        <v>443.48270029697414</v>
      </c>
      <c r="V21" s="83">
        <f t="shared" si="0"/>
        <v>441.0914668912061</v>
      </c>
      <c r="W21" s="14"/>
      <c r="X21" s="41">
        <f>(O21*Controls!$G$12)+(P21*Controls!$G$12)</f>
        <v>429.06098401539748</v>
      </c>
      <c r="Y21" s="41">
        <f>(O21*Controls!$G$12)+(R21*Controls!$G$12)</f>
        <v>433.73836907142061</v>
      </c>
      <c r="Z21" s="41">
        <f t="shared" si="12"/>
        <v>431.39967654340904</v>
      </c>
      <c r="AA21" s="108">
        <f>(INDEX(Controls!$G$15:$G$19,MATCH($B21,Controls!$C$15:$C$19,0),0))*$Z21</f>
        <v>-11.26950171640175</v>
      </c>
      <c r="AB21" s="83">
        <f t="shared" si="1"/>
        <v>420.13017482700729</v>
      </c>
      <c r="AC21" s="204"/>
    </row>
    <row r="22" spans="1:33" ht="13" x14ac:dyDescent="0.3">
      <c r="A22" s="4" t="str">
        <f>'Forecast drivers'!B23</f>
        <v>SRN</v>
      </c>
      <c r="B22" s="4">
        <f>'Forecast drivers'!C23</f>
        <v>2021</v>
      </c>
      <c r="C22" s="29" t="str">
        <f>'Forecast drivers'!A23</f>
        <v>SRN21</v>
      </c>
      <c r="D22" s="44">
        <f>EXP('Model coeffs'!$D$17+'Model coeffs'!$D$6*'Forecast drivers'!E23+'Model coeffs'!$D$7*'Forecast drivers'!I23+'Model coeffs'!$D$8*'Forecast drivers'!H23)</f>
        <v>152.05563640554618</v>
      </c>
      <c r="E22" s="44">
        <f>EXP('Model coeffs'!$E$17+'Model coeffs'!$E$6*'Forecast drivers'!E23+'Model coeffs'!$E$7*'Forecast drivers'!I23+'Model coeffs'!$E$9*'Forecast drivers'!M23 + 'Model coeffs'!$E$10*'Forecast drivers'!N23)</f>
        <v>142.47168692173221</v>
      </c>
      <c r="F22" s="44">
        <f>EXP('Model coeffs'!$F$17+'Model coeffs'!$F$11*'Forecast drivers'!F23+'Model coeffs'!$F$12*'Forecast drivers'!J23+'Model coeffs'!$F$13*'Forecast drivers'!K23)</f>
        <v>121.02870472259455</v>
      </c>
      <c r="G22" s="44">
        <f>EXP('Model coeffs'!$G$17+'Model coeffs'!$G$11*'Forecast drivers'!F23+'Model coeffs'!$G$13*'Forecast drivers'!K23+'Model coeffs'!$G$14*'Forecast drivers'!L23)</f>
        <v>120.81495020856035</v>
      </c>
      <c r="H22" s="45">
        <f>EXP('Model coeffs'!$H$17+'Model coeffs'!$H$9*'Forecast drivers'!M23+'Model coeffs'!$H$12*'Forecast drivers'!J23+'Model coeffs'!$H$15*'Forecast drivers'!G23)</f>
        <v>42.714658697240758</v>
      </c>
      <c r="I22" s="45">
        <f>EXP('Model coeffs'!$I$17+'Model coeffs'!$I$15*'Forecast drivers'!G23+'Model coeffs'!$I$16*'Forecast drivers'!O23)</f>
        <v>39.093429304367781</v>
      </c>
      <c r="J22" s="45">
        <f>EXP('Model coeffs'!$J$17+'Model coeffs'!$J$11*'Forecast drivers'!F23+'Model coeffs'!$J$12*'Forecast drivers'!J23+'Model coeffs'!$J$13*'Forecast drivers'!K23)</f>
        <v>163.32358112238569</v>
      </c>
      <c r="K22" s="45">
        <f>EXP('Model coeffs'!$K$17+'Model coeffs'!$K$11*'Forecast drivers'!F23+'Model coeffs'!$K$13*'Forecast drivers'!K23+'Model coeffs'!$K$14*'Forecast drivers'!L23)</f>
        <v>161.97523276150827</v>
      </c>
      <c r="L22" s="60"/>
      <c r="M22" s="41">
        <f t="shared" si="3"/>
        <v>147.2636616636392</v>
      </c>
      <c r="N22" s="41">
        <f t="shared" si="4"/>
        <v>120.92182746557745</v>
      </c>
      <c r="O22" s="41">
        <f t="shared" si="5"/>
        <v>268.18548912921665</v>
      </c>
      <c r="P22" s="41">
        <f t="shared" si="6"/>
        <v>40.904044000804269</v>
      </c>
      <c r="Q22" s="41">
        <f t="shared" si="7"/>
        <v>162.64940694194698</v>
      </c>
      <c r="R22" s="41">
        <f t="shared" si="8"/>
        <v>41.727579476369527</v>
      </c>
      <c r="S22" s="41">
        <f t="shared" si="9"/>
        <v>41.315811738586902</v>
      </c>
      <c r="T22" s="41">
        <f t="shared" si="10"/>
        <v>309.08953313002093</v>
      </c>
      <c r="U22" s="41">
        <f t="shared" si="11"/>
        <v>309.9130686055862</v>
      </c>
      <c r="V22" s="83">
        <f t="shared" si="0"/>
        <v>309.50130086780359</v>
      </c>
      <c r="W22" s="14"/>
      <c r="X22" s="41">
        <f>(O22*Controls!$G$12)+(P22*Controls!$G$12)</f>
        <v>302.29812776707496</v>
      </c>
      <c r="Y22" s="41">
        <f>(O22*Controls!$G$12)+(R22*Controls!$G$12)</f>
        <v>303.10356828100015</v>
      </c>
      <c r="Z22" s="41">
        <f t="shared" si="12"/>
        <v>302.70084802403755</v>
      </c>
      <c r="AA22" s="108">
        <f>(INDEX(Controls!$G$15:$G$19,MATCH($B22,Controls!$C$15:$C$19,0),0))*$Z22</f>
        <v>-1.6951247489346253</v>
      </c>
      <c r="AB22" s="83">
        <f t="shared" si="1"/>
        <v>301.00572327510292</v>
      </c>
      <c r="AC22" s="204"/>
    </row>
    <row r="23" spans="1:33" ht="13" x14ac:dyDescent="0.3">
      <c r="A23" s="4" t="str">
        <f>'Forecast drivers'!B24</f>
        <v>SRN</v>
      </c>
      <c r="B23" s="4">
        <f>'Forecast drivers'!C24</f>
        <v>2022</v>
      </c>
      <c r="C23" s="29" t="str">
        <f>'Forecast drivers'!A24</f>
        <v>SRN22</v>
      </c>
      <c r="D23" s="44">
        <f>EXP('Model coeffs'!$D$17+'Model coeffs'!$D$6*'Forecast drivers'!E24+'Model coeffs'!$D$7*'Forecast drivers'!I24+'Model coeffs'!$D$8*'Forecast drivers'!H24)</f>
        <v>153.11620439907583</v>
      </c>
      <c r="E23" s="44">
        <f>EXP('Model coeffs'!$E$17+'Model coeffs'!$E$6*'Forecast drivers'!E24+'Model coeffs'!$E$7*'Forecast drivers'!I24+'Model coeffs'!$E$9*'Forecast drivers'!M24 + 'Model coeffs'!$E$10*'Forecast drivers'!N24)</f>
        <v>142.86023207684892</v>
      </c>
      <c r="F23" s="44">
        <f>EXP('Model coeffs'!$F$17+'Model coeffs'!$F$11*'Forecast drivers'!F24+'Model coeffs'!$F$12*'Forecast drivers'!J24+'Model coeffs'!$F$13*'Forecast drivers'!K24)</f>
        <v>121.80988332023097</v>
      </c>
      <c r="G23" s="44">
        <f>EXP('Model coeffs'!$G$17+'Model coeffs'!$G$11*'Forecast drivers'!F24+'Model coeffs'!$G$13*'Forecast drivers'!K24+'Model coeffs'!$G$14*'Forecast drivers'!L24)</f>
        <v>121.59673699406677</v>
      </c>
      <c r="H23" s="45">
        <f>EXP('Model coeffs'!$H$17+'Model coeffs'!$H$9*'Forecast drivers'!M24+'Model coeffs'!$H$12*'Forecast drivers'!J24+'Model coeffs'!$H$15*'Forecast drivers'!G24)</f>
        <v>43.174862502258989</v>
      </c>
      <c r="I23" s="45">
        <f>EXP('Model coeffs'!$I$17+'Model coeffs'!$I$15*'Forecast drivers'!G24+'Model coeffs'!$I$16*'Forecast drivers'!O24)</f>
        <v>39.428846602221029</v>
      </c>
      <c r="J23" s="45">
        <f>EXP('Model coeffs'!$J$17+'Model coeffs'!$J$11*'Forecast drivers'!F24+'Model coeffs'!$J$12*'Forecast drivers'!J24+'Model coeffs'!$J$13*'Forecast drivers'!K24)</f>
        <v>164.36300083271547</v>
      </c>
      <c r="K23" s="45">
        <f>EXP('Model coeffs'!$K$17+'Model coeffs'!$K$11*'Forecast drivers'!F24+'Model coeffs'!$K$13*'Forecast drivers'!K24+'Model coeffs'!$K$14*'Forecast drivers'!L24)</f>
        <v>163.02428293263412</v>
      </c>
      <c r="L23" s="60"/>
      <c r="M23" s="41">
        <f t="shared" si="3"/>
        <v>147.98821823796237</v>
      </c>
      <c r="N23" s="41">
        <f t="shared" si="4"/>
        <v>121.70331015714888</v>
      </c>
      <c r="O23" s="41">
        <f t="shared" si="5"/>
        <v>269.69152839511128</v>
      </c>
      <c r="P23" s="41">
        <f t="shared" si="6"/>
        <v>41.301854552240009</v>
      </c>
      <c r="Q23" s="41">
        <f t="shared" si="7"/>
        <v>163.6936418826748</v>
      </c>
      <c r="R23" s="41">
        <f t="shared" si="8"/>
        <v>41.99033172552592</v>
      </c>
      <c r="S23" s="41">
        <f t="shared" si="9"/>
        <v>41.646093138882961</v>
      </c>
      <c r="T23" s="41">
        <f t="shared" si="10"/>
        <v>310.99338294735128</v>
      </c>
      <c r="U23" s="41">
        <f t="shared" si="11"/>
        <v>311.68186012063717</v>
      </c>
      <c r="V23" s="83">
        <f t="shared" si="0"/>
        <v>311.33762153399425</v>
      </c>
      <c r="W23" s="14"/>
      <c r="X23" s="41">
        <f>(O23*Controls!$G$12)+(P23*Controls!$G$12)</f>
        <v>304.16014564099157</v>
      </c>
      <c r="Y23" s="41">
        <f>(O23*Controls!$G$12)+(R23*Controls!$G$12)</f>
        <v>304.83349539304271</v>
      </c>
      <c r="Z23" s="41">
        <f t="shared" si="12"/>
        <v>304.49682051701711</v>
      </c>
      <c r="AA23" s="108">
        <f>(INDEX(Controls!$G$15:$G$19,MATCH($B23,Controls!$C$15:$C$19,0),0))*$Z23</f>
        <v>-3.4310945333314282</v>
      </c>
      <c r="AB23" s="83">
        <f t="shared" si="1"/>
        <v>301.0657259836857</v>
      </c>
      <c r="AC23" s="204"/>
    </row>
    <row r="24" spans="1:33" ht="13" x14ac:dyDescent="0.3">
      <c r="A24" s="4" t="str">
        <f>'Forecast drivers'!B25</f>
        <v>SRN</v>
      </c>
      <c r="B24" s="4">
        <f>'Forecast drivers'!C25</f>
        <v>2023</v>
      </c>
      <c r="C24" s="29" t="str">
        <f>'Forecast drivers'!A25</f>
        <v>SRN23</v>
      </c>
      <c r="D24" s="44">
        <f>EXP('Model coeffs'!$D$17+'Model coeffs'!$D$6*'Forecast drivers'!E25+'Model coeffs'!$D$7*'Forecast drivers'!I25+'Model coeffs'!$D$8*'Forecast drivers'!H25)</f>
        <v>154.34351677210068</v>
      </c>
      <c r="E24" s="44">
        <f>EXP('Model coeffs'!$E$17+'Model coeffs'!$E$6*'Forecast drivers'!E25+'Model coeffs'!$E$7*'Forecast drivers'!I25+'Model coeffs'!$E$9*'Forecast drivers'!M25 + 'Model coeffs'!$E$10*'Forecast drivers'!N25)</f>
        <v>143.21321026083916</v>
      </c>
      <c r="F24" s="44">
        <f>EXP('Model coeffs'!$F$17+'Model coeffs'!$F$11*'Forecast drivers'!F25+'Model coeffs'!$F$12*'Forecast drivers'!J25+'Model coeffs'!$F$13*'Forecast drivers'!K25)</f>
        <v>122.59440914703367</v>
      </c>
      <c r="G24" s="44">
        <f>EXP('Model coeffs'!$G$17+'Model coeffs'!$G$11*'Forecast drivers'!F25+'Model coeffs'!$G$13*'Forecast drivers'!K25+'Model coeffs'!$G$14*'Forecast drivers'!L25)</f>
        <v>122.38188643653824</v>
      </c>
      <c r="H24" s="45">
        <f>EXP('Model coeffs'!$H$17+'Model coeffs'!$H$9*'Forecast drivers'!M25+'Model coeffs'!$H$12*'Forecast drivers'!J25+'Model coeffs'!$H$15*'Forecast drivers'!G25)</f>
        <v>43.550977536356093</v>
      </c>
      <c r="I24" s="45">
        <f>EXP('Model coeffs'!$I$17+'Model coeffs'!$I$15*'Forecast drivers'!G25+'Model coeffs'!$I$16*'Forecast drivers'!O25)</f>
        <v>39.658158387153549</v>
      </c>
      <c r="J24" s="45">
        <f>EXP('Model coeffs'!$J$17+'Model coeffs'!$J$11*'Forecast drivers'!F25+'Model coeffs'!$J$12*'Forecast drivers'!J25+'Model coeffs'!$J$13*'Forecast drivers'!K25)</f>
        <v>165.40678072218665</v>
      </c>
      <c r="K24" s="45">
        <f>EXP('Model coeffs'!$K$17+'Model coeffs'!$K$11*'Forecast drivers'!F25+'Model coeffs'!$K$13*'Forecast drivers'!K25+'Model coeffs'!$K$14*'Forecast drivers'!L25)</f>
        <v>164.07785124927403</v>
      </c>
      <c r="L24" s="60"/>
      <c r="M24" s="41">
        <f t="shared" si="3"/>
        <v>148.77836351646994</v>
      </c>
      <c r="N24" s="41">
        <f t="shared" si="4"/>
        <v>122.48814779178596</v>
      </c>
      <c r="O24" s="41">
        <f t="shared" si="5"/>
        <v>271.26651130825587</v>
      </c>
      <c r="P24" s="41">
        <f t="shared" si="6"/>
        <v>41.604567961754825</v>
      </c>
      <c r="Q24" s="41">
        <f t="shared" si="7"/>
        <v>164.74231598573033</v>
      </c>
      <c r="R24" s="41">
        <f t="shared" si="8"/>
        <v>42.254168193944366</v>
      </c>
      <c r="S24" s="41">
        <f t="shared" si="9"/>
        <v>41.929368077849595</v>
      </c>
      <c r="T24" s="41">
        <f t="shared" si="10"/>
        <v>312.87107927001068</v>
      </c>
      <c r="U24" s="41">
        <f t="shared" si="11"/>
        <v>313.52067950220027</v>
      </c>
      <c r="V24" s="83">
        <f t="shared" si="0"/>
        <v>313.1958793861055</v>
      </c>
      <c r="W24" s="14"/>
      <c r="X24" s="41">
        <f>(O24*Controls!$G$12)+(P24*Controls!$G$12)</f>
        <v>305.9965846724495</v>
      </c>
      <c r="Y24" s="41">
        <f>(O24*Controls!$G$12)+(R24*Controls!$G$12)</f>
        <v>306.63191169889188</v>
      </c>
      <c r="Z24" s="41">
        <f t="shared" si="12"/>
        <v>306.31424818567069</v>
      </c>
      <c r="AA24" s="108">
        <f>(INDEX(Controls!$G$15:$G$19,MATCH($B24,Controls!$C$15:$C$19,0),0))*$Z24</f>
        <v>-5.1173181647218753</v>
      </c>
      <c r="AB24" s="83">
        <f t="shared" si="1"/>
        <v>301.1969300209488</v>
      </c>
      <c r="AC24" s="204"/>
    </row>
    <row r="25" spans="1:33" ht="13" x14ac:dyDescent="0.3">
      <c r="A25" s="4" t="str">
        <f>'Forecast drivers'!B26</f>
        <v>SRN</v>
      </c>
      <c r="B25" s="4">
        <f>'Forecast drivers'!C26</f>
        <v>2024</v>
      </c>
      <c r="C25" s="29" t="str">
        <f>'Forecast drivers'!A26</f>
        <v>SRN24</v>
      </c>
      <c r="D25" s="44">
        <f>EXP('Model coeffs'!$D$17+'Model coeffs'!$D$6*'Forecast drivers'!E26+'Model coeffs'!$D$7*'Forecast drivers'!I26+'Model coeffs'!$D$8*'Forecast drivers'!H26)</f>
        <v>155.54623378342191</v>
      </c>
      <c r="E25" s="44">
        <f>EXP('Model coeffs'!$E$17+'Model coeffs'!$E$6*'Forecast drivers'!E26+'Model coeffs'!$E$7*'Forecast drivers'!I26+'Model coeffs'!$E$9*'Forecast drivers'!M26 + 'Model coeffs'!$E$10*'Forecast drivers'!N26)</f>
        <v>143.58804691371128</v>
      </c>
      <c r="F25" s="44">
        <f>EXP('Model coeffs'!$F$17+'Model coeffs'!$F$11*'Forecast drivers'!F26+'Model coeffs'!$F$12*'Forecast drivers'!J26+'Model coeffs'!$F$13*'Forecast drivers'!K26)</f>
        <v>123.36941430271733</v>
      </c>
      <c r="G25" s="44">
        <f>EXP('Model coeffs'!$G$17+'Model coeffs'!$G$11*'Forecast drivers'!F26+'Model coeffs'!$G$13*'Forecast drivers'!K26+'Model coeffs'!$G$14*'Forecast drivers'!L26)</f>
        <v>123.15752017612839</v>
      </c>
      <c r="H25" s="45">
        <f>EXP('Model coeffs'!$H$17+'Model coeffs'!$H$9*'Forecast drivers'!M26+'Model coeffs'!$H$12*'Forecast drivers'!J26+'Model coeffs'!$H$15*'Forecast drivers'!G26)</f>
        <v>44.058580950274354</v>
      </c>
      <c r="I25" s="45">
        <f>EXP('Model coeffs'!$I$17+'Model coeffs'!$I$15*'Forecast drivers'!G26+'Model coeffs'!$I$16*'Forecast drivers'!O26)</f>
        <v>40.015803879814634</v>
      </c>
      <c r="J25" s="45">
        <f>EXP('Model coeffs'!$J$17+'Model coeffs'!$J$11*'Forecast drivers'!F26+'Model coeffs'!$J$12*'Forecast drivers'!J26+'Model coeffs'!$J$13*'Forecast drivers'!K26)</f>
        <v>166.43780226476125</v>
      </c>
      <c r="K25" s="45">
        <f>EXP('Model coeffs'!$K$17+'Model coeffs'!$K$11*'Forecast drivers'!F26+'Model coeffs'!$K$13*'Forecast drivers'!K26+'Model coeffs'!$K$14*'Forecast drivers'!L26)</f>
        <v>165.11865652286701</v>
      </c>
      <c r="L25" s="60"/>
      <c r="M25" s="41">
        <f t="shared" si="3"/>
        <v>149.5671403485666</v>
      </c>
      <c r="N25" s="41">
        <f t="shared" si="4"/>
        <v>123.26346723942285</v>
      </c>
      <c r="O25" s="41">
        <f t="shared" si="5"/>
        <v>272.83060758798945</v>
      </c>
      <c r="P25" s="41">
        <f t="shared" si="6"/>
        <v>42.037192415044494</v>
      </c>
      <c r="Q25" s="41">
        <f t="shared" si="7"/>
        <v>165.77822939381412</v>
      </c>
      <c r="R25" s="41">
        <f t="shared" si="8"/>
        <v>42.514762154391263</v>
      </c>
      <c r="S25" s="41">
        <f t="shared" si="9"/>
        <v>42.275977284717882</v>
      </c>
      <c r="T25" s="41">
        <f t="shared" si="10"/>
        <v>314.86780000303395</v>
      </c>
      <c r="U25" s="41">
        <f t="shared" si="11"/>
        <v>315.34536974238074</v>
      </c>
      <c r="V25" s="83">
        <f t="shared" si="0"/>
        <v>315.10658487270734</v>
      </c>
      <c r="W25" s="14"/>
      <c r="X25" s="41">
        <f>(O25*Controls!$G$12)+(P25*Controls!$G$12)</f>
        <v>307.94943287521511</v>
      </c>
      <c r="Y25" s="41">
        <f>(O25*Controls!$G$12)+(R25*Controls!$G$12)</f>
        <v>308.4165093129734</v>
      </c>
      <c r="Z25" s="41">
        <f t="shared" si="12"/>
        <v>308.18297109409423</v>
      </c>
      <c r="AA25" s="108">
        <f>(INDEX(Controls!$G$15:$G$19,MATCH($B25,Controls!$C$15:$C$19,0),0))*$Z25</f>
        <v>-6.6637094161284098</v>
      </c>
      <c r="AB25" s="83">
        <f t="shared" si="1"/>
        <v>301.5192616779658</v>
      </c>
      <c r="AC25" s="204"/>
    </row>
    <row r="26" spans="1:33" ht="13" x14ac:dyDescent="0.3">
      <c r="A26" s="4" t="str">
        <f>'Forecast drivers'!B27</f>
        <v>SRN</v>
      </c>
      <c r="B26" s="4">
        <f>'Forecast drivers'!C27</f>
        <v>2025</v>
      </c>
      <c r="C26" s="29" t="str">
        <f>'Forecast drivers'!A27</f>
        <v>SRN25</v>
      </c>
      <c r="D26" s="44">
        <f>EXP('Model coeffs'!$D$17+'Model coeffs'!$D$6*'Forecast drivers'!E27+'Model coeffs'!$D$7*'Forecast drivers'!I27+'Model coeffs'!$D$8*'Forecast drivers'!H27)</f>
        <v>156.73280971898541</v>
      </c>
      <c r="E26" s="44">
        <f>EXP('Model coeffs'!$E$17+'Model coeffs'!$E$6*'Forecast drivers'!E27+'Model coeffs'!$E$7*'Forecast drivers'!I27+'Model coeffs'!$E$9*'Forecast drivers'!M27 + 'Model coeffs'!$E$10*'Forecast drivers'!N27)</f>
        <v>143.96509091457813</v>
      </c>
      <c r="F26" s="44">
        <f>EXP('Model coeffs'!$F$17+'Model coeffs'!$F$11*'Forecast drivers'!F27+'Model coeffs'!$F$12*'Forecast drivers'!J27+'Model coeffs'!$F$13*'Forecast drivers'!K27)</f>
        <v>124.1064588048723</v>
      </c>
      <c r="G26" s="44">
        <f>EXP('Model coeffs'!$G$17+'Model coeffs'!$G$11*'Forecast drivers'!F27+'Model coeffs'!$G$13*'Forecast drivers'!K27+'Model coeffs'!$G$14*'Forecast drivers'!L27)</f>
        <v>123.8951739610167</v>
      </c>
      <c r="H26" s="45">
        <f>EXP('Model coeffs'!$H$17+'Model coeffs'!$H$9*'Forecast drivers'!M27+'Model coeffs'!$H$12*'Forecast drivers'!J27+'Model coeffs'!$H$15*'Forecast drivers'!G27)</f>
        <v>44.652920620698666</v>
      </c>
      <c r="I26" s="45">
        <f>EXP('Model coeffs'!$I$17+'Model coeffs'!$I$15*'Forecast drivers'!G27+'Model coeffs'!$I$16*'Forecast drivers'!O27)</f>
        <v>40.258176604399111</v>
      </c>
      <c r="J26" s="45">
        <f>EXP('Model coeffs'!$J$17+'Model coeffs'!$J$11*'Forecast drivers'!F27+'Model coeffs'!$J$12*'Forecast drivers'!J27+'Model coeffs'!$J$13*'Forecast drivers'!K27)</f>
        <v>167.41823935484572</v>
      </c>
      <c r="K26" s="45">
        <f>EXP('Model coeffs'!$K$17+'Model coeffs'!$K$11*'Forecast drivers'!F27+'Model coeffs'!$K$13*'Forecast drivers'!K27+'Model coeffs'!$K$14*'Forecast drivers'!L27)</f>
        <v>166.10850266589048</v>
      </c>
      <c r="L26" s="60"/>
      <c r="M26" s="41">
        <f t="shared" si="3"/>
        <v>150.34895031678178</v>
      </c>
      <c r="N26" s="41">
        <f t="shared" si="4"/>
        <v>124.00081638294449</v>
      </c>
      <c r="O26" s="41">
        <f t="shared" si="5"/>
        <v>274.34976669972627</v>
      </c>
      <c r="P26" s="41">
        <f t="shared" si="6"/>
        <v>42.455548612548888</v>
      </c>
      <c r="Q26" s="41">
        <f t="shared" si="7"/>
        <v>166.7633710103681</v>
      </c>
      <c r="R26" s="41">
        <f t="shared" si="8"/>
        <v>42.762554627423611</v>
      </c>
      <c r="S26" s="41">
        <f t="shared" si="9"/>
        <v>42.609051619986246</v>
      </c>
      <c r="T26" s="41">
        <f t="shared" si="10"/>
        <v>316.80531531227518</v>
      </c>
      <c r="U26" s="41">
        <f t="shared" si="11"/>
        <v>317.11232132714986</v>
      </c>
      <c r="V26" s="83">
        <f t="shared" si="0"/>
        <v>316.95881831971252</v>
      </c>
      <c r="W26" s="14"/>
      <c r="X26" s="41">
        <f>(O26*Controls!$G$12)+(P26*Controls!$G$12)</f>
        <v>309.84437653303638</v>
      </c>
      <c r="Y26" s="41">
        <f>(O26*Controls!$G$12)+(R26*Controls!$G$12)</f>
        <v>310.14463692221892</v>
      </c>
      <c r="Z26" s="41">
        <f t="shared" si="12"/>
        <v>309.99450672762765</v>
      </c>
      <c r="AA26" s="108">
        <f>(INDEX(Controls!$G$15:$G$19,MATCH($B26,Controls!$C$15:$C$19,0),0))*$Z26</f>
        <v>-8.0980209666211618</v>
      </c>
      <c r="AB26" s="83">
        <f t="shared" si="1"/>
        <v>301.89648576100649</v>
      </c>
      <c r="AC26" s="204"/>
    </row>
    <row r="27" spans="1:33" ht="13" x14ac:dyDescent="0.3">
      <c r="A27" s="4" t="str">
        <f>'Forecast drivers'!B28</f>
        <v>SWB</v>
      </c>
      <c r="B27" s="4">
        <f>'Forecast drivers'!C28</f>
        <v>2021</v>
      </c>
      <c r="C27" s="29" t="str">
        <f>'Forecast drivers'!A28</f>
        <v>SWB21</v>
      </c>
      <c r="D27" s="44">
        <f>EXP('Model coeffs'!$D$17+'Model coeffs'!$D$6*'Forecast drivers'!E28+'Model coeffs'!$D$7*'Forecast drivers'!I28+'Model coeffs'!$D$8*'Forecast drivers'!H28)</f>
        <v>61.356490898068067</v>
      </c>
      <c r="E27" s="44">
        <f>EXP('Model coeffs'!$E$17+'Model coeffs'!$E$6*'Forecast drivers'!E28+'Model coeffs'!$E$7*'Forecast drivers'!I28+'Model coeffs'!$E$9*'Forecast drivers'!M28 + 'Model coeffs'!$E$10*'Forecast drivers'!N28)</f>
        <v>60.69773818698711</v>
      </c>
      <c r="F27" s="44">
        <f>EXP('Model coeffs'!$F$17+'Model coeffs'!$F$11*'Forecast drivers'!F28+'Model coeffs'!$F$12*'Forecast drivers'!J28+'Model coeffs'!$F$13*'Forecast drivers'!K28)</f>
        <v>70.362945965686322</v>
      </c>
      <c r="G27" s="44">
        <f>EXP('Model coeffs'!$G$17+'Model coeffs'!$G$11*'Forecast drivers'!F28+'Model coeffs'!$G$13*'Forecast drivers'!K28+'Model coeffs'!$G$14*'Forecast drivers'!L28)</f>
        <v>67.679194395388237</v>
      </c>
      <c r="H27" s="45">
        <f>EXP('Model coeffs'!$H$17+'Model coeffs'!$H$9*'Forecast drivers'!M28+'Model coeffs'!$H$12*'Forecast drivers'!J28+'Model coeffs'!$H$15*'Forecast drivers'!G28)</f>
        <v>18.520471718424808</v>
      </c>
      <c r="I27" s="45">
        <f>EXP('Model coeffs'!$I$17+'Model coeffs'!$I$15*'Forecast drivers'!G28+'Model coeffs'!$I$16*'Forecast drivers'!O28)</f>
        <v>18.708485475804373</v>
      </c>
      <c r="J27" s="45">
        <f>EXP('Model coeffs'!$J$17+'Model coeffs'!$J$11*'Forecast drivers'!F28+'Model coeffs'!$J$12*'Forecast drivers'!J28+'Model coeffs'!$J$13*'Forecast drivers'!K28)</f>
        <v>90.100924872474351</v>
      </c>
      <c r="K27" s="45">
        <f>EXP('Model coeffs'!$K$17+'Model coeffs'!$K$11*'Forecast drivers'!F28+'Model coeffs'!$K$13*'Forecast drivers'!K28+'Model coeffs'!$K$14*'Forecast drivers'!L28)</f>
        <v>88.161625158668713</v>
      </c>
      <c r="L27" s="60"/>
      <c r="M27" s="41">
        <f t="shared" si="3"/>
        <v>61.027114542527585</v>
      </c>
      <c r="N27" s="41">
        <f t="shared" si="4"/>
        <v>69.021070180537279</v>
      </c>
      <c r="O27" s="41">
        <f t="shared" si="5"/>
        <v>130.04818472306488</v>
      </c>
      <c r="P27" s="41">
        <f t="shared" si="6"/>
        <v>18.614478597114591</v>
      </c>
      <c r="Q27" s="41">
        <f t="shared" si="7"/>
        <v>89.131275015571532</v>
      </c>
      <c r="R27" s="41">
        <f t="shared" si="8"/>
        <v>20.110204835034253</v>
      </c>
      <c r="S27" s="41">
        <f t="shared" si="9"/>
        <v>19.362341716074422</v>
      </c>
      <c r="T27" s="41">
        <f t="shared" si="10"/>
        <v>148.66266332017946</v>
      </c>
      <c r="U27" s="41">
        <f t="shared" si="11"/>
        <v>150.15838955809912</v>
      </c>
      <c r="V27" s="83">
        <f t="shared" si="0"/>
        <v>149.41052643913929</v>
      </c>
      <c r="W27" s="14"/>
      <c r="X27" s="41">
        <f>(O27*Controls!$G$12)+(P27*Controls!$G$12)</f>
        <v>145.39620392662314</v>
      </c>
      <c r="Y27" s="41">
        <f>(O27*Controls!$G$12)+(R27*Controls!$G$12)</f>
        <v>146.85906563143863</v>
      </c>
      <c r="Z27" s="41">
        <f t="shared" si="12"/>
        <v>146.12763477903087</v>
      </c>
      <c r="AA27" s="108">
        <f>(INDEX(Controls!$G$15:$G$19,MATCH($B27,Controls!$C$15:$C$19,0),0))*$Z27</f>
        <v>-0.81831475476258009</v>
      </c>
      <c r="AB27" s="83">
        <f t="shared" si="1"/>
        <v>145.30932002426829</v>
      </c>
      <c r="AC27" s="204"/>
    </row>
    <row r="28" spans="1:33" ht="13" x14ac:dyDescent="0.3">
      <c r="A28" s="4" t="str">
        <f>'Forecast drivers'!B29</f>
        <v>SWB</v>
      </c>
      <c r="B28" s="4">
        <f>'Forecast drivers'!C29</f>
        <v>2022</v>
      </c>
      <c r="C28" s="29" t="str">
        <f>'Forecast drivers'!A29</f>
        <v>SWB22</v>
      </c>
      <c r="D28" s="44">
        <f>EXP('Model coeffs'!$D$17+'Model coeffs'!$D$6*'Forecast drivers'!E29+'Model coeffs'!$D$7*'Forecast drivers'!I29+'Model coeffs'!$D$8*'Forecast drivers'!H29)</f>
        <v>61.905367518534561</v>
      </c>
      <c r="E28" s="44">
        <f>EXP('Model coeffs'!$E$17+'Model coeffs'!$E$6*'Forecast drivers'!E29+'Model coeffs'!$E$7*'Forecast drivers'!I29+'Model coeffs'!$E$9*'Forecast drivers'!M29 + 'Model coeffs'!$E$10*'Forecast drivers'!N29)</f>
        <v>60.836121367665292</v>
      </c>
      <c r="F28" s="44">
        <f>EXP('Model coeffs'!$F$17+'Model coeffs'!$F$11*'Forecast drivers'!F29+'Model coeffs'!$F$12*'Forecast drivers'!J29+'Model coeffs'!$F$13*'Forecast drivers'!K29)</f>
        <v>70.701659798778167</v>
      </c>
      <c r="G28" s="44">
        <f>EXP('Model coeffs'!$G$17+'Model coeffs'!$G$11*'Forecast drivers'!F29+'Model coeffs'!$G$13*'Forecast drivers'!K29+'Model coeffs'!$G$14*'Forecast drivers'!L29)</f>
        <v>68.005818997174813</v>
      </c>
      <c r="H28" s="45">
        <f>EXP('Model coeffs'!$H$17+'Model coeffs'!$H$9*'Forecast drivers'!M29+'Model coeffs'!$H$12*'Forecast drivers'!J29+'Model coeffs'!$H$15*'Forecast drivers'!G29)</f>
        <v>18.693223817825821</v>
      </c>
      <c r="I28" s="45">
        <f>EXP('Model coeffs'!$I$17+'Model coeffs'!$I$15*'Forecast drivers'!G29+'Model coeffs'!$I$16*'Forecast drivers'!O29)</f>
        <v>18.806875057830048</v>
      </c>
      <c r="J28" s="45">
        <f>EXP('Model coeffs'!$J$17+'Model coeffs'!$J$11*'Forecast drivers'!F29+'Model coeffs'!$J$12*'Forecast drivers'!J29+'Model coeffs'!$J$13*'Forecast drivers'!K29)</f>
        <v>90.528589393117016</v>
      </c>
      <c r="K28" s="45">
        <f>EXP('Model coeffs'!$K$17+'Model coeffs'!$K$11*'Forecast drivers'!F29+'Model coeffs'!$K$13*'Forecast drivers'!K29+'Model coeffs'!$K$14*'Forecast drivers'!L29)</f>
        <v>88.587471568024242</v>
      </c>
      <c r="L28" s="60"/>
      <c r="M28" s="41">
        <f t="shared" si="3"/>
        <v>61.370744443099923</v>
      </c>
      <c r="N28" s="41">
        <f t="shared" si="4"/>
        <v>69.353739397976483</v>
      </c>
      <c r="O28" s="41">
        <f t="shared" si="5"/>
        <v>130.72448384107639</v>
      </c>
      <c r="P28" s="41">
        <f t="shared" si="6"/>
        <v>18.750049437827933</v>
      </c>
      <c r="Q28" s="41">
        <f t="shared" si="7"/>
        <v>89.558030480570636</v>
      </c>
      <c r="R28" s="41">
        <f t="shared" si="8"/>
        <v>20.204291082594153</v>
      </c>
      <c r="S28" s="41">
        <f t="shared" si="9"/>
        <v>19.477170260211043</v>
      </c>
      <c r="T28" s="41">
        <f t="shared" si="10"/>
        <v>149.47453327890432</v>
      </c>
      <c r="U28" s="41">
        <f t="shared" si="11"/>
        <v>150.92877492367057</v>
      </c>
      <c r="V28" s="83">
        <f t="shared" si="0"/>
        <v>150.20165410128743</v>
      </c>
      <c r="W28" s="14"/>
      <c r="X28" s="41">
        <f>(O28*Controls!$G$12)+(P28*Controls!$G$12)</f>
        <v>146.19023524184601</v>
      </c>
      <c r="Y28" s="41">
        <f>(O28*Controls!$G$12)+(R28*Controls!$G$12)</f>
        <v>147.61252386508716</v>
      </c>
      <c r="Z28" s="41">
        <f t="shared" si="12"/>
        <v>146.9013795534666</v>
      </c>
      <c r="AA28" s="108">
        <f>(INDEX(Controls!$G$15:$G$19,MATCH($B28,Controls!$C$15:$C$19,0),0))*$Z28</f>
        <v>-1.6552964969188442</v>
      </c>
      <c r="AB28" s="83">
        <f t="shared" si="1"/>
        <v>145.24608305654775</v>
      </c>
      <c r="AC28" s="204"/>
    </row>
    <row r="29" spans="1:33" ht="13" x14ac:dyDescent="0.3">
      <c r="A29" s="4" t="str">
        <f>'Forecast drivers'!B30</f>
        <v>SWB</v>
      </c>
      <c r="B29" s="4">
        <f>'Forecast drivers'!C30</f>
        <v>2023</v>
      </c>
      <c r="C29" s="29" t="str">
        <f>'Forecast drivers'!A30</f>
        <v>SWB23</v>
      </c>
      <c r="D29" s="44">
        <f>EXP('Model coeffs'!$D$17+'Model coeffs'!$D$6*'Forecast drivers'!E30+'Model coeffs'!$D$7*'Forecast drivers'!I30+'Model coeffs'!$D$8*'Forecast drivers'!H30)</f>
        <v>62.527440820114315</v>
      </c>
      <c r="E29" s="44">
        <f>EXP('Model coeffs'!$E$17+'Model coeffs'!$E$6*'Forecast drivers'!E30+'Model coeffs'!$E$7*'Forecast drivers'!I30+'Model coeffs'!$E$9*'Forecast drivers'!M30 + 'Model coeffs'!$E$10*'Forecast drivers'!N30)</f>
        <v>60.974788046380503</v>
      </c>
      <c r="F29" s="44">
        <f>EXP('Model coeffs'!$F$17+'Model coeffs'!$F$11*'Forecast drivers'!F30+'Model coeffs'!$F$12*'Forecast drivers'!J30+'Model coeffs'!$F$13*'Forecast drivers'!K30)</f>
        <v>71.052526984054623</v>
      </c>
      <c r="G29" s="44">
        <f>EXP('Model coeffs'!$G$17+'Model coeffs'!$G$11*'Forecast drivers'!F30+'Model coeffs'!$G$13*'Forecast drivers'!K30+'Model coeffs'!$G$14*'Forecast drivers'!L30)</f>
        <v>68.344167371277379</v>
      </c>
      <c r="H29" s="45">
        <f>EXP('Model coeffs'!$H$17+'Model coeffs'!$H$9*'Forecast drivers'!M30+'Model coeffs'!$H$12*'Forecast drivers'!J30+'Model coeffs'!$H$15*'Forecast drivers'!G30)</f>
        <v>18.867817407174904</v>
      </c>
      <c r="I29" s="45">
        <f>EXP('Model coeffs'!$I$17+'Model coeffs'!$I$15*'Forecast drivers'!G30+'Model coeffs'!$I$16*'Forecast drivers'!O30)</f>
        <v>18.89507812731275</v>
      </c>
      <c r="J29" s="45">
        <f>EXP('Model coeffs'!$J$17+'Model coeffs'!$J$11*'Forecast drivers'!F30+'Model coeffs'!$J$12*'Forecast drivers'!J30+'Model coeffs'!$J$13*'Forecast drivers'!K30)</f>
        <v>90.971568763403425</v>
      </c>
      <c r="K29" s="45">
        <f>EXP('Model coeffs'!$K$17+'Model coeffs'!$K$11*'Forecast drivers'!F30+'Model coeffs'!$K$13*'Forecast drivers'!K30+'Model coeffs'!$K$14*'Forecast drivers'!L30)</f>
        <v>89.028605071321408</v>
      </c>
      <c r="L29" s="60"/>
      <c r="M29" s="41">
        <f t="shared" si="3"/>
        <v>61.751114433247409</v>
      </c>
      <c r="N29" s="41">
        <f t="shared" si="4"/>
        <v>69.698347177665994</v>
      </c>
      <c r="O29" s="41">
        <f t="shared" si="5"/>
        <v>131.4494616109134</v>
      </c>
      <c r="P29" s="41">
        <f t="shared" si="6"/>
        <v>18.881447767243827</v>
      </c>
      <c r="Q29" s="41">
        <f t="shared" si="7"/>
        <v>90.00008691736241</v>
      </c>
      <c r="R29" s="41">
        <f t="shared" si="8"/>
        <v>20.301739739696416</v>
      </c>
      <c r="S29" s="41">
        <f t="shared" si="9"/>
        <v>19.591593753470121</v>
      </c>
      <c r="T29" s="41">
        <f t="shared" si="10"/>
        <v>150.33090937815723</v>
      </c>
      <c r="U29" s="41">
        <f t="shared" si="11"/>
        <v>151.75120135060982</v>
      </c>
      <c r="V29" s="83">
        <f t="shared" si="0"/>
        <v>151.04105536438351</v>
      </c>
      <c r="W29" s="14"/>
      <c r="X29" s="41">
        <f>(O29*Controls!$G$12)+(P29*Controls!$G$12)</f>
        <v>147.02779479569776</v>
      </c>
      <c r="Y29" s="41">
        <f>(O29*Controls!$G$12)+(R29*Controls!$G$12)</f>
        <v>148.41687969872621</v>
      </c>
      <c r="Z29" s="41">
        <f t="shared" si="12"/>
        <v>147.72233724721198</v>
      </c>
      <c r="AA29" s="108">
        <f>(INDEX(Controls!$G$15:$G$19,MATCH($B29,Controls!$C$15:$C$19,0),0))*$Z29</f>
        <v>-2.467864959621854</v>
      </c>
      <c r="AB29" s="83">
        <f t="shared" si="1"/>
        <v>145.25447228759012</v>
      </c>
      <c r="AC29" s="204"/>
    </row>
    <row r="30" spans="1:33" ht="13" x14ac:dyDescent="0.3">
      <c r="A30" s="4" t="str">
        <f>'Forecast drivers'!B31</f>
        <v>SWB</v>
      </c>
      <c r="B30" s="4">
        <f>'Forecast drivers'!C31</f>
        <v>2024</v>
      </c>
      <c r="C30" s="29" t="str">
        <f>'Forecast drivers'!A31</f>
        <v>SWB24</v>
      </c>
      <c r="D30" s="44">
        <f>EXP('Model coeffs'!$D$17+'Model coeffs'!$D$6*'Forecast drivers'!E31+'Model coeffs'!$D$7*'Forecast drivers'!I31+'Model coeffs'!$D$8*'Forecast drivers'!H31)</f>
        <v>63.135948571418076</v>
      </c>
      <c r="E30" s="44">
        <f>EXP('Model coeffs'!$E$17+'Model coeffs'!$E$6*'Forecast drivers'!E31+'Model coeffs'!$E$7*'Forecast drivers'!I31+'Model coeffs'!$E$9*'Forecast drivers'!M31 + 'Model coeffs'!$E$10*'Forecast drivers'!N31)</f>
        <v>61.113767085835434</v>
      </c>
      <c r="F30" s="44">
        <f>EXP('Model coeffs'!$F$17+'Model coeffs'!$F$11*'Forecast drivers'!F31+'Model coeffs'!$F$12*'Forecast drivers'!J31+'Model coeffs'!$F$13*'Forecast drivers'!K31)</f>
        <v>71.368643889937701</v>
      </c>
      <c r="G30" s="44">
        <f>EXP('Model coeffs'!$G$17+'Model coeffs'!$G$11*'Forecast drivers'!F31+'Model coeffs'!$G$13*'Forecast drivers'!K31+'Model coeffs'!$G$14*'Forecast drivers'!L31)</f>
        <v>68.649008979334255</v>
      </c>
      <c r="H30" s="45">
        <f>EXP('Model coeffs'!$H$17+'Model coeffs'!$H$9*'Forecast drivers'!M31+'Model coeffs'!$H$12*'Forecast drivers'!J31+'Model coeffs'!$H$15*'Forecast drivers'!G31)</f>
        <v>19.038315213837429</v>
      </c>
      <c r="I30" s="45">
        <f>EXP('Model coeffs'!$I$17+'Model coeffs'!$I$15*'Forecast drivers'!G31+'Model coeffs'!$I$16*'Forecast drivers'!O31)</f>
        <v>18.98539012476963</v>
      </c>
      <c r="J30" s="45">
        <f>EXP('Model coeffs'!$J$17+'Model coeffs'!$J$11*'Forecast drivers'!F31+'Model coeffs'!$J$12*'Forecast drivers'!J31+'Model coeffs'!$J$13*'Forecast drivers'!K31)</f>
        <v>91.370648827815018</v>
      </c>
      <c r="K30" s="45">
        <f>EXP('Model coeffs'!$K$17+'Model coeffs'!$K$11*'Forecast drivers'!F31+'Model coeffs'!$K$13*'Forecast drivers'!K31+'Model coeffs'!$K$14*'Forecast drivers'!L31)</f>
        <v>89.426054590894054</v>
      </c>
      <c r="L30" s="60"/>
      <c r="M30" s="41">
        <f t="shared" si="3"/>
        <v>62.124857828626759</v>
      </c>
      <c r="N30" s="41">
        <f t="shared" si="4"/>
        <v>70.008826434635978</v>
      </c>
      <c r="O30" s="41">
        <f t="shared" si="5"/>
        <v>132.13368426326275</v>
      </c>
      <c r="P30" s="41">
        <f t="shared" si="6"/>
        <v>19.011852669303529</v>
      </c>
      <c r="Q30" s="41">
        <f t="shared" si="7"/>
        <v>90.398351709354529</v>
      </c>
      <c r="R30" s="41">
        <f t="shared" si="8"/>
        <v>20.389525274718551</v>
      </c>
      <c r="S30" s="41">
        <f t="shared" si="9"/>
        <v>19.70068897201104</v>
      </c>
      <c r="T30" s="41">
        <f t="shared" si="10"/>
        <v>151.14553693256627</v>
      </c>
      <c r="U30" s="41">
        <f t="shared" si="11"/>
        <v>152.5232095379813</v>
      </c>
      <c r="V30" s="83">
        <f t="shared" si="0"/>
        <v>151.8343732352738</v>
      </c>
      <c r="W30" s="14"/>
      <c r="X30" s="41">
        <f>(O30*Controls!$G$12)+(P30*Controls!$G$12)</f>
        <v>147.82452311590825</v>
      </c>
      <c r="Y30" s="41">
        <f>(O30*Controls!$G$12)+(R30*Controls!$G$12)</f>
        <v>149.17192509706092</v>
      </c>
      <c r="Z30" s="41">
        <f t="shared" si="12"/>
        <v>148.4982241064846</v>
      </c>
      <c r="AA30" s="108">
        <f>(INDEX(Controls!$G$15:$G$19,MATCH($B30,Controls!$C$15:$C$19,0),0))*$Z30</f>
        <v>-3.21091399289093</v>
      </c>
      <c r="AB30" s="83">
        <f t="shared" si="1"/>
        <v>145.28731011359366</v>
      </c>
      <c r="AC30" s="204"/>
    </row>
    <row r="31" spans="1:33" ht="13" x14ac:dyDescent="0.3">
      <c r="A31" s="4" t="str">
        <f>'Forecast drivers'!B32</f>
        <v>SWB</v>
      </c>
      <c r="B31" s="4">
        <f>'Forecast drivers'!C32</f>
        <v>2025</v>
      </c>
      <c r="C31" s="29" t="str">
        <f>'Forecast drivers'!A32</f>
        <v>SWB25</v>
      </c>
      <c r="D31" s="44">
        <f>EXP('Model coeffs'!$D$17+'Model coeffs'!$D$6*'Forecast drivers'!E32+'Model coeffs'!$D$7*'Forecast drivers'!I32+'Model coeffs'!$D$8*'Forecast drivers'!H32)</f>
        <v>63.736405989085661</v>
      </c>
      <c r="E31" s="44">
        <f>EXP('Model coeffs'!$E$17+'Model coeffs'!$E$6*'Forecast drivers'!E32+'Model coeffs'!$E$7*'Forecast drivers'!I32+'Model coeffs'!$E$9*'Forecast drivers'!M32 + 'Model coeffs'!$E$10*'Forecast drivers'!N32)</f>
        <v>61.247480573715606</v>
      </c>
      <c r="F31" s="44">
        <f>EXP('Model coeffs'!$F$17+'Model coeffs'!$F$11*'Forecast drivers'!F32+'Model coeffs'!$F$12*'Forecast drivers'!J32+'Model coeffs'!$F$13*'Forecast drivers'!K32)</f>
        <v>71.721600540716295</v>
      </c>
      <c r="G31" s="44">
        <f>EXP('Model coeffs'!$G$17+'Model coeffs'!$G$11*'Forecast drivers'!F32+'Model coeffs'!$G$13*'Forecast drivers'!K32+'Model coeffs'!$G$14*'Forecast drivers'!L32)</f>
        <v>68.989380380987896</v>
      </c>
      <c r="H31" s="45">
        <f>EXP('Model coeffs'!$H$17+'Model coeffs'!$H$9*'Forecast drivers'!M32+'Model coeffs'!$H$12*'Forecast drivers'!J32+'Model coeffs'!$H$15*'Forecast drivers'!G32)</f>
        <v>19.262641052310109</v>
      </c>
      <c r="I31" s="45">
        <f>EXP('Model coeffs'!$I$17+'Model coeffs'!$I$15*'Forecast drivers'!G32+'Model coeffs'!$I$16*'Forecast drivers'!O32)</f>
        <v>19.134051693274426</v>
      </c>
      <c r="J31" s="45">
        <f>EXP('Model coeffs'!$J$17+'Model coeffs'!$J$11*'Forecast drivers'!F32+'Model coeffs'!$J$12*'Forecast drivers'!J32+'Model coeffs'!$J$13*'Forecast drivers'!K32)</f>
        <v>91.816207899428562</v>
      </c>
      <c r="K31" s="45">
        <f>EXP('Model coeffs'!$K$17+'Model coeffs'!$K$11*'Forecast drivers'!F32+'Model coeffs'!$K$13*'Forecast drivers'!K32+'Model coeffs'!$K$14*'Forecast drivers'!L32)</f>
        <v>89.869829328662149</v>
      </c>
      <c r="L31" s="60"/>
      <c r="M31" s="41">
        <f t="shared" si="3"/>
        <v>62.491943281400637</v>
      </c>
      <c r="N31" s="41">
        <f t="shared" si="4"/>
        <v>70.355490460852096</v>
      </c>
      <c r="O31" s="41">
        <f t="shared" si="5"/>
        <v>132.84743374225275</v>
      </c>
      <c r="P31" s="41">
        <f t="shared" si="6"/>
        <v>19.198346372792265</v>
      </c>
      <c r="Q31" s="41">
        <f t="shared" si="7"/>
        <v>90.843018614045349</v>
      </c>
      <c r="R31" s="41">
        <f t="shared" si="8"/>
        <v>20.487528153193253</v>
      </c>
      <c r="S31" s="41">
        <f t="shared" si="9"/>
        <v>19.842937262992759</v>
      </c>
      <c r="T31" s="41">
        <f t="shared" si="10"/>
        <v>152.04578011504501</v>
      </c>
      <c r="U31" s="41">
        <f t="shared" si="11"/>
        <v>153.33496189544599</v>
      </c>
      <c r="V31" s="83">
        <f t="shared" si="0"/>
        <v>152.69037100524548</v>
      </c>
      <c r="W31" s="14"/>
      <c r="X31" s="41">
        <f>(O31*Controls!$G$12)+(P31*Controls!$G$12)</f>
        <v>148.70498589264002</v>
      </c>
      <c r="Y31" s="41">
        <f>(O31*Controls!$G$12)+(R31*Controls!$G$12)</f>
        <v>149.96584139499282</v>
      </c>
      <c r="Z31" s="41">
        <f t="shared" si="12"/>
        <v>149.33541364381642</v>
      </c>
      <c r="AA31" s="108">
        <f>(INDEX(Controls!$G$15:$G$19,MATCH($B31,Controls!$C$15:$C$19,0),0))*$Z31</f>
        <v>-3.9011056147818213</v>
      </c>
      <c r="AB31" s="83">
        <f t="shared" si="1"/>
        <v>145.43430802903461</v>
      </c>
      <c r="AC31" s="204"/>
    </row>
    <row r="32" spans="1:33" ht="13" x14ac:dyDescent="0.3">
      <c r="A32" s="4" t="str">
        <f>'Forecast drivers'!B33</f>
        <v>TMS</v>
      </c>
      <c r="B32" s="4">
        <f>'Forecast drivers'!C33</f>
        <v>2021</v>
      </c>
      <c r="C32" s="29" t="str">
        <f>'Forecast drivers'!A33</f>
        <v>TMS21</v>
      </c>
      <c r="D32" s="44">
        <f>EXP('Model coeffs'!$D$17+'Model coeffs'!$D$6*'Forecast drivers'!E33+'Model coeffs'!$D$7*'Forecast drivers'!I33+'Model coeffs'!$D$8*'Forecast drivers'!H33)</f>
        <v>293.29314425404226</v>
      </c>
      <c r="E32" s="44">
        <f>EXP('Model coeffs'!$E$17+'Model coeffs'!$E$6*'Forecast drivers'!E33+'Model coeffs'!$E$7*'Forecast drivers'!I33+'Model coeffs'!$E$9*'Forecast drivers'!M33 + 'Model coeffs'!$E$10*'Forecast drivers'!N33)</f>
        <v>336.07659831912827</v>
      </c>
      <c r="F32" s="44">
        <f>EXP('Model coeffs'!$F$17+'Model coeffs'!$F$11*'Forecast drivers'!F33+'Model coeffs'!$F$12*'Forecast drivers'!J33+'Model coeffs'!$F$13*'Forecast drivers'!K33)</f>
        <v>358.46300611359499</v>
      </c>
      <c r="G32" s="44">
        <f>EXP('Model coeffs'!$G$17+'Model coeffs'!$G$11*'Forecast drivers'!F33+'Model coeffs'!$G$13*'Forecast drivers'!K33+'Model coeffs'!$G$14*'Forecast drivers'!L33)</f>
        <v>341.94598342425826</v>
      </c>
      <c r="H32" s="45">
        <f>EXP('Model coeffs'!$H$17+'Model coeffs'!$H$9*'Forecast drivers'!M33+'Model coeffs'!$H$12*'Forecast drivers'!J33+'Model coeffs'!$H$15*'Forecast drivers'!G33)</f>
        <v>111.61095657668879</v>
      </c>
      <c r="I32" s="45">
        <f>EXP('Model coeffs'!$I$17+'Model coeffs'!$I$15*'Forecast drivers'!G33+'Model coeffs'!$I$16*'Forecast drivers'!O33)</f>
        <v>109.24306590994281</v>
      </c>
      <c r="J32" s="45">
        <f>EXP('Model coeffs'!$J$17+'Model coeffs'!$J$11*'Forecast drivers'!F33+'Model coeffs'!$J$12*'Forecast drivers'!J33+'Model coeffs'!$J$13*'Forecast drivers'!K33)</f>
        <v>506.54232462823472</v>
      </c>
      <c r="K32" s="45">
        <f>EXP('Model coeffs'!$K$17+'Model coeffs'!$K$11*'Forecast drivers'!F33+'Model coeffs'!$K$13*'Forecast drivers'!K33+'Model coeffs'!$K$14*'Forecast drivers'!L33)</f>
        <v>485.12247721934284</v>
      </c>
      <c r="L32" s="60"/>
      <c r="M32" s="41">
        <f t="shared" si="3"/>
        <v>314.68487128658523</v>
      </c>
      <c r="N32" s="41">
        <f t="shared" si="4"/>
        <v>350.20449476892662</v>
      </c>
      <c r="O32" s="41">
        <f t="shared" si="5"/>
        <v>664.8893660555118</v>
      </c>
      <c r="P32" s="41">
        <f t="shared" si="6"/>
        <v>110.4270112433158</v>
      </c>
      <c r="Q32" s="41">
        <f t="shared" si="7"/>
        <v>495.83240092378878</v>
      </c>
      <c r="R32" s="41">
        <f t="shared" si="8"/>
        <v>145.62790615486216</v>
      </c>
      <c r="S32" s="41">
        <f t="shared" si="9"/>
        <v>128.02745869908898</v>
      </c>
      <c r="T32" s="41">
        <f t="shared" si="10"/>
        <v>775.31637729882755</v>
      </c>
      <c r="U32" s="41">
        <f t="shared" si="11"/>
        <v>810.51727221037402</v>
      </c>
      <c r="V32" s="83">
        <f t="shared" si="0"/>
        <v>792.91682475460084</v>
      </c>
      <c r="W32" s="14"/>
      <c r="X32" s="41">
        <f>(O32*Controls!$G$12)+(P32*Controls!$G$12)</f>
        <v>758.2808997482108</v>
      </c>
      <c r="Y32" s="41">
        <f>(O32*Controls!$G$12)+(R32*Controls!$G$12)</f>
        <v>792.70835033098331</v>
      </c>
      <c r="Z32" s="41">
        <f t="shared" si="12"/>
        <v>775.49462503959705</v>
      </c>
      <c r="AA32" s="108">
        <f>(INDEX(Controls!$G$15:$G$19,MATCH($B32,Controls!$C$15:$C$19,0),0))*$Z32</f>
        <v>-4.3427699002217821</v>
      </c>
      <c r="AB32" s="83">
        <f t="shared" si="1"/>
        <v>771.15185513937524</v>
      </c>
      <c r="AC32" s="204"/>
    </row>
    <row r="33" spans="1:29" ht="13" x14ac:dyDescent="0.3">
      <c r="A33" s="4" t="str">
        <f>'Forecast drivers'!B34</f>
        <v>TMS</v>
      </c>
      <c r="B33" s="4">
        <f>'Forecast drivers'!C34</f>
        <v>2022</v>
      </c>
      <c r="C33" s="29" t="str">
        <f>'Forecast drivers'!A34</f>
        <v>TMS22</v>
      </c>
      <c r="D33" s="44">
        <f>EXP('Model coeffs'!$D$17+'Model coeffs'!$D$6*'Forecast drivers'!E34+'Model coeffs'!$D$7*'Forecast drivers'!I34+'Model coeffs'!$D$8*'Forecast drivers'!H34)</f>
        <v>294.83206787920722</v>
      </c>
      <c r="E33" s="44">
        <f>EXP('Model coeffs'!$E$17+'Model coeffs'!$E$6*'Forecast drivers'!E34+'Model coeffs'!$E$7*'Forecast drivers'!I34+'Model coeffs'!$E$9*'Forecast drivers'!M34 + 'Model coeffs'!$E$10*'Forecast drivers'!N34)</f>
        <v>338.03243461269977</v>
      </c>
      <c r="F33" s="44">
        <f>EXP('Model coeffs'!$F$17+'Model coeffs'!$F$11*'Forecast drivers'!F34+'Model coeffs'!$F$12*'Forecast drivers'!J34+'Model coeffs'!$F$13*'Forecast drivers'!K34)</f>
        <v>360.35020981368524</v>
      </c>
      <c r="G33" s="44">
        <f>EXP('Model coeffs'!$G$17+'Model coeffs'!$G$11*'Forecast drivers'!F34+'Model coeffs'!$G$13*'Forecast drivers'!K34+'Model coeffs'!$G$14*'Forecast drivers'!L34)</f>
        <v>343.75081626567516</v>
      </c>
      <c r="H33" s="45">
        <f>EXP('Model coeffs'!$H$17+'Model coeffs'!$H$9*'Forecast drivers'!M34+'Model coeffs'!$H$12*'Forecast drivers'!J34+'Model coeffs'!$H$15*'Forecast drivers'!G34)</f>
        <v>112.99395708796317</v>
      </c>
      <c r="I33" s="45">
        <f>EXP('Model coeffs'!$I$17+'Model coeffs'!$I$15*'Forecast drivers'!G34+'Model coeffs'!$I$16*'Forecast drivers'!O34)</f>
        <v>110.95037593415604</v>
      </c>
      <c r="J33" s="45">
        <f>EXP('Model coeffs'!$J$17+'Model coeffs'!$J$11*'Forecast drivers'!F34+'Model coeffs'!$J$12*'Forecast drivers'!J34+'Model coeffs'!$J$13*'Forecast drivers'!K34)</f>
        <v>509.17182882847078</v>
      </c>
      <c r="K33" s="45">
        <f>EXP('Model coeffs'!$K$17+'Model coeffs'!$K$11*'Forecast drivers'!F34+'Model coeffs'!$K$13*'Forecast drivers'!K34+'Model coeffs'!$K$14*'Forecast drivers'!L34)</f>
        <v>487.68525323290282</v>
      </c>
      <c r="L33" s="60"/>
      <c r="M33" s="41">
        <f t="shared" si="3"/>
        <v>316.43225124595347</v>
      </c>
      <c r="N33" s="41">
        <f t="shared" si="4"/>
        <v>352.0505130396802</v>
      </c>
      <c r="O33" s="41">
        <f t="shared" si="5"/>
        <v>668.48276428563372</v>
      </c>
      <c r="P33" s="41">
        <f t="shared" si="6"/>
        <v>111.97216651105961</v>
      </c>
      <c r="Q33" s="41">
        <f t="shared" si="7"/>
        <v>498.4285410306868</v>
      </c>
      <c r="R33" s="41">
        <f t="shared" si="8"/>
        <v>146.3780279910066</v>
      </c>
      <c r="S33" s="41">
        <f t="shared" si="9"/>
        <v>129.17509725103309</v>
      </c>
      <c r="T33" s="41">
        <f t="shared" si="10"/>
        <v>780.45493079669336</v>
      </c>
      <c r="U33" s="41">
        <f t="shared" si="11"/>
        <v>814.86079227664027</v>
      </c>
      <c r="V33" s="83">
        <f t="shared" si="0"/>
        <v>797.65786153666681</v>
      </c>
      <c r="W33" s="14"/>
      <c r="X33" s="41">
        <f>(O33*Controls!$G$12)+(P33*Controls!$G$12)</f>
        <v>763.3065474500446</v>
      </c>
      <c r="Y33" s="41">
        <f>(O33*Controls!$G$12)+(R33*Controls!$G$12)</f>
        <v>796.95643330763551</v>
      </c>
      <c r="Z33" s="41">
        <f t="shared" si="12"/>
        <v>780.13149037884</v>
      </c>
      <c r="AA33" s="108">
        <f>(INDEX(Controls!$G$15:$G$19,MATCH($B33,Controls!$C$15:$C$19,0),0))*$Z33</f>
        <v>-8.7905840441080958</v>
      </c>
      <c r="AB33" s="83">
        <f t="shared" si="1"/>
        <v>771.34090633473193</v>
      </c>
      <c r="AC33" s="204"/>
    </row>
    <row r="34" spans="1:29" ht="13" x14ac:dyDescent="0.3">
      <c r="A34" s="4" t="str">
        <f>'Forecast drivers'!B35</f>
        <v>TMS</v>
      </c>
      <c r="B34" s="4">
        <f>'Forecast drivers'!C35</f>
        <v>2023</v>
      </c>
      <c r="C34" s="29" t="str">
        <f>'Forecast drivers'!A35</f>
        <v>TMS23</v>
      </c>
      <c r="D34" s="44">
        <f>EXP('Model coeffs'!$D$17+'Model coeffs'!$D$6*'Forecast drivers'!E35+'Model coeffs'!$D$7*'Forecast drivers'!I35+'Model coeffs'!$D$8*'Forecast drivers'!H35)</f>
        <v>297.1802073667468</v>
      </c>
      <c r="E34" s="44">
        <f>EXP('Model coeffs'!$E$17+'Model coeffs'!$E$6*'Forecast drivers'!E35+'Model coeffs'!$E$7*'Forecast drivers'!I35+'Model coeffs'!$E$9*'Forecast drivers'!M35 + 'Model coeffs'!$E$10*'Forecast drivers'!N35)</f>
        <v>339.7700037229672</v>
      </c>
      <c r="F34" s="44">
        <f>EXP('Model coeffs'!$F$17+'Model coeffs'!$F$11*'Forecast drivers'!F35+'Model coeffs'!$F$12*'Forecast drivers'!J35+'Model coeffs'!$F$13*'Forecast drivers'!K35)</f>
        <v>362.07893901620378</v>
      </c>
      <c r="G34" s="44">
        <f>EXP('Model coeffs'!$G$17+'Model coeffs'!$G$11*'Forecast drivers'!F35+'Model coeffs'!$G$13*'Forecast drivers'!K35+'Model coeffs'!$G$14*'Forecast drivers'!L35)</f>
        <v>345.40411263314206</v>
      </c>
      <c r="H34" s="45">
        <f>EXP('Model coeffs'!$H$17+'Model coeffs'!$H$9*'Forecast drivers'!M35+'Model coeffs'!$H$12*'Forecast drivers'!J35+'Model coeffs'!$H$15*'Forecast drivers'!G35)</f>
        <v>113.48269946018439</v>
      </c>
      <c r="I34" s="45">
        <f>EXP('Model coeffs'!$I$17+'Model coeffs'!$I$15*'Forecast drivers'!G35+'Model coeffs'!$I$16*'Forecast drivers'!O35)</f>
        <v>111.59110211186868</v>
      </c>
      <c r="J34" s="45">
        <f>EXP('Model coeffs'!$J$17+'Model coeffs'!$J$11*'Forecast drivers'!F35+'Model coeffs'!$J$12*'Forecast drivers'!J35+'Model coeffs'!$J$13*'Forecast drivers'!K35)</f>
        <v>511.58035660973928</v>
      </c>
      <c r="K34" s="45">
        <f>EXP('Model coeffs'!$K$17+'Model coeffs'!$K$11*'Forecast drivers'!F35+'Model coeffs'!$K$13*'Forecast drivers'!K35+'Model coeffs'!$K$14*'Forecast drivers'!L35)</f>
        <v>490.03286503127759</v>
      </c>
      <c r="L34" s="60"/>
      <c r="M34" s="41">
        <f t="shared" si="3"/>
        <v>318.475105544857</v>
      </c>
      <c r="N34" s="41">
        <f t="shared" si="4"/>
        <v>353.74152582467292</v>
      </c>
      <c r="O34" s="41">
        <f t="shared" si="5"/>
        <v>672.21663136952998</v>
      </c>
      <c r="P34" s="41">
        <f t="shared" si="6"/>
        <v>112.53690078602654</v>
      </c>
      <c r="Q34" s="41">
        <f t="shared" si="7"/>
        <v>500.80661082050847</v>
      </c>
      <c r="R34" s="41">
        <f t="shared" si="8"/>
        <v>147.06508499583555</v>
      </c>
      <c r="S34" s="41">
        <f t="shared" si="9"/>
        <v>129.80099289093104</v>
      </c>
      <c r="T34" s="41">
        <f t="shared" si="10"/>
        <v>784.75353215555651</v>
      </c>
      <c r="U34" s="41">
        <f t="shared" si="11"/>
        <v>819.28171636536547</v>
      </c>
      <c r="V34" s="83">
        <f t="shared" si="0"/>
        <v>802.01762426046093</v>
      </c>
      <c r="W34" s="14"/>
      <c r="X34" s="41">
        <f>(O34*Controls!$G$12)+(P34*Controls!$G$12)</f>
        <v>767.51069868623267</v>
      </c>
      <c r="Y34" s="41">
        <f>(O34*Controls!$G$12)+(R34*Controls!$G$12)</f>
        <v>801.28021956299165</v>
      </c>
      <c r="Z34" s="41">
        <f t="shared" si="12"/>
        <v>784.39545912461222</v>
      </c>
      <c r="AA34" s="108">
        <f>(INDEX(Controls!$G$15:$G$19,MATCH($B34,Controls!$C$15:$C$19,0),0))*$Z34</f>
        <v>-13.104193340920494</v>
      </c>
      <c r="AB34" s="83">
        <f t="shared" si="1"/>
        <v>771.29126578369176</v>
      </c>
      <c r="AC34" s="204"/>
    </row>
    <row r="35" spans="1:29" ht="13" x14ac:dyDescent="0.3">
      <c r="A35" s="4" t="str">
        <f>'Forecast drivers'!B36</f>
        <v>TMS</v>
      </c>
      <c r="B35" s="4">
        <f>'Forecast drivers'!C36</f>
        <v>2024</v>
      </c>
      <c r="C35" s="29" t="str">
        <f>'Forecast drivers'!A36</f>
        <v>TMS24</v>
      </c>
      <c r="D35" s="44">
        <f>EXP('Model coeffs'!$D$17+'Model coeffs'!$D$6*'Forecast drivers'!E36+'Model coeffs'!$D$7*'Forecast drivers'!I36+'Model coeffs'!$D$8*'Forecast drivers'!H36)</f>
        <v>299.40844524371516</v>
      </c>
      <c r="E35" s="44">
        <f>EXP('Model coeffs'!$E$17+'Model coeffs'!$E$6*'Forecast drivers'!E36+'Model coeffs'!$E$7*'Forecast drivers'!I36+'Model coeffs'!$E$9*'Forecast drivers'!M36 + 'Model coeffs'!$E$10*'Forecast drivers'!N36)</f>
        <v>341.29903871117955</v>
      </c>
      <c r="F35" s="44">
        <f>EXP('Model coeffs'!$F$17+'Model coeffs'!$F$11*'Forecast drivers'!F36+'Model coeffs'!$F$12*'Forecast drivers'!J36+'Model coeffs'!$F$13*'Forecast drivers'!K36)</f>
        <v>363.65013128571456</v>
      </c>
      <c r="G35" s="44">
        <f>EXP('Model coeffs'!$G$17+'Model coeffs'!$G$11*'Forecast drivers'!F36+'Model coeffs'!$G$13*'Forecast drivers'!K36+'Model coeffs'!$G$14*'Forecast drivers'!L36)</f>
        <v>346.90676356946062</v>
      </c>
      <c r="H35" s="45">
        <f>EXP('Model coeffs'!$H$17+'Model coeffs'!$H$9*'Forecast drivers'!M36+'Model coeffs'!$H$12*'Forecast drivers'!J36+'Model coeffs'!$H$15*'Forecast drivers'!G36)</f>
        <v>114.01365598410268</v>
      </c>
      <c r="I35" s="45">
        <f>EXP('Model coeffs'!$I$17+'Model coeffs'!$I$15*'Forecast drivers'!G36+'Model coeffs'!$I$16*'Forecast drivers'!O36)</f>
        <v>112.25726624956063</v>
      </c>
      <c r="J35" s="45">
        <f>EXP('Model coeffs'!$J$17+'Model coeffs'!$J$11*'Forecast drivers'!F36+'Model coeffs'!$J$12*'Forecast drivers'!J36+'Model coeffs'!$J$13*'Forecast drivers'!K36)</f>
        <v>513.76925910661885</v>
      </c>
      <c r="K35" s="45">
        <f>EXP('Model coeffs'!$K$17+'Model coeffs'!$K$11*'Forecast drivers'!F36+'Model coeffs'!$K$13*'Forecast drivers'!K36+'Model coeffs'!$K$14*'Forecast drivers'!L36)</f>
        <v>492.1665751152122</v>
      </c>
      <c r="L35" s="60"/>
      <c r="M35" s="41">
        <f t="shared" si="3"/>
        <v>320.35374197744738</v>
      </c>
      <c r="N35" s="41">
        <f t="shared" si="4"/>
        <v>355.27844742758759</v>
      </c>
      <c r="O35" s="41">
        <f t="shared" si="5"/>
        <v>675.63218940503498</v>
      </c>
      <c r="P35" s="41">
        <f t="shared" si="6"/>
        <v>113.13546111683166</v>
      </c>
      <c r="Q35" s="41">
        <f t="shared" si="7"/>
        <v>502.96791711091555</v>
      </c>
      <c r="R35" s="41">
        <f t="shared" si="8"/>
        <v>147.68946968332796</v>
      </c>
      <c r="S35" s="41">
        <f t="shared" si="9"/>
        <v>130.41246540007981</v>
      </c>
      <c r="T35" s="41">
        <f t="shared" si="10"/>
        <v>788.7676505218667</v>
      </c>
      <c r="U35" s="41">
        <f t="shared" si="11"/>
        <v>823.32165908836294</v>
      </c>
      <c r="V35" s="83">
        <f t="shared" si="0"/>
        <v>806.04465480511476</v>
      </c>
      <c r="W35" s="14"/>
      <c r="X35" s="41">
        <f>(O35*Controls!$G$12)+(P35*Controls!$G$12)</f>
        <v>771.43661767314472</v>
      </c>
      <c r="Y35" s="41">
        <f>(O35*Controls!$G$12)+(R35*Controls!$G$12)</f>
        <v>805.23139548629467</v>
      </c>
      <c r="Z35" s="41">
        <f t="shared" si="12"/>
        <v>788.3340065797197</v>
      </c>
      <c r="AA35" s="108">
        <f>(INDEX(Controls!$G$15:$G$19,MATCH($B35,Controls!$C$15:$C$19,0),0))*$Z35</f>
        <v>-17.045811207704922</v>
      </c>
      <c r="AB35" s="83">
        <f t="shared" si="1"/>
        <v>771.2881953720148</v>
      </c>
      <c r="AC35" s="204"/>
    </row>
    <row r="36" spans="1:29" ht="13" x14ac:dyDescent="0.3">
      <c r="A36" s="4" t="str">
        <f>'Forecast drivers'!B37</f>
        <v>TMS</v>
      </c>
      <c r="B36" s="4">
        <f>'Forecast drivers'!C37</f>
        <v>2025</v>
      </c>
      <c r="C36" s="29" t="str">
        <f>'Forecast drivers'!A37</f>
        <v>TMS25</v>
      </c>
      <c r="D36" s="44">
        <f>EXP('Model coeffs'!$D$17+'Model coeffs'!$D$6*'Forecast drivers'!E37+'Model coeffs'!$D$7*'Forecast drivers'!I37+'Model coeffs'!$D$8*'Forecast drivers'!H37)</f>
        <v>301.49140162731283</v>
      </c>
      <c r="E36" s="44">
        <f>EXP('Model coeffs'!$E$17+'Model coeffs'!$E$6*'Forecast drivers'!E37+'Model coeffs'!$E$7*'Forecast drivers'!I37+'Model coeffs'!$E$9*'Forecast drivers'!M37 + 'Model coeffs'!$E$10*'Forecast drivers'!N37)</f>
        <v>342.60645896641643</v>
      </c>
      <c r="F36" s="44">
        <f>EXP('Model coeffs'!$F$17+'Model coeffs'!$F$11*'Forecast drivers'!F37+'Model coeffs'!$F$12*'Forecast drivers'!J37+'Model coeffs'!$F$13*'Forecast drivers'!K37)</f>
        <v>365.16925559337454</v>
      </c>
      <c r="G36" s="44">
        <f>EXP('Model coeffs'!$G$17+'Model coeffs'!$G$11*'Forecast drivers'!F37+'Model coeffs'!$G$13*'Forecast drivers'!K37+'Model coeffs'!$G$14*'Forecast drivers'!L37)</f>
        <v>348.35963363182117</v>
      </c>
      <c r="H36" s="45">
        <f>EXP('Model coeffs'!$H$17+'Model coeffs'!$H$9*'Forecast drivers'!M37+'Model coeffs'!$H$12*'Forecast drivers'!J37+'Model coeffs'!$H$15*'Forecast drivers'!G37)</f>
        <v>114.58106402028457</v>
      </c>
      <c r="I36" s="45">
        <f>EXP('Model coeffs'!$I$17+'Model coeffs'!$I$15*'Forecast drivers'!G37+'Model coeffs'!$I$16*'Forecast drivers'!O37)</f>
        <v>112.94548890699194</v>
      </c>
      <c r="J36" s="45">
        <f>EXP('Model coeffs'!$J$17+'Model coeffs'!$J$11*'Forecast drivers'!F37+'Model coeffs'!$J$12*'Forecast drivers'!J37+'Model coeffs'!$J$13*'Forecast drivers'!K37)</f>
        <v>515.88549782139114</v>
      </c>
      <c r="K36" s="45">
        <f>EXP('Model coeffs'!$K$17+'Model coeffs'!$K$11*'Forecast drivers'!F37+'Model coeffs'!$K$13*'Forecast drivers'!K37+'Model coeffs'!$K$14*'Forecast drivers'!L37)</f>
        <v>494.22960582364612</v>
      </c>
      <c r="L36" s="60"/>
      <c r="M36" s="41">
        <f t="shared" si="3"/>
        <v>322.04893029686463</v>
      </c>
      <c r="N36" s="41">
        <f t="shared" si="4"/>
        <v>356.76444461259786</v>
      </c>
      <c r="O36" s="41">
        <f t="shared" si="5"/>
        <v>678.81337490946248</v>
      </c>
      <c r="P36" s="41">
        <f t="shared" si="6"/>
        <v>113.76327646363825</v>
      </c>
      <c r="Q36" s="41">
        <f t="shared" si="7"/>
        <v>505.05755182251863</v>
      </c>
      <c r="R36" s="41">
        <f t="shared" si="8"/>
        <v>148.29310720992078</v>
      </c>
      <c r="S36" s="41">
        <f t="shared" si="9"/>
        <v>131.02819183677951</v>
      </c>
      <c r="T36" s="41">
        <f t="shared" si="10"/>
        <v>792.57665137310073</v>
      </c>
      <c r="U36" s="41">
        <f t="shared" si="11"/>
        <v>827.10648211938326</v>
      </c>
      <c r="V36" s="83">
        <f t="shared" si="0"/>
        <v>809.84156674624205</v>
      </c>
      <c r="W36" s="14"/>
      <c r="X36" s="41">
        <f>(O36*Controls!$G$12)+(P36*Controls!$G$12)</f>
        <v>775.16192604684147</v>
      </c>
      <c r="Y36" s="41">
        <f>(O36*Controls!$G$12)+(R36*Controls!$G$12)</f>
        <v>808.93305728189443</v>
      </c>
      <c r="Z36" s="41">
        <f t="shared" si="12"/>
        <v>792.04749166436795</v>
      </c>
      <c r="AA36" s="108">
        <f>(INDEX(Controls!$G$15:$G$19,MATCH($B36,Controls!$C$15:$C$19,0),0))*$Z36</f>
        <v>-20.69074469017394</v>
      </c>
      <c r="AB36" s="83">
        <f t="shared" si="1"/>
        <v>771.35674697419404</v>
      </c>
      <c r="AC36" s="204"/>
    </row>
    <row r="37" spans="1:29" ht="13" x14ac:dyDescent="0.3">
      <c r="A37" s="4" t="str">
        <f>'Forecast drivers'!B38</f>
        <v>WSH</v>
      </c>
      <c r="B37" s="4">
        <f>'Forecast drivers'!C38</f>
        <v>2021</v>
      </c>
      <c r="C37" s="29" t="str">
        <f>'Forecast drivers'!A38</f>
        <v>WSH21</v>
      </c>
      <c r="D37" s="44">
        <f>EXP('Model coeffs'!$D$17+'Model coeffs'!$D$6*'Forecast drivers'!E38+'Model coeffs'!$D$7*'Forecast drivers'!I38+'Model coeffs'!$D$8*'Forecast drivers'!H38)</f>
        <v>92.903962984742691</v>
      </c>
      <c r="E37" s="44">
        <f>EXP('Model coeffs'!$E$17+'Model coeffs'!$E$6*'Forecast drivers'!E38+'Model coeffs'!$E$7*'Forecast drivers'!I38+'Model coeffs'!$E$9*'Forecast drivers'!M38 + 'Model coeffs'!$E$10*'Forecast drivers'!N38)</f>
        <v>97.090806506090189</v>
      </c>
      <c r="F37" s="44">
        <f>EXP('Model coeffs'!$F$17+'Model coeffs'!$F$11*'Forecast drivers'!F38+'Model coeffs'!$F$12*'Forecast drivers'!J38+'Model coeffs'!$F$13*'Forecast drivers'!K38)</f>
        <v>113.467125377841</v>
      </c>
      <c r="G37" s="44">
        <f>EXP('Model coeffs'!$G$17+'Model coeffs'!$G$11*'Forecast drivers'!F38+'Model coeffs'!$G$13*'Forecast drivers'!K38+'Model coeffs'!$G$14*'Forecast drivers'!L38)</f>
        <v>108.53790744062026</v>
      </c>
      <c r="H37" s="45">
        <f>EXP('Model coeffs'!$H$17+'Model coeffs'!$H$9*'Forecast drivers'!M38+'Model coeffs'!$H$12*'Forecast drivers'!J38+'Model coeffs'!$H$15*'Forecast drivers'!G38)</f>
        <v>38.507894565784817</v>
      </c>
      <c r="I37" s="45">
        <f>EXP('Model coeffs'!$I$17+'Model coeffs'!$I$15*'Forecast drivers'!G38+'Model coeffs'!$I$16*'Forecast drivers'!O38)</f>
        <v>35.000423469440264</v>
      </c>
      <c r="J37" s="45">
        <f>EXP('Model coeffs'!$J$17+'Model coeffs'!$J$11*'Forecast drivers'!F38+'Model coeffs'!$J$12*'Forecast drivers'!J38+'Model coeffs'!$J$13*'Forecast drivers'!K38)</f>
        <v>148.34207388393042</v>
      </c>
      <c r="K37" s="45">
        <f>EXP('Model coeffs'!$K$17+'Model coeffs'!$K$11*'Forecast drivers'!F38+'Model coeffs'!$K$13*'Forecast drivers'!K38+'Model coeffs'!$K$14*'Forecast drivers'!L38)</f>
        <v>143.18895349665007</v>
      </c>
      <c r="L37" s="60"/>
      <c r="M37" s="41">
        <f t="shared" si="3"/>
        <v>94.99738474541644</v>
      </c>
      <c r="N37" s="41">
        <f t="shared" si="4"/>
        <v>111.00251640923062</v>
      </c>
      <c r="O37" s="41">
        <f t="shared" si="5"/>
        <v>205.99990115464706</v>
      </c>
      <c r="P37" s="41">
        <f t="shared" si="6"/>
        <v>36.754159017612537</v>
      </c>
      <c r="Q37" s="41">
        <f t="shared" si="7"/>
        <v>145.76551369029025</v>
      </c>
      <c r="R37" s="41">
        <f t="shared" si="8"/>
        <v>34.762997281059626</v>
      </c>
      <c r="S37" s="41">
        <f t="shared" si="9"/>
        <v>35.758578149336081</v>
      </c>
      <c r="T37" s="41">
        <f t="shared" si="10"/>
        <v>242.75406017225959</v>
      </c>
      <c r="U37" s="41">
        <f t="shared" si="11"/>
        <v>240.76289843570669</v>
      </c>
      <c r="V37" s="83">
        <f t="shared" si="0"/>
        <v>241.75847930398314</v>
      </c>
      <c r="W37" s="14"/>
      <c r="X37" s="41">
        <f>(O37*Controls!$G$12)+(P37*Controls!$G$12)</f>
        <v>237.42019716682006</v>
      </c>
      <c r="Y37" s="41">
        <f>(O37*Controls!$G$12)+(R37*Controls!$G$12)</f>
        <v>235.47278581663312</v>
      </c>
      <c r="Z37" s="41">
        <f t="shared" si="12"/>
        <v>236.44649149172659</v>
      </c>
      <c r="AA37" s="108">
        <f>(INDEX(Controls!$G$15:$G$19,MATCH($B37,Controls!$C$15:$C$19,0),0))*$Z37</f>
        <v>-1.3241003523536805</v>
      </c>
      <c r="AB37" s="83">
        <f t="shared" si="1"/>
        <v>235.12239113937292</v>
      </c>
      <c r="AC37" s="204"/>
    </row>
    <row r="38" spans="1:29" ht="13" x14ac:dyDescent="0.3">
      <c r="A38" s="4" t="str">
        <f>'Forecast drivers'!B39</f>
        <v>WSH</v>
      </c>
      <c r="B38" s="4">
        <f>'Forecast drivers'!C39</f>
        <v>2022</v>
      </c>
      <c r="C38" s="29" t="str">
        <f>'Forecast drivers'!A39</f>
        <v>WSH22</v>
      </c>
      <c r="D38" s="44">
        <f>EXP('Model coeffs'!$D$17+'Model coeffs'!$D$6*'Forecast drivers'!E39+'Model coeffs'!$D$7*'Forecast drivers'!I39+'Model coeffs'!$D$8*'Forecast drivers'!H39)</f>
        <v>93.376155636306279</v>
      </c>
      <c r="E38" s="44">
        <f>EXP('Model coeffs'!$E$17+'Model coeffs'!$E$6*'Forecast drivers'!E39+'Model coeffs'!$E$7*'Forecast drivers'!I39+'Model coeffs'!$E$9*'Forecast drivers'!M39 + 'Model coeffs'!$E$10*'Forecast drivers'!N39)</f>
        <v>97.141766007452972</v>
      </c>
      <c r="F38" s="44">
        <f>EXP('Model coeffs'!$F$17+'Model coeffs'!$F$11*'Forecast drivers'!F39+'Model coeffs'!$F$12*'Forecast drivers'!J39+'Model coeffs'!$F$13*'Forecast drivers'!K39)</f>
        <v>113.94915404341384</v>
      </c>
      <c r="G38" s="44">
        <f>EXP('Model coeffs'!$G$17+'Model coeffs'!$G$11*'Forecast drivers'!F39+'Model coeffs'!$G$13*'Forecast drivers'!K39+'Model coeffs'!$G$14*'Forecast drivers'!L39)</f>
        <v>109.00017002185655</v>
      </c>
      <c r="H38" s="45">
        <f>EXP('Model coeffs'!$H$17+'Model coeffs'!$H$9*'Forecast drivers'!M39+'Model coeffs'!$H$12*'Forecast drivers'!J39+'Model coeffs'!$H$15*'Forecast drivers'!G39)</f>
        <v>38.911488880349779</v>
      </c>
      <c r="I38" s="45">
        <f>EXP('Model coeffs'!$I$17+'Model coeffs'!$I$15*'Forecast drivers'!G39+'Model coeffs'!$I$16*'Forecast drivers'!O39)</f>
        <v>35.383954241719337</v>
      </c>
      <c r="J38" s="45">
        <f>EXP('Model coeffs'!$J$17+'Model coeffs'!$J$11*'Forecast drivers'!F39+'Model coeffs'!$J$12*'Forecast drivers'!J39+'Model coeffs'!$J$13*'Forecast drivers'!K39)</f>
        <v>148.96344909249262</v>
      </c>
      <c r="K38" s="45">
        <f>EXP('Model coeffs'!$K$17+'Model coeffs'!$K$11*'Forecast drivers'!F39+'Model coeffs'!$K$13*'Forecast drivers'!K39+'Model coeffs'!$K$14*'Forecast drivers'!L39)</f>
        <v>143.79932801320163</v>
      </c>
      <c r="L38" s="60"/>
      <c r="M38" s="41">
        <f t="shared" si="3"/>
        <v>95.258960821879626</v>
      </c>
      <c r="N38" s="41">
        <f t="shared" si="4"/>
        <v>111.47466203263519</v>
      </c>
      <c r="O38" s="41">
        <f t="shared" si="5"/>
        <v>206.73362285451481</v>
      </c>
      <c r="P38" s="41">
        <f t="shared" si="6"/>
        <v>37.147721561034558</v>
      </c>
      <c r="Q38" s="41">
        <f t="shared" si="7"/>
        <v>146.38138855284711</v>
      </c>
      <c r="R38" s="41">
        <f t="shared" si="8"/>
        <v>34.906726520211919</v>
      </c>
      <c r="S38" s="41">
        <f t="shared" si="9"/>
        <v>36.027224040623238</v>
      </c>
      <c r="T38" s="41">
        <f t="shared" si="10"/>
        <v>243.88134441554936</v>
      </c>
      <c r="U38" s="41">
        <f t="shared" si="11"/>
        <v>241.64034937472672</v>
      </c>
      <c r="V38" s="83">
        <f t="shared" si="0"/>
        <v>242.76084689513806</v>
      </c>
      <c r="W38" s="14"/>
      <c r="X38" s="41">
        <f>(O38*Controls!$G$12)+(P38*Controls!$G$12)</f>
        <v>238.52271239196187</v>
      </c>
      <c r="Y38" s="41">
        <f>(O38*Controls!$G$12)+(R38*Controls!$G$12)</f>
        <v>236.33095714772651</v>
      </c>
      <c r="Z38" s="41">
        <f t="shared" si="12"/>
        <v>237.42683476984419</v>
      </c>
      <c r="AA38" s="108">
        <f>(INDEX(Controls!$G$15:$G$19,MATCH($B38,Controls!$C$15:$C$19,0),0))*$Z38</f>
        <v>-2.6753445683334154</v>
      </c>
      <c r="AB38" s="83">
        <f t="shared" si="1"/>
        <v>234.75149020151076</v>
      </c>
      <c r="AC38" s="204"/>
    </row>
    <row r="39" spans="1:29" ht="13" x14ac:dyDescent="0.3">
      <c r="A39" s="4" t="str">
        <f>'Forecast drivers'!B40</f>
        <v>WSH</v>
      </c>
      <c r="B39" s="4">
        <f>'Forecast drivers'!C40</f>
        <v>2023</v>
      </c>
      <c r="C39" s="29" t="str">
        <f>'Forecast drivers'!A40</f>
        <v>WSH23</v>
      </c>
      <c r="D39" s="44">
        <f>EXP('Model coeffs'!$D$17+'Model coeffs'!$D$6*'Forecast drivers'!E40+'Model coeffs'!$D$7*'Forecast drivers'!I40+'Model coeffs'!$D$8*'Forecast drivers'!H40)</f>
        <v>93.876322180598038</v>
      </c>
      <c r="E39" s="44">
        <f>EXP('Model coeffs'!$E$17+'Model coeffs'!$E$6*'Forecast drivers'!E40+'Model coeffs'!$E$7*'Forecast drivers'!I40+'Model coeffs'!$E$9*'Forecast drivers'!M40 + 'Model coeffs'!$E$10*'Forecast drivers'!N40)</f>
        <v>97.180468489977002</v>
      </c>
      <c r="F39" s="44">
        <f>EXP('Model coeffs'!$F$17+'Model coeffs'!$F$11*'Forecast drivers'!F40+'Model coeffs'!$F$12*'Forecast drivers'!J40+'Model coeffs'!$F$13*'Forecast drivers'!K40)</f>
        <v>114.60168005514156</v>
      </c>
      <c r="G39" s="44">
        <f>EXP('Model coeffs'!$G$17+'Model coeffs'!$G$11*'Forecast drivers'!F40+'Model coeffs'!$G$13*'Forecast drivers'!K40+'Model coeffs'!$G$14*'Forecast drivers'!L40)</f>
        <v>109.62594644117722</v>
      </c>
      <c r="H39" s="45">
        <f>EXP('Model coeffs'!$H$17+'Model coeffs'!$H$9*'Forecast drivers'!M40+'Model coeffs'!$H$12*'Forecast drivers'!J40+'Model coeffs'!$H$15*'Forecast drivers'!G40)</f>
        <v>39.31173518391661</v>
      </c>
      <c r="I39" s="45">
        <f>EXP('Model coeffs'!$I$17+'Model coeffs'!$I$15*'Forecast drivers'!G40+'Model coeffs'!$I$16*'Forecast drivers'!O40)</f>
        <v>35.645222855627395</v>
      </c>
      <c r="J39" s="45">
        <f>EXP('Model coeffs'!$J$17+'Model coeffs'!$J$11*'Forecast drivers'!F40+'Model coeffs'!$J$12*'Forecast drivers'!J40+'Model coeffs'!$J$13*'Forecast drivers'!K40)</f>
        <v>149.80455124069843</v>
      </c>
      <c r="K39" s="45">
        <f>EXP('Model coeffs'!$K$17+'Model coeffs'!$K$11*'Forecast drivers'!F40+'Model coeffs'!$K$13*'Forecast drivers'!K40+'Model coeffs'!$K$14*'Forecast drivers'!L40)</f>
        <v>144.62561086081902</v>
      </c>
      <c r="L39" s="60"/>
      <c r="M39" s="41">
        <f t="shared" si="3"/>
        <v>95.528395335287513</v>
      </c>
      <c r="N39" s="41">
        <f t="shared" si="4"/>
        <v>112.11381324815939</v>
      </c>
      <c r="O39" s="41">
        <f t="shared" si="5"/>
        <v>207.64220858344692</v>
      </c>
      <c r="P39" s="41">
        <f t="shared" si="6"/>
        <v>37.478479019772003</v>
      </c>
      <c r="Q39" s="41">
        <f t="shared" si="7"/>
        <v>147.21508105075873</v>
      </c>
      <c r="R39" s="41">
        <f t="shared" si="8"/>
        <v>35.101267802599338</v>
      </c>
      <c r="S39" s="41">
        <f t="shared" si="9"/>
        <v>36.289873411185667</v>
      </c>
      <c r="T39" s="41">
        <f t="shared" si="10"/>
        <v>245.12068760321893</v>
      </c>
      <c r="U39" s="41">
        <f t="shared" si="11"/>
        <v>242.74347638604624</v>
      </c>
      <c r="V39" s="83">
        <f t="shared" ref="V39:V66" si="14">T$5*T39+U$5*U39</f>
        <v>243.9320819946326</v>
      </c>
      <c r="W39" s="14"/>
      <c r="X39" s="41">
        <f>(O39*Controls!$G$12)+(P39*Controls!$G$12)</f>
        <v>239.73482436967737</v>
      </c>
      <c r="Y39" s="41">
        <f>(O39*Controls!$G$12)+(R39*Controls!$G$12)</f>
        <v>237.409845930644</v>
      </c>
      <c r="Z39" s="41">
        <f t="shared" si="12"/>
        <v>238.57233515016068</v>
      </c>
      <c r="AA39" s="108">
        <f>(INDEX(Controls!$G$15:$G$19,MATCH($B39,Controls!$C$15:$C$19,0),0))*$Z39</f>
        <v>-3.9856146147143003</v>
      </c>
      <c r="AB39" s="83">
        <f t="shared" ref="AB39:AB66" si="15">Z39+AA39</f>
        <v>234.58672053544637</v>
      </c>
      <c r="AC39" s="204"/>
    </row>
    <row r="40" spans="1:29" ht="13" x14ac:dyDescent="0.3">
      <c r="A40" s="4" t="str">
        <f>'Forecast drivers'!B41</f>
        <v>WSH</v>
      </c>
      <c r="B40" s="4">
        <f>'Forecast drivers'!C41</f>
        <v>2024</v>
      </c>
      <c r="C40" s="29" t="str">
        <f>'Forecast drivers'!A41</f>
        <v>WSH24</v>
      </c>
      <c r="D40" s="44">
        <f>EXP('Model coeffs'!$D$17+'Model coeffs'!$D$6*'Forecast drivers'!E41+'Model coeffs'!$D$7*'Forecast drivers'!I41+'Model coeffs'!$D$8*'Forecast drivers'!H41)</f>
        <v>94.354596141671308</v>
      </c>
      <c r="E40" s="44">
        <f>EXP('Model coeffs'!$E$17+'Model coeffs'!$E$6*'Forecast drivers'!E41+'Model coeffs'!$E$7*'Forecast drivers'!I41+'Model coeffs'!$E$9*'Forecast drivers'!M41 + 'Model coeffs'!$E$10*'Forecast drivers'!N41)</f>
        <v>97.221070400450927</v>
      </c>
      <c r="F40" s="44">
        <f>EXP('Model coeffs'!$F$17+'Model coeffs'!$F$11*'Forecast drivers'!F41+'Model coeffs'!$F$12*'Forecast drivers'!J41+'Model coeffs'!$F$13*'Forecast drivers'!K41)</f>
        <v>115.10288299275823</v>
      </c>
      <c r="G40" s="44">
        <f>EXP('Model coeffs'!$G$17+'Model coeffs'!$G$11*'Forecast drivers'!F41+'Model coeffs'!$G$13*'Forecast drivers'!K41+'Model coeffs'!$G$14*'Forecast drivers'!L41)</f>
        <v>110.10660926142691</v>
      </c>
      <c r="H40" s="45">
        <f>EXP('Model coeffs'!$H$17+'Model coeffs'!$H$9*'Forecast drivers'!M41+'Model coeffs'!$H$12*'Forecast drivers'!J41+'Model coeffs'!$H$15*'Forecast drivers'!G41)</f>
        <v>39.709126834480621</v>
      </c>
      <c r="I40" s="45">
        <f>EXP('Model coeffs'!$I$17+'Model coeffs'!$I$15*'Forecast drivers'!G41+'Model coeffs'!$I$16*'Forecast drivers'!O41)</f>
        <v>36.024452771737842</v>
      </c>
      <c r="J40" s="45">
        <f>EXP('Model coeffs'!$J$17+'Model coeffs'!$J$11*'Forecast drivers'!F41+'Model coeffs'!$J$12*'Forecast drivers'!J41+'Model coeffs'!$J$13*'Forecast drivers'!K41)</f>
        <v>150.45055346763678</v>
      </c>
      <c r="K40" s="45">
        <f>EXP('Model coeffs'!$K$17+'Model coeffs'!$K$11*'Forecast drivers'!F41+'Model coeffs'!$K$13*'Forecast drivers'!K41+'Model coeffs'!$K$14*'Forecast drivers'!L41)</f>
        <v>145.26028673096636</v>
      </c>
      <c r="L40" s="60"/>
      <c r="M40" s="41">
        <f t="shared" si="3"/>
        <v>95.787833271061118</v>
      </c>
      <c r="N40" s="41">
        <f t="shared" si="4"/>
        <v>112.60474612709257</v>
      </c>
      <c r="O40" s="41">
        <f t="shared" si="5"/>
        <v>208.39257939815369</v>
      </c>
      <c r="P40" s="41">
        <f t="shared" si="6"/>
        <v>37.866789803109228</v>
      </c>
      <c r="Q40" s="41">
        <f t="shared" si="7"/>
        <v>147.85542009930157</v>
      </c>
      <c r="R40" s="41">
        <f t="shared" si="8"/>
        <v>35.250673972209</v>
      </c>
      <c r="S40" s="41">
        <f t="shared" si="9"/>
        <v>36.558731887659114</v>
      </c>
      <c r="T40" s="41">
        <f t="shared" si="10"/>
        <v>246.25936920126293</v>
      </c>
      <c r="U40" s="41">
        <f t="shared" si="11"/>
        <v>243.64325337036269</v>
      </c>
      <c r="V40" s="83">
        <f t="shared" si="14"/>
        <v>244.95131128581281</v>
      </c>
      <c r="W40" s="14"/>
      <c r="X40" s="41">
        <f>(O40*Controls!$G$12)+(P40*Controls!$G$12)</f>
        <v>240.84848652357087</v>
      </c>
      <c r="Y40" s="41">
        <f>(O40*Controls!$G$12)+(R40*Controls!$G$12)</f>
        <v>238.28985275265549</v>
      </c>
      <c r="Z40" s="41">
        <f t="shared" si="12"/>
        <v>239.56916963811318</v>
      </c>
      <c r="AA40" s="108">
        <f>(INDEX(Controls!$G$15:$G$19,MATCH($B40,Controls!$C$15:$C$19,0),0))*$Z40</f>
        <v>-5.1801023459019788</v>
      </c>
      <c r="AB40" s="83">
        <f t="shared" si="15"/>
        <v>234.38906729221119</v>
      </c>
      <c r="AC40" s="204"/>
    </row>
    <row r="41" spans="1:29" ht="13" x14ac:dyDescent="0.3">
      <c r="A41" s="4" t="str">
        <f>'Forecast drivers'!B42</f>
        <v>WSH</v>
      </c>
      <c r="B41" s="4">
        <f>'Forecast drivers'!C42</f>
        <v>2025</v>
      </c>
      <c r="C41" s="29" t="str">
        <f>'Forecast drivers'!A42</f>
        <v>WSH25</v>
      </c>
      <c r="D41" s="44">
        <f>EXP('Model coeffs'!$D$17+'Model coeffs'!$D$6*'Forecast drivers'!E42+'Model coeffs'!$D$7*'Forecast drivers'!I42+'Model coeffs'!$D$8*'Forecast drivers'!H42)</f>
        <v>94.816695494241301</v>
      </c>
      <c r="E41" s="44">
        <f>EXP('Model coeffs'!$E$17+'Model coeffs'!$E$6*'Forecast drivers'!E42+'Model coeffs'!$E$7*'Forecast drivers'!I42+'Model coeffs'!$E$9*'Forecast drivers'!M42 + 'Model coeffs'!$E$10*'Forecast drivers'!N42)</f>
        <v>97.261446556862879</v>
      </c>
      <c r="F41" s="44">
        <f>EXP('Model coeffs'!$F$17+'Model coeffs'!$F$11*'Forecast drivers'!F42+'Model coeffs'!$F$12*'Forecast drivers'!J42+'Model coeffs'!$F$13*'Forecast drivers'!K42)</f>
        <v>115.60767081035677</v>
      </c>
      <c r="G41" s="44">
        <f>EXP('Model coeffs'!$G$17+'Model coeffs'!$G$11*'Forecast drivers'!F42+'Model coeffs'!$G$13*'Forecast drivers'!K42+'Model coeffs'!$G$14*'Forecast drivers'!L42)</f>
        <v>110.59071542288282</v>
      </c>
      <c r="H41" s="45">
        <f>EXP('Model coeffs'!$H$17+'Model coeffs'!$H$9*'Forecast drivers'!M42+'Model coeffs'!$H$12*'Forecast drivers'!J42+'Model coeffs'!$H$15*'Forecast drivers'!G42)</f>
        <v>40.104378392493572</v>
      </c>
      <c r="I41" s="45">
        <f>EXP('Model coeffs'!$I$17+'Model coeffs'!$I$15*'Forecast drivers'!G42+'Model coeffs'!$I$16*'Forecast drivers'!O42)</f>
        <v>36.366712737380482</v>
      </c>
      <c r="J41" s="45">
        <f>EXP('Model coeffs'!$J$17+'Model coeffs'!$J$11*'Forecast drivers'!F42+'Model coeffs'!$J$12*'Forecast drivers'!J42+'Model coeffs'!$J$13*'Forecast drivers'!K42)</f>
        <v>151.10113660221143</v>
      </c>
      <c r="K41" s="45">
        <f>EXP('Model coeffs'!$K$17+'Model coeffs'!$K$11*'Forecast drivers'!F42+'Model coeffs'!$K$13*'Forecast drivers'!K42+'Model coeffs'!$K$14*'Forecast drivers'!L42)</f>
        <v>145.89951169457234</v>
      </c>
      <c r="L41" s="60"/>
      <c r="M41" s="41">
        <f t="shared" si="3"/>
        <v>96.03907102555209</v>
      </c>
      <c r="N41" s="41">
        <f t="shared" si="4"/>
        <v>113.0991931166198</v>
      </c>
      <c r="O41" s="41">
        <f t="shared" si="5"/>
        <v>209.13826414217189</v>
      </c>
      <c r="P41" s="41">
        <f t="shared" si="6"/>
        <v>38.235545564937027</v>
      </c>
      <c r="Q41" s="41">
        <f t="shared" si="7"/>
        <v>148.50032414839188</v>
      </c>
      <c r="R41" s="41">
        <f t="shared" si="8"/>
        <v>35.401131031772081</v>
      </c>
      <c r="S41" s="41">
        <f t="shared" si="9"/>
        <v>36.818338298354554</v>
      </c>
      <c r="T41" s="41">
        <f t="shared" si="10"/>
        <v>247.37380970710893</v>
      </c>
      <c r="U41" s="41">
        <f t="shared" si="11"/>
        <v>244.53939517394397</v>
      </c>
      <c r="V41" s="83">
        <f t="shared" si="14"/>
        <v>245.95660244052647</v>
      </c>
      <c r="W41" s="14"/>
      <c r="X41" s="41">
        <f>(O41*Controls!$G$12)+(P41*Controls!$G$12)</f>
        <v>241.9384402176137</v>
      </c>
      <c r="Y41" s="41">
        <f>(O41*Controls!$G$12)+(R41*Controls!$G$12)</f>
        <v>239.16630426718308</v>
      </c>
      <c r="Z41" s="41">
        <f t="shared" si="12"/>
        <v>240.55237224239841</v>
      </c>
      <c r="AA41" s="108">
        <f>(INDEX(Controls!$G$15:$G$19,MATCH($B41,Controls!$C$15:$C$19,0),0))*$Z41</f>
        <v>-6.2839763663972992</v>
      </c>
      <c r="AB41" s="83">
        <f t="shared" si="15"/>
        <v>234.26839587600111</v>
      </c>
      <c r="AC41" s="204"/>
    </row>
    <row r="42" spans="1:29" ht="13" x14ac:dyDescent="0.3">
      <c r="A42" s="4" t="str">
        <f>'Forecast drivers'!B43</f>
        <v>WSX</v>
      </c>
      <c r="B42" s="4">
        <f>'Forecast drivers'!C43</f>
        <v>2021</v>
      </c>
      <c r="C42" s="29" t="str">
        <f>'Forecast drivers'!A43</f>
        <v>WSX21</v>
      </c>
      <c r="D42" s="44">
        <f>EXP('Model coeffs'!$D$17+'Model coeffs'!$D$6*'Forecast drivers'!E43+'Model coeffs'!$D$7*'Forecast drivers'!I43+'Model coeffs'!$D$8*'Forecast drivers'!H43)</f>
        <v>77.467827033801669</v>
      </c>
      <c r="E42" s="44">
        <f>EXP('Model coeffs'!$E$17+'Model coeffs'!$E$6*'Forecast drivers'!E43+'Model coeffs'!$E$7*'Forecast drivers'!I43+'Model coeffs'!$E$9*'Forecast drivers'!M43 + 'Model coeffs'!$E$10*'Forecast drivers'!N43)</f>
        <v>83.265194508087575</v>
      </c>
      <c r="F42" s="44">
        <f>EXP('Model coeffs'!$F$17+'Model coeffs'!$F$11*'Forecast drivers'!F43+'Model coeffs'!$F$12*'Forecast drivers'!J43+'Model coeffs'!$F$13*'Forecast drivers'!K43)</f>
        <v>86.03769829537616</v>
      </c>
      <c r="G42" s="44">
        <f>EXP('Model coeffs'!$G$17+'Model coeffs'!$G$11*'Forecast drivers'!F43+'Model coeffs'!$G$13*'Forecast drivers'!K43+'Model coeffs'!$G$14*'Forecast drivers'!L43)</f>
        <v>90.528170881008421</v>
      </c>
      <c r="H42" s="45">
        <f>EXP('Model coeffs'!$H$17+'Model coeffs'!$H$9*'Forecast drivers'!M43+'Model coeffs'!$H$12*'Forecast drivers'!J43+'Model coeffs'!$H$15*'Forecast drivers'!G43)</f>
        <v>23.687231074036681</v>
      </c>
      <c r="I42" s="45">
        <f>EXP('Model coeffs'!$I$17+'Model coeffs'!$I$15*'Forecast drivers'!G43+'Model coeffs'!$I$16*'Forecast drivers'!O43)</f>
        <v>24.005240408748769</v>
      </c>
      <c r="J42" s="45">
        <f>EXP('Model coeffs'!$J$17+'Model coeffs'!$J$11*'Forecast drivers'!F43+'Model coeffs'!$J$12*'Forecast drivers'!J43+'Model coeffs'!$J$13*'Forecast drivers'!K43)</f>
        <v>114.57769761927133</v>
      </c>
      <c r="K42" s="45">
        <f>EXP('Model coeffs'!$K$17+'Model coeffs'!$K$11*'Forecast drivers'!F43+'Model coeffs'!$K$13*'Forecast drivers'!K43+'Model coeffs'!$K$14*'Forecast drivers'!L43)</f>
        <v>119.60664063342385</v>
      </c>
      <c r="L42" s="60"/>
      <c r="M42" s="41">
        <f t="shared" si="3"/>
        <v>80.366510770944615</v>
      </c>
      <c r="N42" s="41">
        <f t="shared" si="4"/>
        <v>88.28293458819229</v>
      </c>
      <c r="O42" s="41">
        <f t="shared" si="5"/>
        <v>168.64944535913691</v>
      </c>
      <c r="P42" s="41">
        <f t="shared" si="6"/>
        <v>23.846235741392725</v>
      </c>
      <c r="Q42" s="41">
        <f t="shared" si="7"/>
        <v>117.09216912634759</v>
      </c>
      <c r="R42" s="41">
        <f t="shared" si="8"/>
        <v>28.809234538155295</v>
      </c>
      <c r="S42" s="41">
        <f t="shared" si="9"/>
        <v>26.32773513977401</v>
      </c>
      <c r="T42" s="41">
        <f t="shared" si="10"/>
        <v>192.49568110052962</v>
      </c>
      <c r="U42" s="41">
        <f t="shared" si="11"/>
        <v>197.4586798972922</v>
      </c>
      <c r="V42" s="83">
        <f t="shared" si="14"/>
        <v>194.97718049891091</v>
      </c>
      <c r="W42" s="14"/>
      <c r="X42" s="41">
        <f>(O42*Controls!$G$12)+(P42*Controls!$G$12)</f>
        <v>188.26610985710568</v>
      </c>
      <c r="Y42" s="41">
        <f>(O42*Controls!$G$12)+(R42*Controls!$G$12)</f>
        <v>193.12006019692666</v>
      </c>
      <c r="Z42" s="41">
        <f t="shared" si="12"/>
        <v>190.69308502701617</v>
      </c>
      <c r="AA42" s="108">
        <f>(INDEX(Controls!$G$15:$G$19,MATCH($B42,Controls!$C$15:$C$19,0),0))*$Z42</f>
        <v>-1.0678812761512999</v>
      </c>
      <c r="AB42" s="83">
        <f t="shared" si="15"/>
        <v>189.62520375086487</v>
      </c>
      <c r="AC42" s="204"/>
    </row>
    <row r="43" spans="1:29" ht="13" x14ac:dyDescent="0.3">
      <c r="A43" s="4" t="str">
        <f>'Forecast drivers'!B44</f>
        <v>WSX</v>
      </c>
      <c r="B43" s="4">
        <f>'Forecast drivers'!C44</f>
        <v>2022</v>
      </c>
      <c r="C43" s="29" t="str">
        <f>'Forecast drivers'!A44</f>
        <v>WSX22</v>
      </c>
      <c r="D43" s="44">
        <f>EXP('Model coeffs'!$D$17+'Model coeffs'!$D$6*'Forecast drivers'!E44+'Model coeffs'!$D$7*'Forecast drivers'!I44+'Model coeffs'!$D$8*'Forecast drivers'!H44)</f>
        <v>78.089298714575705</v>
      </c>
      <c r="E43" s="44">
        <f>EXP('Model coeffs'!$E$17+'Model coeffs'!$E$6*'Forecast drivers'!E44+'Model coeffs'!$E$7*'Forecast drivers'!I44+'Model coeffs'!$E$9*'Forecast drivers'!M44 + 'Model coeffs'!$E$10*'Forecast drivers'!N44)</f>
        <v>83.535953202235376</v>
      </c>
      <c r="F43" s="44">
        <f>EXP('Model coeffs'!$F$17+'Model coeffs'!$F$11*'Forecast drivers'!F44+'Model coeffs'!$F$12*'Forecast drivers'!J44+'Model coeffs'!$F$13*'Forecast drivers'!K44)</f>
        <v>86.470471578166894</v>
      </c>
      <c r="G43" s="44">
        <f>EXP('Model coeffs'!$G$17+'Model coeffs'!$G$11*'Forecast drivers'!F44+'Model coeffs'!$G$13*'Forecast drivers'!K44+'Model coeffs'!$G$14*'Forecast drivers'!L44)</f>
        <v>90.98469141453802</v>
      </c>
      <c r="H43" s="45">
        <f>EXP('Model coeffs'!$H$17+'Model coeffs'!$H$9*'Forecast drivers'!M44+'Model coeffs'!$H$12*'Forecast drivers'!J44+'Model coeffs'!$H$15*'Forecast drivers'!G44)</f>
        <v>23.932855863558167</v>
      </c>
      <c r="I43" s="45">
        <f>EXP('Model coeffs'!$I$17+'Model coeffs'!$I$15*'Forecast drivers'!G44+'Model coeffs'!$I$16*'Forecast drivers'!O44)</f>
        <v>24.237090409234117</v>
      </c>
      <c r="J43" s="45">
        <f>EXP('Model coeffs'!$J$17+'Model coeffs'!$J$11*'Forecast drivers'!F44+'Model coeffs'!$J$12*'Forecast drivers'!J44+'Model coeffs'!$J$13*'Forecast drivers'!K44)</f>
        <v>115.14596947886461</v>
      </c>
      <c r="K43" s="45">
        <f>EXP('Model coeffs'!$K$17+'Model coeffs'!$K$11*'Forecast drivers'!F44+'Model coeffs'!$K$13*'Forecast drivers'!K44+'Model coeffs'!$K$14*'Forecast drivers'!L44)</f>
        <v>120.21032731390471</v>
      </c>
      <c r="L43" s="60"/>
      <c r="M43" s="41">
        <f t="shared" si="3"/>
        <v>80.812625958405533</v>
      </c>
      <c r="N43" s="41">
        <f t="shared" si="4"/>
        <v>88.727581496352457</v>
      </c>
      <c r="O43" s="41">
        <f t="shared" si="5"/>
        <v>169.54020745475799</v>
      </c>
      <c r="P43" s="41">
        <f t="shared" si="6"/>
        <v>24.084973136396144</v>
      </c>
      <c r="Q43" s="41">
        <f t="shared" si="7"/>
        <v>117.67814839638467</v>
      </c>
      <c r="R43" s="41">
        <f t="shared" si="8"/>
        <v>28.950566900032214</v>
      </c>
      <c r="S43" s="41">
        <f t="shared" si="9"/>
        <v>26.517770018214179</v>
      </c>
      <c r="T43" s="41">
        <f t="shared" si="10"/>
        <v>193.62518059115413</v>
      </c>
      <c r="U43" s="41">
        <f t="shared" si="11"/>
        <v>198.4907743547902</v>
      </c>
      <c r="V43" s="83">
        <f t="shared" si="14"/>
        <v>196.05797747297217</v>
      </c>
      <c r="W43" s="14"/>
      <c r="X43" s="41">
        <f>(O43*Controls!$G$12)+(P43*Controls!$G$12)</f>
        <v>189.37079165552174</v>
      </c>
      <c r="Y43" s="41">
        <f>(O43*Controls!$G$12)+(R43*Controls!$G$12)</f>
        <v>194.12947717401067</v>
      </c>
      <c r="Z43" s="41">
        <f t="shared" si="12"/>
        <v>191.75013441476619</v>
      </c>
      <c r="AA43" s="108">
        <f>(INDEX(Controls!$G$15:$G$19,MATCH($B43,Controls!$C$15:$C$19,0),0))*$Z43</f>
        <v>-2.1606558545963628</v>
      </c>
      <c r="AB43" s="83">
        <f t="shared" si="15"/>
        <v>189.58947856016982</v>
      </c>
      <c r="AC43" s="204"/>
    </row>
    <row r="44" spans="1:29" ht="13" x14ac:dyDescent="0.3">
      <c r="A44" s="4" t="str">
        <f>'Forecast drivers'!B45</f>
        <v>WSX</v>
      </c>
      <c r="B44" s="4">
        <f>'Forecast drivers'!C45</f>
        <v>2023</v>
      </c>
      <c r="C44" s="29" t="str">
        <f>'Forecast drivers'!A45</f>
        <v>WSX23</v>
      </c>
      <c r="D44" s="44">
        <f>EXP('Model coeffs'!$D$17+'Model coeffs'!$D$6*'Forecast drivers'!E45+'Model coeffs'!$D$7*'Forecast drivers'!I45+'Model coeffs'!$D$8*'Forecast drivers'!H45)</f>
        <v>78.785238348316753</v>
      </c>
      <c r="E44" s="44">
        <f>EXP('Model coeffs'!$E$17+'Model coeffs'!$E$6*'Forecast drivers'!E45+'Model coeffs'!$E$7*'Forecast drivers'!I45+'Model coeffs'!$E$9*'Forecast drivers'!M45 + 'Model coeffs'!$E$10*'Forecast drivers'!N45)</f>
        <v>83.805273788441752</v>
      </c>
      <c r="F44" s="44">
        <f>EXP('Model coeffs'!$F$17+'Model coeffs'!$F$11*'Forecast drivers'!F45+'Model coeffs'!$F$12*'Forecast drivers'!J45+'Model coeffs'!$F$13*'Forecast drivers'!K45)</f>
        <v>86.834415676669138</v>
      </c>
      <c r="G44" s="44">
        <f>EXP('Model coeffs'!$G$17+'Model coeffs'!$G$11*'Forecast drivers'!F45+'Model coeffs'!$G$13*'Forecast drivers'!K45+'Model coeffs'!$G$14*'Forecast drivers'!L45)</f>
        <v>91.36861044582308</v>
      </c>
      <c r="H44" s="45">
        <f>EXP('Model coeffs'!$H$17+'Model coeffs'!$H$9*'Forecast drivers'!M45+'Model coeffs'!$H$12*'Forecast drivers'!J45+'Model coeffs'!$H$15*'Forecast drivers'!G45)</f>
        <v>24.111039684753322</v>
      </c>
      <c r="I44" s="45">
        <f>EXP('Model coeffs'!$I$17+'Model coeffs'!$I$15*'Forecast drivers'!G45+'Model coeffs'!$I$16*'Forecast drivers'!O45)</f>
        <v>24.358857848562689</v>
      </c>
      <c r="J44" s="45">
        <f>EXP('Model coeffs'!$J$17+'Model coeffs'!$J$11*'Forecast drivers'!F45+'Model coeffs'!$J$12*'Forecast drivers'!J45+'Model coeffs'!$J$13*'Forecast drivers'!K45)</f>
        <v>115.62383145588856</v>
      </c>
      <c r="K44" s="45">
        <f>EXP('Model coeffs'!$K$17+'Model coeffs'!$K$11*'Forecast drivers'!F45+'Model coeffs'!$K$13*'Forecast drivers'!K45+'Model coeffs'!$K$14*'Forecast drivers'!L45)</f>
        <v>120.71801037042307</v>
      </c>
      <c r="L44" s="60"/>
      <c r="M44" s="41">
        <f t="shared" si="3"/>
        <v>81.295256068379246</v>
      </c>
      <c r="N44" s="41">
        <f t="shared" si="4"/>
        <v>89.101513061246109</v>
      </c>
      <c r="O44" s="41">
        <f t="shared" si="5"/>
        <v>170.39676912962534</v>
      </c>
      <c r="P44" s="41">
        <f t="shared" si="6"/>
        <v>24.234948766658007</v>
      </c>
      <c r="Q44" s="41">
        <f t="shared" si="7"/>
        <v>118.17092091315581</v>
      </c>
      <c r="R44" s="41">
        <f t="shared" si="8"/>
        <v>29.069407851909702</v>
      </c>
      <c r="S44" s="41">
        <f t="shared" si="9"/>
        <v>26.652178309283855</v>
      </c>
      <c r="T44" s="41">
        <f t="shared" si="10"/>
        <v>194.63171789628336</v>
      </c>
      <c r="U44" s="41">
        <f t="shared" si="11"/>
        <v>199.46617698153506</v>
      </c>
      <c r="V44" s="83">
        <f t="shared" si="14"/>
        <v>197.04894743890921</v>
      </c>
      <c r="W44" s="14"/>
      <c r="X44" s="41">
        <f>(O44*Controls!$G$12)+(P44*Controls!$G$12)</f>
        <v>190.35521302944215</v>
      </c>
      <c r="Y44" s="41">
        <f>(O44*Controls!$G$12)+(R44*Controls!$G$12)</f>
        <v>195.08344796978011</v>
      </c>
      <c r="Z44" s="41">
        <f t="shared" si="12"/>
        <v>192.71933049961115</v>
      </c>
      <c r="AA44" s="108">
        <f>(INDEX(Controls!$G$15:$G$19,MATCH($B44,Controls!$C$15:$C$19,0),0))*$Z44</f>
        <v>-3.2195894787790453</v>
      </c>
      <c r="AB44" s="83">
        <f t="shared" si="15"/>
        <v>189.49974102083209</v>
      </c>
      <c r="AC44" s="204"/>
    </row>
    <row r="45" spans="1:29" ht="13" x14ac:dyDescent="0.3">
      <c r="A45" s="4" t="str">
        <f>'Forecast drivers'!B46</f>
        <v>WSX</v>
      </c>
      <c r="B45" s="4">
        <f>'Forecast drivers'!C46</f>
        <v>2024</v>
      </c>
      <c r="C45" s="29" t="str">
        <f>'Forecast drivers'!A46</f>
        <v>WSX24</v>
      </c>
      <c r="D45" s="44">
        <f>EXP('Model coeffs'!$D$17+'Model coeffs'!$D$6*'Forecast drivers'!E46+'Model coeffs'!$D$7*'Forecast drivers'!I46+'Model coeffs'!$D$8*'Forecast drivers'!H46)</f>
        <v>79.473186112637649</v>
      </c>
      <c r="E45" s="44">
        <f>EXP('Model coeffs'!$E$17+'Model coeffs'!$E$6*'Forecast drivers'!E46+'Model coeffs'!$E$7*'Forecast drivers'!I46+'Model coeffs'!$E$9*'Forecast drivers'!M46 + 'Model coeffs'!$E$10*'Forecast drivers'!N46)</f>
        <v>84.077469827962474</v>
      </c>
      <c r="F45" s="44">
        <f>EXP('Model coeffs'!$F$17+'Model coeffs'!$F$11*'Forecast drivers'!F46+'Model coeffs'!$F$12*'Forecast drivers'!J46+'Model coeffs'!$F$13*'Forecast drivers'!K46)</f>
        <v>87.103876386201065</v>
      </c>
      <c r="G45" s="44">
        <f>EXP('Model coeffs'!$G$17+'Model coeffs'!$G$11*'Forecast drivers'!F46+'Model coeffs'!$G$13*'Forecast drivers'!K46+'Model coeffs'!$G$14*'Forecast drivers'!L46)</f>
        <v>91.652863038702819</v>
      </c>
      <c r="H45" s="45">
        <f>EXP('Model coeffs'!$H$17+'Model coeffs'!$H$9*'Forecast drivers'!M46+'Model coeffs'!$H$12*'Forecast drivers'!J46+'Model coeffs'!$H$15*'Forecast drivers'!G46)</f>
        <v>24.454775336967366</v>
      </c>
      <c r="I45" s="45">
        <f>EXP('Model coeffs'!$I$17+'Model coeffs'!$I$15*'Forecast drivers'!G46+'Model coeffs'!$I$16*'Forecast drivers'!O46)</f>
        <v>24.651755074441823</v>
      </c>
      <c r="J45" s="45">
        <f>EXP('Model coeffs'!$J$17+'Model coeffs'!$J$11*'Forecast drivers'!F46+'Model coeffs'!$J$12*'Forecast drivers'!J46+'Model coeffs'!$J$13*'Forecast drivers'!K46)</f>
        <v>115.97761786165827</v>
      </c>
      <c r="K45" s="45">
        <f>EXP('Model coeffs'!$K$17+'Model coeffs'!$K$11*'Forecast drivers'!F46+'Model coeffs'!$K$13*'Forecast drivers'!K46+'Model coeffs'!$K$14*'Forecast drivers'!L46)</f>
        <v>121.09389870623826</v>
      </c>
      <c r="L45" s="60"/>
      <c r="M45" s="41">
        <f t="shared" si="3"/>
        <v>81.775327970300054</v>
      </c>
      <c r="N45" s="41">
        <f t="shared" si="4"/>
        <v>89.378369712451942</v>
      </c>
      <c r="O45" s="41">
        <f t="shared" si="5"/>
        <v>171.15369768275201</v>
      </c>
      <c r="P45" s="41">
        <f t="shared" si="6"/>
        <v>24.553265205704594</v>
      </c>
      <c r="Q45" s="41">
        <f t="shared" si="7"/>
        <v>118.53575828394827</v>
      </c>
      <c r="R45" s="41">
        <f t="shared" si="8"/>
        <v>29.157388571496327</v>
      </c>
      <c r="S45" s="41">
        <f t="shared" si="9"/>
        <v>26.855326888600459</v>
      </c>
      <c r="T45" s="41">
        <f t="shared" si="10"/>
        <v>195.70696288845662</v>
      </c>
      <c r="U45" s="41">
        <f t="shared" si="11"/>
        <v>200.31108625424832</v>
      </c>
      <c r="V45" s="83">
        <f t="shared" si="14"/>
        <v>198.00902457135248</v>
      </c>
      <c r="W45" s="14"/>
      <c r="X45" s="41">
        <f>(O45*Controls!$G$12)+(P45*Controls!$G$12)</f>
        <v>191.40683242506941</v>
      </c>
      <c r="Y45" s="41">
        <f>(O45*Controls!$G$12)+(R45*Controls!$G$12)</f>
        <v>195.9097926495491</v>
      </c>
      <c r="Z45" s="41">
        <f t="shared" si="12"/>
        <v>193.65831253730926</v>
      </c>
      <c r="AA45" s="108">
        <f>(INDEX(Controls!$G$15:$G$19,MATCH($B45,Controls!$C$15:$C$19,0),0))*$Z45</f>
        <v>-4.1873913934472284</v>
      </c>
      <c r="AB45" s="83">
        <f t="shared" si="15"/>
        <v>189.47092114386203</v>
      </c>
      <c r="AC45" s="204"/>
    </row>
    <row r="46" spans="1:29" ht="13" x14ac:dyDescent="0.3">
      <c r="A46" s="4" t="str">
        <f>'Forecast drivers'!B47</f>
        <v>WSX</v>
      </c>
      <c r="B46" s="4">
        <f>'Forecast drivers'!C47</f>
        <v>2025</v>
      </c>
      <c r="C46" s="29" t="str">
        <f>'Forecast drivers'!A47</f>
        <v>WSX25</v>
      </c>
      <c r="D46" s="44">
        <f>EXP('Model coeffs'!$D$17+'Model coeffs'!$D$6*'Forecast drivers'!E47+'Model coeffs'!$D$7*'Forecast drivers'!I47+'Model coeffs'!$D$8*'Forecast drivers'!H47)</f>
        <v>80.164785419634001</v>
      </c>
      <c r="E46" s="44">
        <f>EXP('Model coeffs'!$E$17+'Model coeffs'!$E$6*'Forecast drivers'!E47+'Model coeffs'!$E$7*'Forecast drivers'!I47+'Model coeffs'!$E$9*'Forecast drivers'!M47 + 'Model coeffs'!$E$10*'Forecast drivers'!N47)</f>
        <v>84.354743310741668</v>
      </c>
      <c r="F46" s="44">
        <f>EXP('Model coeffs'!$F$17+'Model coeffs'!$F$11*'Forecast drivers'!F47+'Model coeffs'!$F$12*'Forecast drivers'!J47+'Model coeffs'!$F$13*'Forecast drivers'!K47)</f>
        <v>87.373532139235081</v>
      </c>
      <c r="G46" s="44">
        <f>EXP('Model coeffs'!$G$17+'Model coeffs'!$G$11*'Forecast drivers'!F47+'Model coeffs'!$G$13*'Forecast drivers'!K47+'Model coeffs'!$G$14*'Forecast drivers'!L47)</f>
        <v>91.937323618747101</v>
      </c>
      <c r="H46" s="45">
        <f>EXP('Model coeffs'!$H$17+'Model coeffs'!$H$9*'Forecast drivers'!M47+'Model coeffs'!$H$12*'Forecast drivers'!J47+'Model coeffs'!$H$15*'Forecast drivers'!G47)</f>
        <v>25.01434976025919</v>
      </c>
      <c r="I46" s="45">
        <f>EXP('Model coeffs'!$I$17+'Model coeffs'!$I$15*'Forecast drivers'!G47+'Model coeffs'!$I$16*'Forecast drivers'!O47)</f>
        <v>25.166339644639169</v>
      </c>
      <c r="J46" s="45">
        <f>EXP('Model coeffs'!$J$17+'Model coeffs'!$J$11*'Forecast drivers'!F47+'Model coeffs'!$J$12*'Forecast drivers'!J47+'Model coeffs'!$J$13*'Forecast drivers'!K47)</f>
        <v>116.33164506604533</v>
      </c>
      <c r="K46" s="45">
        <f>EXP('Model coeffs'!$K$17+'Model coeffs'!$K$11*'Forecast drivers'!F47+'Model coeffs'!$K$13*'Forecast drivers'!K47+'Model coeffs'!$K$14*'Forecast drivers'!L47)</f>
        <v>121.47006309726099</v>
      </c>
      <c r="L46" s="60"/>
      <c r="M46" s="41">
        <f t="shared" si="3"/>
        <v>82.259764365187834</v>
      </c>
      <c r="N46" s="41">
        <f t="shared" si="4"/>
        <v>89.655427878991091</v>
      </c>
      <c r="O46" s="41">
        <f t="shared" si="5"/>
        <v>171.91519224417891</v>
      </c>
      <c r="P46" s="41">
        <f t="shared" si="6"/>
        <v>25.09034470244918</v>
      </c>
      <c r="Q46" s="41">
        <f t="shared" si="7"/>
        <v>118.90085408165316</v>
      </c>
      <c r="R46" s="41">
        <f t="shared" si="8"/>
        <v>29.245426202662074</v>
      </c>
      <c r="S46" s="41">
        <f t="shared" si="9"/>
        <v>27.167885452555627</v>
      </c>
      <c r="T46" s="41">
        <f t="shared" si="10"/>
        <v>197.0055369466281</v>
      </c>
      <c r="U46" s="41">
        <f t="shared" si="11"/>
        <v>201.160618446841</v>
      </c>
      <c r="V46" s="83">
        <f t="shared" si="14"/>
        <v>199.08307769673456</v>
      </c>
      <c r="W46" s="14"/>
      <c r="X46" s="41">
        <f>(O46*Controls!$G$12)+(P46*Controls!$G$12)</f>
        <v>192.6768738353264</v>
      </c>
      <c r="Y46" s="41">
        <f>(O46*Controls!$G$12)+(R46*Controls!$G$12)</f>
        <v>196.74065867305364</v>
      </c>
      <c r="Z46" s="41">
        <f t="shared" si="12"/>
        <v>194.70876625419004</v>
      </c>
      <c r="AA46" s="108">
        <f>(INDEX(Controls!$G$15:$G$19,MATCH($B46,Controls!$C$15:$C$19,0),0))*$Z46</f>
        <v>-5.0863987499519281</v>
      </c>
      <c r="AB46" s="83">
        <f t="shared" si="15"/>
        <v>189.6223675042381</v>
      </c>
      <c r="AC46" s="204"/>
    </row>
    <row r="47" spans="1:29" ht="13" x14ac:dyDescent="0.3">
      <c r="A47" s="4" t="str">
        <f>'Forecast drivers'!B48</f>
        <v>YKY</v>
      </c>
      <c r="B47" s="4">
        <f>'Forecast drivers'!C48</f>
        <v>2021</v>
      </c>
      <c r="C47" s="29" t="str">
        <f>'Forecast drivers'!A48</f>
        <v>YKY21</v>
      </c>
      <c r="D47" s="44">
        <f>EXP('Model coeffs'!$D$17+'Model coeffs'!$D$6*'Forecast drivers'!E48+'Model coeffs'!$D$7*'Forecast drivers'!I48+'Model coeffs'!$D$8*'Forecast drivers'!H48)</f>
        <v>130.04464561767801</v>
      </c>
      <c r="E47" s="44">
        <f>EXP('Model coeffs'!$E$17+'Model coeffs'!$E$6*'Forecast drivers'!E48+'Model coeffs'!$E$7*'Forecast drivers'!I48+'Model coeffs'!$E$9*'Forecast drivers'!M48 + 'Model coeffs'!$E$10*'Forecast drivers'!N48)</f>
        <v>111.53367614102493</v>
      </c>
      <c r="F47" s="44">
        <f>EXP('Model coeffs'!$F$17+'Model coeffs'!$F$11*'Forecast drivers'!F48+'Model coeffs'!$F$12*'Forecast drivers'!J48+'Model coeffs'!$F$13*'Forecast drivers'!K48)</f>
        <v>147.52219971727564</v>
      </c>
      <c r="G47" s="44">
        <f>EXP('Model coeffs'!$G$17+'Model coeffs'!$G$11*'Forecast drivers'!F48+'Model coeffs'!$G$13*'Forecast drivers'!K48+'Model coeffs'!$G$14*'Forecast drivers'!L48)</f>
        <v>155.09721538606496</v>
      </c>
      <c r="H47" s="45">
        <f>EXP('Model coeffs'!$H$17+'Model coeffs'!$H$9*'Forecast drivers'!M48+'Model coeffs'!$H$12*'Forecast drivers'!J48+'Model coeffs'!$H$15*'Forecast drivers'!G48)</f>
        <v>61.423094847740657</v>
      </c>
      <c r="I47" s="45">
        <f>EXP('Model coeffs'!$I$17+'Model coeffs'!$I$15*'Forecast drivers'!G48+'Model coeffs'!$I$16*'Forecast drivers'!O48)</f>
        <v>60.287356207273021</v>
      </c>
      <c r="J47" s="45">
        <f>EXP('Model coeffs'!$J$17+'Model coeffs'!$J$11*'Forecast drivers'!F48+'Model coeffs'!$J$12*'Forecast drivers'!J48+'Model coeffs'!$J$13*'Forecast drivers'!K48)</f>
        <v>202.51834775805099</v>
      </c>
      <c r="K47" s="45">
        <f>EXP('Model coeffs'!$K$17+'Model coeffs'!$K$11*'Forecast drivers'!F48+'Model coeffs'!$K$13*'Forecast drivers'!K48+'Model coeffs'!$K$14*'Forecast drivers'!L48)</f>
        <v>211.16640056221055</v>
      </c>
      <c r="L47" s="60"/>
      <c r="M47" s="41">
        <f t="shared" si="3"/>
        <v>120.78916087935147</v>
      </c>
      <c r="N47" s="41">
        <f t="shared" si="4"/>
        <v>151.3097075516703</v>
      </c>
      <c r="O47" s="41">
        <f t="shared" si="5"/>
        <v>272.09886843102174</v>
      </c>
      <c r="P47" s="41">
        <f t="shared" si="6"/>
        <v>60.855225527506839</v>
      </c>
      <c r="Q47" s="41">
        <f t="shared" si="7"/>
        <v>206.84237416013076</v>
      </c>
      <c r="R47" s="41">
        <f t="shared" si="8"/>
        <v>55.53266660846046</v>
      </c>
      <c r="S47" s="41">
        <f t="shared" si="9"/>
        <v>58.193946067983646</v>
      </c>
      <c r="T47" s="41">
        <f t="shared" si="10"/>
        <v>332.95409395852857</v>
      </c>
      <c r="U47" s="41">
        <f t="shared" si="11"/>
        <v>327.63153503948223</v>
      </c>
      <c r="V47" s="83">
        <f t="shared" si="14"/>
        <v>330.29281449900543</v>
      </c>
      <c r="W47" s="14"/>
      <c r="X47" s="41">
        <f>(O47*Controls!$G$12)+(P47*Controls!$G$12)</f>
        <v>325.63832950534163</v>
      </c>
      <c r="Y47" s="41">
        <f>(O47*Controls!$G$12)+(R47*Controls!$G$12)</f>
        <v>320.43271940310359</v>
      </c>
      <c r="Z47" s="41">
        <f t="shared" si="12"/>
        <v>323.03552445422258</v>
      </c>
      <c r="AA47" s="108">
        <f>(INDEX(Controls!$G$15:$G$19,MATCH($B47,Controls!$C$15:$C$19,0),0))*$Z47</f>
        <v>-1.8089989369436623</v>
      </c>
      <c r="AB47" s="83">
        <f t="shared" si="15"/>
        <v>321.2265255172789</v>
      </c>
      <c r="AC47" s="204"/>
    </row>
    <row r="48" spans="1:29" ht="13" x14ac:dyDescent="0.3">
      <c r="A48" s="4" t="str">
        <f>'Forecast drivers'!B49</f>
        <v>YKY</v>
      </c>
      <c r="B48" s="4">
        <f>'Forecast drivers'!C49</f>
        <v>2022</v>
      </c>
      <c r="C48" s="29" t="str">
        <f>'Forecast drivers'!A49</f>
        <v>YKY22</v>
      </c>
      <c r="D48" s="44">
        <f>EXP('Model coeffs'!$D$17+'Model coeffs'!$D$6*'Forecast drivers'!E49+'Model coeffs'!$D$7*'Forecast drivers'!I49+'Model coeffs'!$D$8*'Forecast drivers'!H49)</f>
        <v>130.67222859329971</v>
      </c>
      <c r="E48" s="44">
        <f>EXP('Model coeffs'!$E$17+'Model coeffs'!$E$6*'Forecast drivers'!E49+'Model coeffs'!$E$7*'Forecast drivers'!I49+'Model coeffs'!$E$9*'Forecast drivers'!M49 + 'Model coeffs'!$E$10*'Forecast drivers'!N49)</f>
        <v>111.61859591549204</v>
      </c>
      <c r="F48" s="44">
        <f>EXP('Model coeffs'!$F$17+'Model coeffs'!$F$11*'Forecast drivers'!F49+'Model coeffs'!$F$12*'Forecast drivers'!J49+'Model coeffs'!$F$13*'Forecast drivers'!K49)</f>
        <v>148.3123087511708</v>
      </c>
      <c r="G48" s="44">
        <f>EXP('Model coeffs'!$G$17+'Model coeffs'!$G$11*'Forecast drivers'!F49+'Model coeffs'!$G$13*'Forecast drivers'!K49+'Model coeffs'!$G$14*'Forecast drivers'!L49)</f>
        <v>155.93001159572935</v>
      </c>
      <c r="H48" s="45">
        <f>EXP('Model coeffs'!$H$17+'Model coeffs'!$H$9*'Forecast drivers'!M49+'Model coeffs'!$H$12*'Forecast drivers'!J49+'Model coeffs'!$H$15*'Forecast drivers'!G49)</f>
        <v>61.830643756975093</v>
      </c>
      <c r="I48" s="45">
        <f>EXP('Model coeffs'!$I$17+'Model coeffs'!$I$15*'Forecast drivers'!G49+'Model coeffs'!$I$16*'Forecast drivers'!O49)</f>
        <v>60.618269504929557</v>
      </c>
      <c r="J48" s="45">
        <f>EXP('Model coeffs'!$J$17+'Model coeffs'!$J$11*'Forecast drivers'!F49+'Model coeffs'!$J$12*'Forecast drivers'!J49+'Model coeffs'!$J$13*'Forecast drivers'!K49)</f>
        <v>203.58783951399315</v>
      </c>
      <c r="K48" s="45">
        <f>EXP('Model coeffs'!$K$17+'Model coeffs'!$K$11*'Forecast drivers'!F49+'Model coeffs'!$K$13*'Forecast drivers'!K49+'Model coeffs'!$K$14*'Forecast drivers'!L49)</f>
        <v>212.3012528796632</v>
      </c>
      <c r="L48" s="60"/>
      <c r="M48" s="41">
        <f t="shared" si="3"/>
        <v>121.14541225439586</v>
      </c>
      <c r="N48" s="41">
        <f t="shared" si="4"/>
        <v>152.12116017345008</v>
      </c>
      <c r="O48" s="41">
        <f t="shared" si="5"/>
        <v>273.26657242784597</v>
      </c>
      <c r="P48" s="41">
        <f t="shared" si="6"/>
        <v>61.224456630952325</v>
      </c>
      <c r="Q48" s="41">
        <f t="shared" si="7"/>
        <v>207.94454619682818</v>
      </c>
      <c r="R48" s="41">
        <f t="shared" si="8"/>
        <v>55.823386023378106</v>
      </c>
      <c r="S48" s="41">
        <f t="shared" si="9"/>
        <v>58.523921327165212</v>
      </c>
      <c r="T48" s="41">
        <f t="shared" si="10"/>
        <v>334.49102905879829</v>
      </c>
      <c r="U48" s="41">
        <f t="shared" si="11"/>
        <v>329.08995845122405</v>
      </c>
      <c r="V48" s="83">
        <f t="shared" si="14"/>
        <v>331.7904937550112</v>
      </c>
      <c r="W48" s="14"/>
      <c r="X48" s="41">
        <f>(O48*Controls!$G$12)+(P48*Controls!$G$12)</f>
        <v>327.14149461936569</v>
      </c>
      <c r="Y48" s="41">
        <f>(O48*Controls!$G$12)+(R48*Controls!$G$12)</f>
        <v>321.85909791031685</v>
      </c>
      <c r="Z48" s="41">
        <f t="shared" si="12"/>
        <v>324.50029626484127</v>
      </c>
      <c r="AA48" s="108">
        <f>(INDEX(Controls!$G$15:$G$19,MATCH($B48,Controls!$C$15:$C$19,0),0))*$Z48</f>
        <v>-3.6564952983359729</v>
      </c>
      <c r="AB48" s="83">
        <f t="shared" si="15"/>
        <v>320.84380096650528</v>
      </c>
      <c r="AC48" s="204"/>
    </row>
    <row r="49" spans="1:29" ht="13" x14ac:dyDescent="0.3">
      <c r="A49" s="4" t="str">
        <f>'Forecast drivers'!B50</f>
        <v>YKY</v>
      </c>
      <c r="B49" s="4">
        <f>'Forecast drivers'!C50</f>
        <v>2023</v>
      </c>
      <c r="C49" s="29" t="str">
        <f>'Forecast drivers'!A50</f>
        <v>YKY23</v>
      </c>
      <c r="D49" s="44">
        <f>EXP('Model coeffs'!$D$17+'Model coeffs'!$D$6*'Forecast drivers'!E50+'Model coeffs'!$D$7*'Forecast drivers'!I50+'Model coeffs'!$D$8*'Forecast drivers'!H50)</f>
        <v>131.38990196685947</v>
      </c>
      <c r="E49" s="44">
        <f>EXP('Model coeffs'!$E$17+'Model coeffs'!$E$6*'Forecast drivers'!E50+'Model coeffs'!$E$7*'Forecast drivers'!I50+'Model coeffs'!$E$9*'Forecast drivers'!M50 + 'Model coeffs'!$E$10*'Forecast drivers'!N50)</f>
        <v>111.7011234089502</v>
      </c>
      <c r="F49" s="44">
        <f>EXP('Model coeffs'!$F$17+'Model coeffs'!$F$11*'Forecast drivers'!F50+'Model coeffs'!$F$12*'Forecast drivers'!J50+'Model coeffs'!$F$13*'Forecast drivers'!K50)</f>
        <v>149.12139808994141</v>
      </c>
      <c r="G49" s="44">
        <f>EXP('Model coeffs'!$G$17+'Model coeffs'!$G$11*'Forecast drivers'!F50+'Model coeffs'!$G$13*'Forecast drivers'!K50+'Model coeffs'!$G$14*'Forecast drivers'!L50)</f>
        <v>156.78282524057474</v>
      </c>
      <c r="H49" s="45">
        <f>EXP('Model coeffs'!$H$17+'Model coeffs'!$H$9*'Forecast drivers'!M50+'Model coeffs'!$H$12*'Forecast drivers'!J50+'Model coeffs'!$H$15*'Forecast drivers'!G50)</f>
        <v>62.244059872551261</v>
      </c>
      <c r="I49" s="45">
        <f>EXP('Model coeffs'!$I$17+'Model coeffs'!$I$15*'Forecast drivers'!G50+'Model coeffs'!$I$16*'Forecast drivers'!O50)</f>
        <v>60.929320029486369</v>
      </c>
      <c r="J49" s="45">
        <f>EXP('Model coeffs'!$J$17+'Model coeffs'!$J$11*'Forecast drivers'!F50+'Model coeffs'!$J$12*'Forecast drivers'!J50+'Model coeffs'!$J$13*'Forecast drivers'!K50)</f>
        <v>204.68294066232386</v>
      </c>
      <c r="K49" s="45">
        <f>EXP('Model coeffs'!$K$17+'Model coeffs'!$K$11*'Forecast drivers'!F50+'Model coeffs'!$K$13*'Forecast drivers'!K50+'Model coeffs'!$K$14*'Forecast drivers'!L50)</f>
        <v>213.46338845877389</v>
      </c>
      <c r="L49" s="60"/>
      <c r="M49" s="41">
        <f t="shared" si="3"/>
        <v>121.54551268790483</v>
      </c>
      <c r="N49" s="41">
        <f t="shared" si="4"/>
        <v>152.95211166525809</v>
      </c>
      <c r="O49" s="41">
        <f t="shared" si="5"/>
        <v>274.49762435316291</v>
      </c>
      <c r="P49" s="41">
        <f t="shared" si="6"/>
        <v>61.586689951018812</v>
      </c>
      <c r="Q49" s="41">
        <f t="shared" si="7"/>
        <v>209.07316456054889</v>
      </c>
      <c r="R49" s="41">
        <f t="shared" si="8"/>
        <v>56.121052895290802</v>
      </c>
      <c r="S49" s="41">
        <f t="shared" si="9"/>
        <v>58.853871423154807</v>
      </c>
      <c r="T49" s="41">
        <f t="shared" si="10"/>
        <v>336.0843143041817</v>
      </c>
      <c r="U49" s="41">
        <f t="shared" si="11"/>
        <v>330.61867724845371</v>
      </c>
      <c r="V49" s="83">
        <f t="shared" si="14"/>
        <v>333.35149577631773</v>
      </c>
      <c r="W49" s="14"/>
      <c r="X49" s="41">
        <f>(O49*Controls!$G$12)+(P49*Controls!$G$12)</f>
        <v>328.69977173668138</v>
      </c>
      <c r="Y49" s="41">
        <f>(O49*Controls!$G$12)+(R49*Controls!$G$12)</f>
        <v>323.3542272523074</v>
      </c>
      <c r="Z49" s="41">
        <f t="shared" si="12"/>
        <v>326.02699949449436</v>
      </c>
      <c r="AA49" s="108">
        <f>(INDEX(Controls!$G$15:$G$19,MATCH($B49,Controls!$C$15:$C$19,0),0))*$Z49</f>
        <v>-5.4466414689651135</v>
      </c>
      <c r="AB49" s="83">
        <f t="shared" si="15"/>
        <v>320.58035802552922</v>
      </c>
      <c r="AC49" s="204"/>
    </row>
    <row r="50" spans="1:29" ht="13" x14ac:dyDescent="0.3">
      <c r="A50" s="4" t="str">
        <f>'Forecast drivers'!B51</f>
        <v>YKY</v>
      </c>
      <c r="B50" s="4">
        <f>'Forecast drivers'!C51</f>
        <v>2024</v>
      </c>
      <c r="C50" s="29" t="str">
        <f>'Forecast drivers'!A51</f>
        <v>YKY24</v>
      </c>
      <c r="D50" s="44">
        <f>EXP('Model coeffs'!$D$17+'Model coeffs'!$D$6*'Forecast drivers'!E51+'Model coeffs'!$D$7*'Forecast drivers'!I51+'Model coeffs'!$D$8*'Forecast drivers'!H51)</f>
        <v>132.07514898402206</v>
      </c>
      <c r="E50" s="44">
        <f>EXP('Model coeffs'!$E$17+'Model coeffs'!$E$6*'Forecast drivers'!E51+'Model coeffs'!$E$7*'Forecast drivers'!I51+'Model coeffs'!$E$9*'Forecast drivers'!M51 + 'Model coeffs'!$E$10*'Forecast drivers'!N51)</f>
        <v>111.78643265156435</v>
      </c>
      <c r="F50" s="44">
        <f>EXP('Model coeffs'!$F$17+'Model coeffs'!$F$11*'Forecast drivers'!F51+'Model coeffs'!$F$12*'Forecast drivers'!J51+'Model coeffs'!$F$13*'Forecast drivers'!K51)</f>
        <v>149.91430235925293</v>
      </c>
      <c r="G50" s="44">
        <f>EXP('Model coeffs'!$G$17+'Model coeffs'!$G$11*'Forecast drivers'!F51+'Model coeffs'!$G$13*'Forecast drivers'!K51+'Model coeffs'!$G$14*'Forecast drivers'!L51)</f>
        <v>157.61859056003715</v>
      </c>
      <c r="H50" s="45">
        <f>EXP('Model coeffs'!$H$17+'Model coeffs'!$H$9*'Forecast drivers'!M51+'Model coeffs'!$H$12*'Forecast drivers'!J51+'Model coeffs'!$H$15*'Forecast drivers'!G51)</f>
        <v>62.658406688550841</v>
      </c>
      <c r="I50" s="45">
        <f>EXP('Model coeffs'!$I$17+'Model coeffs'!$I$15*'Forecast drivers'!G51+'Model coeffs'!$I$16*'Forecast drivers'!O51)</f>
        <v>61.247634004659581</v>
      </c>
      <c r="J50" s="45">
        <f>EXP('Model coeffs'!$J$17+'Model coeffs'!$J$11*'Forecast drivers'!F51+'Model coeffs'!$J$12*'Forecast drivers'!J51+'Model coeffs'!$J$13*'Forecast drivers'!K51)</f>
        <v>205.7560549369029</v>
      </c>
      <c r="K50" s="45">
        <f>EXP('Model coeffs'!$K$17+'Model coeffs'!$K$11*'Forecast drivers'!F51+'Model coeffs'!$K$13*'Forecast drivers'!K51+'Model coeffs'!$K$14*'Forecast drivers'!L51)</f>
        <v>214.60229750808264</v>
      </c>
      <c r="L50" s="60"/>
      <c r="M50" s="41">
        <f t="shared" si="3"/>
        <v>121.93079081779321</v>
      </c>
      <c r="N50" s="41">
        <f t="shared" si="4"/>
        <v>153.76644645964504</v>
      </c>
      <c r="O50" s="41">
        <f t="shared" si="5"/>
        <v>275.69723727743826</v>
      </c>
      <c r="P50" s="41">
        <f t="shared" si="6"/>
        <v>61.953020346605214</v>
      </c>
      <c r="Q50" s="41">
        <f t="shared" si="7"/>
        <v>210.17917622249277</v>
      </c>
      <c r="R50" s="41">
        <f t="shared" si="8"/>
        <v>56.412729762847732</v>
      </c>
      <c r="S50" s="41">
        <f t="shared" si="9"/>
        <v>59.182875054726473</v>
      </c>
      <c r="T50" s="41">
        <f t="shared" si="10"/>
        <v>337.65025762404349</v>
      </c>
      <c r="U50" s="41">
        <f t="shared" si="11"/>
        <v>332.10996704028599</v>
      </c>
      <c r="V50" s="83">
        <f t="shared" si="14"/>
        <v>334.88011233216474</v>
      </c>
      <c r="W50" s="14"/>
      <c r="X50" s="41">
        <f>(O50*Controls!$G$12)+(P50*Controls!$G$12)</f>
        <v>330.23130769323683</v>
      </c>
      <c r="Y50" s="41">
        <f>(O50*Controls!$G$12)+(R50*Controls!$G$12)</f>
        <v>324.81274998992274</v>
      </c>
      <c r="Z50" s="41">
        <f t="shared" si="12"/>
        <v>327.52202884157975</v>
      </c>
      <c r="AA50" s="108">
        <f>(INDEX(Controls!$G$15:$G$19,MATCH($B50,Controls!$C$15:$C$19,0),0))*$Z50</f>
        <v>-7.081869643325466</v>
      </c>
      <c r="AB50" s="83">
        <f t="shared" si="15"/>
        <v>320.44015919825426</v>
      </c>
      <c r="AC50" s="204"/>
    </row>
    <row r="51" spans="1:29" ht="13" x14ac:dyDescent="0.3">
      <c r="A51" s="4" t="str">
        <f>'Forecast drivers'!B52</f>
        <v>YKY</v>
      </c>
      <c r="B51" s="4">
        <f>'Forecast drivers'!C52</f>
        <v>2025</v>
      </c>
      <c r="C51" s="29" t="str">
        <f>'Forecast drivers'!A52</f>
        <v>YKY25</v>
      </c>
      <c r="D51" s="44">
        <f>EXP('Model coeffs'!$D$17+'Model coeffs'!$D$6*'Forecast drivers'!E52+'Model coeffs'!$D$7*'Forecast drivers'!I52+'Model coeffs'!$D$8*'Forecast drivers'!H52)</f>
        <v>132.74319938369266</v>
      </c>
      <c r="E51" s="44">
        <f>EXP('Model coeffs'!$E$17+'Model coeffs'!$E$6*'Forecast drivers'!E52+'Model coeffs'!$E$7*'Forecast drivers'!I52+'Model coeffs'!$E$9*'Forecast drivers'!M52 + 'Model coeffs'!$E$10*'Forecast drivers'!N52)</f>
        <v>111.87039934259323</v>
      </c>
      <c r="F51" s="44">
        <f>EXP('Model coeffs'!$F$17+'Model coeffs'!$F$11*'Forecast drivers'!F52+'Model coeffs'!$F$12*'Forecast drivers'!J52+'Model coeffs'!$F$13*'Forecast drivers'!K52)</f>
        <v>150.72840066356306</v>
      </c>
      <c r="G51" s="44">
        <f>EXP('Model coeffs'!$G$17+'Model coeffs'!$G$11*'Forecast drivers'!F52+'Model coeffs'!$G$13*'Forecast drivers'!K52+'Model coeffs'!$G$14*'Forecast drivers'!L52)</f>
        <v>158.47670726054696</v>
      </c>
      <c r="H51" s="45">
        <f>EXP('Model coeffs'!$H$17+'Model coeffs'!$H$9*'Forecast drivers'!M52+'Model coeffs'!$H$12*'Forecast drivers'!J52+'Model coeffs'!$H$15*'Forecast drivers'!G52)</f>
        <v>63.071926781872897</v>
      </c>
      <c r="I51" s="45">
        <f>EXP('Model coeffs'!$I$17+'Model coeffs'!$I$15*'Forecast drivers'!G52+'Model coeffs'!$I$16*'Forecast drivers'!O52)</f>
        <v>61.433200626388874</v>
      </c>
      <c r="J51" s="45">
        <f>EXP('Model coeffs'!$J$17+'Model coeffs'!$J$11*'Forecast drivers'!F52+'Model coeffs'!$J$12*'Forecast drivers'!J52+'Model coeffs'!$J$13*'Forecast drivers'!K52)</f>
        <v>206.85777079126217</v>
      </c>
      <c r="K51" s="45">
        <f>EXP('Model coeffs'!$K$17+'Model coeffs'!$K$11*'Forecast drivers'!F52+'Model coeffs'!$K$13*'Forecast drivers'!K52+'Model coeffs'!$K$14*'Forecast drivers'!L52)</f>
        <v>215.77167057823002</v>
      </c>
      <c r="L51" s="60"/>
      <c r="M51" s="41">
        <f t="shared" si="3"/>
        <v>122.30679936314294</v>
      </c>
      <c r="N51" s="41">
        <f t="shared" si="4"/>
        <v>154.60255396205503</v>
      </c>
      <c r="O51" s="41">
        <f t="shared" si="5"/>
        <v>276.90935332519797</v>
      </c>
      <c r="P51" s="41">
        <f t="shared" si="6"/>
        <v>62.252563704130885</v>
      </c>
      <c r="Q51" s="41">
        <f t="shared" si="7"/>
        <v>211.31472068474608</v>
      </c>
      <c r="R51" s="41">
        <f t="shared" si="8"/>
        <v>56.712166722691052</v>
      </c>
      <c r="S51" s="41">
        <f t="shared" si="9"/>
        <v>59.482365213410972</v>
      </c>
      <c r="T51" s="41">
        <f t="shared" si="10"/>
        <v>339.16191702932883</v>
      </c>
      <c r="U51" s="41">
        <f t="shared" si="11"/>
        <v>333.62152004788902</v>
      </c>
      <c r="V51" s="83">
        <f t="shared" si="14"/>
        <v>336.39171853860893</v>
      </c>
      <c r="W51" s="14"/>
      <c r="X51" s="41">
        <f>(O51*Controls!$G$12)+(P51*Controls!$G$12)</f>
        <v>331.70975247721805</v>
      </c>
      <c r="Y51" s="41">
        <f>(O51*Controls!$G$12)+(R51*Controls!$G$12)</f>
        <v>326.29109071402246</v>
      </c>
      <c r="Z51" s="41">
        <f t="shared" si="12"/>
        <v>329.00042159562025</v>
      </c>
      <c r="AA51" s="108">
        <f>(INDEX(Controls!$G$15:$G$19,MATCH($B51,Controls!$C$15:$C$19,0),0))*$Z51</f>
        <v>-8.594514593929377</v>
      </c>
      <c r="AB51" s="83">
        <f t="shared" si="15"/>
        <v>320.40590700169088</v>
      </c>
      <c r="AC51" s="204"/>
    </row>
    <row r="52" spans="1:29" ht="13" x14ac:dyDescent="0.3">
      <c r="A52" s="31" t="str">
        <f>'Forecast drivers'!B53</f>
        <v>SVH</v>
      </c>
      <c r="B52" s="31">
        <f>'Forecast drivers'!C53</f>
        <v>2021</v>
      </c>
      <c r="C52" s="11" t="str">
        <f>'Forecast drivers'!A53</f>
        <v>SVH21</v>
      </c>
      <c r="D52" s="46">
        <f>EXP('Model coeffs'!$D$17+'Model coeffs'!$D$6*'Forecast drivers'!E53+'Model coeffs'!$D$7*'Forecast drivers'!I53+'Model coeffs'!$D$8*'Forecast drivers'!H53)</f>
        <v>210.85327628076476</v>
      </c>
      <c r="E52" s="46">
        <f>EXP('Model coeffs'!$E$17+'Model coeffs'!$E$6*'Forecast drivers'!E53+'Model coeffs'!$E$7*'Forecast drivers'!I53+'Model coeffs'!$E$9*'Forecast drivers'!M53 + 'Model coeffs'!$E$10*'Forecast drivers'!N53)</f>
        <v>187.44363938113221</v>
      </c>
      <c r="F52" s="46">
        <f>EXP('Model coeffs'!$F$17+'Model coeffs'!$F$11*'Forecast drivers'!F53+'Model coeffs'!$F$12*'Forecast drivers'!J53+'Model coeffs'!$F$13*'Forecast drivers'!K53)</f>
        <v>234.85734394459683</v>
      </c>
      <c r="G52" s="46">
        <f>EXP('Model coeffs'!$G$17+'Model coeffs'!$G$11*'Forecast drivers'!F53+'Model coeffs'!$G$13*'Forecast drivers'!K53+'Model coeffs'!$G$14*'Forecast drivers'!L53)</f>
        <v>237.04745065869426</v>
      </c>
      <c r="H52" s="39">
        <f>EXP('Model coeffs'!$H$17+'Model coeffs'!$H$9*'Forecast drivers'!M53+'Model coeffs'!$H$12*'Forecast drivers'!J53+'Model coeffs'!$H$15*'Forecast drivers'!G53)</f>
        <v>90.362237712820516</v>
      </c>
      <c r="I52" s="39">
        <f>EXP('Model coeffs'!$I$17+'Model coeffs'!$I$15*'Forecast drivers'!G53+'Model coeffs'!$I$16*'Forecast drivers'!O53)</f>
        <v>105.50643582302789</v>
      </c>
      <c r="J52" s="39">
        <f>EXP('Model coeffs'!$J$17+'Model coeffs'!$J$11*'Forecast drivers'!F53+'Model coeffs'!$J$12*'Forecast drivers'!J53+'Model coeffs'!$J$13*'Forecast drivers'!K53)</f>
        <v>321.53391601775274</v>
      </c>
      <c r="K52" s="39">
        <f>EXP('Model coeffs'!$K$17+'Model coeffs'!$K$11*'Forecast drivers'!F53+'Model coeffs'!$K$13*'Forecast drivers'!K53+'Model coeffs'!$K$14*'Forecast drivers'!L53)</f>
        <v>325.03535593496105</v>
      </c>
      <c r="L52" s="60"/>
      <c r="M52" s="39">
        <f t="shared" si="3"/>
        <v>199.14845783094847</v>
      </c>
      <c r="N52" s="39">
        <f t="shared" si="4"/>
        <v>235.95239730164553</v>
      </c>
      <c r="O52" s="39">
        <f t="shared" si="5"/>
        <v>435.10085513259401</v>
      </c>
      <c r="P52" s="39">
        <f t="shared" si="6"/>
        <v>97.934336767924208</v>
      </c>
      <c r="Q52" s="39">
        <f t="shared" si="7"/>
        <v>323.28463597635687</v>
      </c>
      <c r="R52" s="39">
        <f t="shared" si="8"/>
        <v>87.332238674711334</v>
      </c>
      <c r="S52" s="39">
        <f t="shared" si="9"/>
        <v>92.633287721317771</v>
      </c>
      <c r="T52" s="39">
        <f t="shared" si="10"/>
        <v>533.03519190051816</v>
      </c>
      <c r="U52" s="39">
        <f t="shared" si="11"/>
        <v>522.43309380730534</v>
      </c>
      <c r="V52" s="84">
        <f t="shared" si="14"/>
        <v>527.73414285391175</v>
      </c>
      <c r="W52" s="14"/>
      <c r="X52" s="39">
        <f>(O52*Controls!$G$12)+(P52*Controls!$G$12)</f>
        <v>521.32318721290142</v>
      </c>
      <c r="Y52" s="39">
        <f>(O52*Controls!$G$12)+(R52*Controls!$G$12)</f>
        <v>510.95404151092475</v>
      </c>
      <c r="Z52" s="39">
        <f t="shared" si="12"/>
        <v>516.13861436191314</v>
      </c>
      <c r="AA52" s="39">
        <f>(INDEX(Controls!$G$15:$G$19,MATCH($B52,Controls!$C$15:$C$19,0),0))*$Z52</f>
        <v>-2.8903762404267392</v>
      </c>
      <c r="AB52" s="84">
        <f t="shared" si="15"/>
        <v>513.24823812148645</v>
      </c>
      <c r="AC52" s="204"/>
    </row>
    <row r="53" spans="1:29" ht="13" x14ac:dyDescent="0.3">
      <c r="A53" s="31" t="str">
        <f>'Forecast drivers'!B54</f>
        <v>SVH</v>
      </c>
      <c r="B53" s="31">
        <f>'Forecast drivers'!C54</f>
        <v>2022</v>
      </c>
      <c r="C53" s="11" t="str">
        <f>'Forecast drivers'!A54</f>
        <v>SVH22</v>
      </c>
      <c r="D53" s="46">
        <f>EXP('Model coeffs'!$D$17+'Model coeffs'!$D$6*'Forecast drivers'!E54+'Model coeffs'!$D$7*'Forecast drivers'!I54+'Model coeffs'!$D$8*'Forecast drivers'!H54)</f>
        <v>212.4916913509725</v>
      </c>
      <c r="E53" s="46">
        <f>EXP('Model coeffs'!$E$17+'Model coeffs'!$E$6*'Forecast drivers'!E54+'Model coeffs'!$E$7*'Forecast drivers'!I54+'Model coeffs'!$E$9*'Forecast drivers'!M54 + 'Model coeffs'!$E$10*'Forecast drivers'!N54)</f>
        <v>187.93418204330277</v>
      </c>
      <c r="F53" s="46">
        <f>EXP('Model coeffs'!$F$17+'Model coeffs'!$F$11*'Forecast drivers'!F54+'Model coeffs'!$F$12*'Forecast drivers'!J54+'Model coeffs'!$F$13*'Forecast drivers'!K54)</f>
        <v>235.63516891432334</v>
      </c>
      <c r="G53" s="46">
        <f>EXP('Model coeffs'!$G$17+'Model coeffs'!$G$11*'Forecast drivers'!F54+'Model coeffs'!$G$13*'Forecast drivers'!K54+'Model coeffs'!$G$14*'Forecast drivers'!L54)</f>
        <v>237.83452724193458</v>
      </c>
      <c r="H53" s="39">
        <f>EXP('Model coeffs'!$H$17+'Model coeffs'!$H$9*'Forecast drivers'!M54+'Model coeffs'!$H$12*'Forecast drivers'!J54+'Model coeffs'!$H$15*'Forecast drivers'!G54)</f>
        <v>90.632966714494856</v>
      </c>
      <c r="I53" s="39">
        <f>EXP('Model coeffs'!$I$17+'Model coeffs'!$I$15*'Forecast drivers'!G54+'Model coeffs'!$I$16*'Forecast drivers'!O54)</f>
        <v>105.63688704587173</v>
      </c>
      <c r="J53" s="39">
        <f>EXP('Model coeffs'!$J$17+'Model coeffs'!$J$11*'Forecast drivers'!F54+'Model coeffs'!$J$12*'Forecast drivers'!J54+'Model coeffs'!$J$13*'Forecast drivers'!K54)</f>
        <v>322.58392766477363</v>
      </c>
      <c r="K53" s="39">
        <f>EXP('Model coeffs'!$K$17+'Model coeffs'!$K$11*'Forecast drivers'!F54+'Model coeffs'!$K$13*'Forecast drivers'!K54+'Model coeffs'!$K$14*'Forecast drivers'!L54)</f>
        <v>326.11552494190209</v>
      </c>
      <c r="L53" s="60"/>
      <c r="M53" s="39">
        <f t="shared" si="3"/>
        <v>200.21293669713765</v>
      </c>
      <c r="N53" s="39">
        <f t="shared" si="4"/>
        <v>236.73484807812895</v>
      </c>
      <c r="O53" s="39">
        <f t="shared" si="5"/>
        <v>436.9477847752666</v>
      </c>
      <c r="P53" s="39">
        <f t="shared" si="6"/>
        <v>98.134926880183286</v>
      </c>
      <c r="Q53" s="39">
        <f t="shared" si="7"/>
        <v>324.34972630333789</v>
      </c>
      <c r="R53" s="39">
        <f t="shared" si="8"/>
        <v>87.61487822520894</v>
      </c>
      <c r="S53" s="39">
        <f t="shared" si="9"/>
        <v>92.874902552696113</v>
      </c>
      <c r="T53" s="39">
        <f t="shared" si="10"/>
        <v>535.08271165544988</v>
      </c>
      <c r="U53" s="39">
        <f t="shared" si="11"/>
        <v>524.5626630004756</v>
      </c>
      <c r="V53" s="84">
        <f t="shared" si="14"/>
        <v>529.82268732796274</v>
      </c>
      <c r="W53" s="14"/>
      <c r="X53" s="39">
        <f>(O53*Controls!$G$12)+(P53*Controls!$G$12)</f>
        <v>523.32571826665128</v>
      </c>
      <c r="Y53" s="39">
        <f>(O53*Controls!$G$12)+(R53*Controls!$G$12)</f>
        <v>513.0368191887278</v>
      </c>
      <c r="Z53" s="39">
        <f t="shared" si="12"/>
        <v>518.18126872768948</v>
      </c>
      <c r="AA53" s="39">
        <f>(INDEX(Controls!$G$15:$G$19,MATCH($B53,Controls!$C$15:$C$19,0),0))*$Z53</f>
        <v>-5.8389079905251675</v>
      </c>
      <c r="AB53" s="84">
        <f t="shared" si="15"/>
        <v>512.34236073716431</v>
      </c>
      <c r="AC53" s="204"/>
    </row>
    <row r="54" spans="1:29" ht="13" x14ac:dyDescent="0.3">
      <c r="A54" s="31" t="str">
        <f>'Forecast drivers'!B55</f>
        <v>SVH</v>
      </c>
      <c r="B54" s="31">
        <f>'Forecast drivers'!C55</f>
        <v>2023</v>
      </c>
      <c r="C54" s="11" t="str">
        <f>'Forecast drivers'!A55</f>
        <v>SVH23</v>
      </c>
      <c r="D54" s="46">
        <f>EXP('Model coeffs'!$D$17+'Model coeffs'!$D$6*'Forecast drivers'!E55+'Model coeffs'!$D$7*'Forecast drivers'!I55+'Model coeffs'!$D$8*'Forecast drivers'!H55)</f>
        <v>214.37357879692377</v>
      </c>
      <c r="E54" s="46">
        <f>EXP('Model coeffs'!$E$17+'Model coeffs'!$E$6*'Forecast drivers'!E55+'Model coeffs'!$E$7*'Forecast drivers'!I55+'Model coeffs'!$E$9*'Forecast drivers'!M55 + 'Model coeffs'!$E$10*'Forecast drivers'!N55)</f>
        <v>188.40784153489452</v>
      </c>
      <c r="F54" s="46">
        <f>EXP('Model coeffs'!$F$17+'Model coeffs'!$F$11*'Forecast drivers'!F55+'Model coeffs'!$F$12*'Forecast drivers'!J55+'Model coeffs'!$F$13*'Forecast drivers'!K55)</f>
        <v>236.43316405729968</v>
      </c>
      <c r="G54" s="46">
        <f>EXP('Model coeffs'!$G$17+'Model coeffs'!$G$11*'Forecast drivers'!F55+'Model coeffs'!$G$13*'Forecast drivers'!K55+'Model coeffs'!$G$14*'Forecast drivers'!L55)</f>
        <v>238.64202076736893</v>
      </c>
      <c r="H54" s="39">
        <f>EXP('Model coeffs'!$H$17+'Model coeffs'!$H$9*'Forecast drivers'!M55+'Model coeffs'!$H$12*'Forecast drivers'!J55+'Model coeffs'!$H$15*'Forecast drivers'!G55)</f>
        <v>91.059271675352079</v>
      </c>
      <c r="I54" s="39">
        <f>EXP('Model coeffs'!$I$17+'Model coeffs'!$I$15*'Forecast drivers'!G55+'Model coeffs'!$I$16*'Forecast drivers'!O55)</f>
        <v>105.79006085565329</v>
      </c>
      <c r="J54" s="39">
        <f>EXP('Model coeffs'!$J$17+'Model coeffs'!$J$11*'Forecast drivers'!F55+'Model coeffs'!$J$12*'Forecast drivers'!J55+'Model coeffs'!$J$13*'Forecast drivers'!K55)</f>
        <v>323.66111745514434</v>
      </c>
      <c r="K54" s="39">
        <f>EXP('Model coeffs'!$K$17+'Model coeffs'!$K$11*'Forecast drivers'!F55+'Model coeffs'!$K$13*'Forecast drivers'!K55+'Model coeffs'!$K$14*'Forecast drivers'!L55)</f>
        <v>327.22371701528698</v>
      </c>
      <c r="L54" s="60"/>
      <c r="M54" s="39">
        <f t="shared" si="3"/>
        <v>201.39071016590913</v>
      </c>
      <c r="N54" s="39">
        <f t="shared" si="4"/>
        <v>237.53759241233431</v>
      </c>
      <c r="O54" s="39">
        <f t="shared" si="5"/>
        <v>438.92830257824346</v>
      </c>
      <c r="P54" s="39">
        <f t="shared" si="6"/>
        <v>98.42466626550268</v>
      </c>
      <c r="Q54" s="39">
        <f t="shared" si="7"/>
        <v>325.44241723521566</v>
      </c>
      <c r="R54" s="39">
        <f t="shared" si="8"/>
        <v>87.904824822881352</v>
      </c>
      <c r="S54" s="39">
        <f t="shared" si="9"/>
        <v>93.164745544192016</v>
      </c>
      <c r="T54" s="39">
        <f t="shared" si="10"/>
        <v>537.35296884374611</v>
      </c>
      <c r="U54" s="39">
        <f t="shared" si="11"/>
        <v>526.83312740112478</v>
      </c>
      <c r="V54" s="84">
        <f t="shared" si="14"/>
        <v>532.09304812243545</v>
      </c>
      <c r="W54" s="14"/>
      <c r="X54" s="39">
        <f>(O54*Controls!$G$12)+(P54*Controls!$G$12)</f>
        <v>525.54609270192213</v>
      </c>
      <c r="Y54" s="39">
        <f>(O54*Controls!$G$12)+(R54*Controls!$G$12)</f>
        <v>515.25739628342149</v>
      </c>
      <c r="Z54" s="39">
        <f t="shared" si="12"/>
        <v>520.40174449267181</v>
      </c>
      <c r="AA54" s="39">
        <f>(INDEX(Controls!$G$15:$G$19,MATCH($B54,Controls!$C$15:$C$19,0),0))*$Z54</f>
        <v>-8.6938864771027617</v>
      </c>
      <c r="AB54" s="84">
        <f t="shared" si="15"/>
        <v>511.70785801556906</v>
      </c>
      <c r="AC54" s="204"/>
    </row>
    <row r="55" spans="1:29" ht="13" x14ac:dyDescent="0.3">
      <c r="A55" s="31" t="str">
        <f>'Forecast drivers'!B56</f>
        <v>SVH</v>
      </c>
      <c r="B55" s="31">
        <f>'Forecast drivers'!C56</f>
        <v>2024</v>
      </c>
      <c r="C55" s="11" t="str">
        <f>'Forecast drivers'!A56</f>
        <v>SVH24</v>
      </c>
      <c r="D55" s="46">
        <f>EXP('Model coeffs'!$D$17+'Model coeffs'!$D$6*'Forecast drivers'!E56+'Model coeffs'!$D$7*'Forecast drivers'!I56+'Model coeffs'!$D$8*'Forecast drivers'!H56)</f>
        <v>216.21843404165116</v>
      </c>
      <c r="E55" s="46">
        <f>EXP('Model coeffs'!$E$17+'Model coeffs'!$E$6*'Forecast drivers'!E56+'Model coeffs'!$E$7*'Forecast drivers'!I56+'Model coeffs'!$E$9*'Forecast drivers'!M56 + 'Model coeffs'!$E$10*'Forecast drivers'!N56)</f>
        <v>188.88202303987055</v>
      </c>
      <c r="F55" s="46">
        <f>EXP('Model coeffs'!$F$17+'Model coeffs'!$F$11*'Forecast drivers'!F56+'Model coeffs'!$F$12*'Forecast drivers'!J56+'Model coeffs'!$F$13*'Forecast drivers'!K56)</f>
        <v>237.23039664179177</v>
      </c>
      <c r="G55" s="46">
        <f>EXP('Model coeffs'!$G$17+'Model coeffs'!$G$11*'Forecast drivers'!F56+'Model coeffs'!$G$13*'Forecast drivers'!K56+'Model coeffs'!$G$14*'Forecast drivers'!L56)</f>
        <v>239.44874957310353</v>
      </c>
      <c r="H55" s="39">
        <f>EXP('Model coeffs'!$H$17+'Model coeffs'!$H$9*'Forecast drivers'!M56+'Model coeffs'!$H$12*'Forecast drivers'!J56+'Model coeffs'!$H$15*'Forecast drivers'!G56)</f>
        <v>91.244783577114731</v>
      </c>
      <c r="I55" s="39">
        <f>EXP('Model coeffs'!$I$17+'Model coeffs'!$I$15*'Forecast drivers'!G56+'Model coeffs'!$I$16*'Forecast drivers'!O56)</f>
        <v>105.76352983143293</v>
      </c>
      <c r="J55" s="39">
        <f>EXP('Model coeffs'!$J$17+'Model coeffs'!$J$11*'Forecast drivers'!F56+'Model coeffs'!$J$12*'Forecast drivers'!J56+'Model coeffs'!$J$13*'Forecast drivers'!K56)</f>
        <v>324.73722725232432</v>
      </c>
      <c r="K55" s="39">
        <f>EXP('Model coeffs'!$K$17+'Model coeffs'!$K$11*'Forecast drivers'!F56+'Model coeffs'!$K$13*'Forecast drivers'!K56+'Model coeffs'!$K$14*'Forecast drivers'!L56)</f>
        <v>328.33086286599365</v>
      </c>
      <c r="L55" s="60"/>
      <c r="M55" s="39">
        <f t="shared" si="3"/>
        <v>202.55022854076086</v>
      </c>
      <c r="N55" s="39">
        <f t="shared" si="4"/>
        <v>238.33957310744765</v>
      </c>
      <c r="O55" s="39">
        <f t="shared" si="5"/>
        <v>440.8898016482085</v>
      </c>
      <c r="P55" s="39">
        <f t="shared" si="6"/>
        <v>98.504156704273839</v>
      </c>
      <c r="Q55" s="39">
        <f t="shared" si="7"/>
        <v>326.53404505915898</v>
      </c>
      <c r="R55" s="39">
        <f t="shared" si="8"/>
        <v>88.194471951711336</v>
      </c>
      <c r="S55" s="39">
        <f t="shared" si="9"/>
        <v>93.349314327992587</v>
      </c>
      <c r="T55" s="39">
        <f t="shared" si="10"/>
        <v>539.39395835248229</v>
      </c>
      <c r="U55" s="39">
        <f t="shared" si="11"/>
        <v>529.08427359991981</v>
      </c>
      <c r="V55" s="84">
        <f t="shared" si="14"/>
        <v>534.23911597620099</v>
      </c>
      <c r="W55" s="14"/>
      <c r="X55" s="39">
        <f>(O55*Controls!$G$12)+(P55*Controls!$G$12)</f>
        <v>527.5422369939505</v>
      </c>
      <c r="Y55" s="39">
        <f>(O55*Controls!$G$12)+(R55*Controls!$G$12)</f>
        <v>517.45907964142577</v>
      </c>
      <c r="Z55" s="39">
        <f t="shared" si="12"/>
        <v>522.50065831768813</v>
      </c>
      <c r="AA55" s="39">
        <f>(INDEX(Controls!$G$15:$G$19,MATCH($B55,Controls!$C$15:$C$19,0),0))*$Z55</f>
        <v>-11.297809688848163</v>
      </c>
      <c r="AB55" s="84">
        <f t="shared" si="15"/>
        <v>511.20284862883994</v>
      </c>
      <c r="AC55" s="204"/>
    </row>
    <row r="56" spans="1:29" ht="13" x14ac:dyDescent="0.3">
      <c r="A56" s="31" t="str">
        <f>'Forecast drivers'!B57</f>
        <v>SVH</v>
      </c>
      <c r="B56" s="31">
        <f>'Forecast drivers'!C57</f>
        <v>2025</v>
      </c>
      <c r="C56" s="11" t="str">
        <f>'Forecast drivers'!A57</f>
        <v>SVH25</v>
      </c>
      <c r="D56" s="46">
        <f>EXP('Model coeffs'!$D$17+'Model coeffs'!$D$6*'Forecast drivers'!E57+'Model coeffs'!$D$7*'Forecast drivers'!I57+'Model coeffs'!$D$8*'Forecast drivers'!H57)</f>
        <v>218.0688622328226</v>
      </c>
      <c r="E56" s="46">
        <f>EXP('Model coeffs'!$E$17+'Model coeffs'!$E$6*'Forecast drivers'!E57+'Model coeffs'!$E$7*'Forecast drivers'!I57+'Model coeffs'!$E$9*'Forecast drivers'!M57 + 'Model coeffs'!$E$10*'Forecast drivers'!N57)</f>
        <v>189.3567300235363</v>
      </c>
      <c r="F56" s="46">
        <f>EXP('Model coeffs'!$F$17+'Model coeffs'!$F$11*'Forecast drivers'!F57+'Model coeffs'!$F$12*'Forecast drivers'!J57+'Model coeffs'!$F$13*'Forecast drivers'!K57)</f>
        <v>238.02569562872864</v>
      </c>
      <c r="G56" s="46">
        <f>EXP('Model coeffs'!$G$17+'Model coeffs'!$G$11*'Forecast drivers'!F57+'Model coeffs'!$G$13*'Forecast drivers'!K57+'Model coeffs'!$G$14*'Forecast drivers'!L57)</f>
        <v>240.25352861313695</v>
      </c>
      <c r="H56" s="39">
        <f>EXP('Model coeffs'!$H$17+'Model coeffs'!$H$9*'Forecast drivers'!M57+'Model coeffs'!$H$12*'Forecast drivers'!J57+'Model coeffs'!$H$15*'Forecast drivers'!G57)</f>
        <v>91.671350356007025</v>
      </c>
      <c r="I56" s="39">
        <f>EXP('Model coeffs'!$I$17+'Model coeffs'!$I$15*'Forecast drivers'!G57+'Model coeffs'!$I$16*'Forecast drivers'!O57)</f>
        <v>105.68970738330886</v>
      </c>
      <c r="J56" s="39">
        <f>EXP('Model coeffs'!$J$17+'Model coeffs'!$J$11*'Forecast drivers'!F57+'Model coeffs'!$J$12*'Forecast drivers'!J57+'Model coeffs'!$J$13*'Forecast drivers'!K57)</f>
        <v>325.81067680844217</v>
      </c>
      <c r="K56" s="39">
        <f>EXP('Model coeffs'!$K$17+'Model coeffs'!$K$11*'Forecast drivers'!F57+'Model coeffs'!$K$13*'Forecast drivers'!K57+'Model coeffs'!$K$14*'Forecast drivers'!L57)</f>
        <v>329.4353361223387</v>
      </c>
      <c r="L56" s="60"/>
      <c r="M56" s="39">
        <f t="shared" si="3"/>
        <v>203.71279612817943</v>
      </c>
      <c r="N56" s="39">
        <f t="shared" si="4"/>
        <v>239.13961212093278</v>
      </c>
      <c r="O56" s="39">
        <f t="shared" si="5"/>
        <v>442.85240824911222</v>
      </c>
      <c r="P56" s="39">
        <f t="shared" si="6"/>
        <v>98.680528869657934</v>
      </c>
      <c r="Q56" s="39">
        <f t="shared" si="7"/>
        <v>327.6230064653904</v>
      </c>
      <c r="R56" s="39">
        <f t="shared" si="8"/>
        <v>88.483394344457622</v>
      </c>
      <c r="S56" s="39">
        <f t="shared" si="9"/>
        <v>93.581961607057778</v>
      </c>
      <c r="T56" s="39">
        <f t="shared" si="10"/>
        <v>541.53293711877018</v>
      </c>
      <c r="U56" s="39">
        <f t="shared" si="11"/>
        <v>531.33580259356984</v>
      </c>
      <c r="V56" s="84">
        <f t="shared" si="14"/>
        <v>536.43436985616995</v>
      </c>
      <c r="W56" s="14"/>
      <c r="X56" s="39">
        <f>(O56*Controls!$G$12)+(P56*Controls!$G$12)</f>
        <v>529.6342174949865</v>
      </c>
      <c r="Y56" s="39">
        <f>(O56*Controls!$G$12)+(R56*Controls!$G$12)</f>
        <v>519.66113738340493</v>
      </c>
      <c r="Z56" s="39">
        <f t="shared" si="12"/>
        <v>524.64767743919572</v>
      </c>
      <c r="AA56" s="39">
        <f>(INDEX(Controls!$G$15:$G$19,MATCH($B56,Controls!$C$15:$C$19,0),0))*$Z56</f>
        <v>-13.705429611772711</v>
      </c>
      <c r="AB56" s="84">
        <f t="shared" si="15"/>
        <v>510.94224782742299</v>
      </c>
      <c r="AC56" s="204"/>
    </row>
    <row r="57" spans="1:29" ht="13" x14ac:dyDescent="0.3">
      <c r="A57" s="32" t="s">
        <v>81</v>
      </c>
      <c r="B57" s="32">
        <v>2021</v>
      </c>
      <c r="C57" s="12" t="str">
        <f>A57&amp;RIGHT(B57,2)</f>
        <v>SVE21</v>
      </c>
      <c r="D57" s="43"/>
      <c r="E57" s="43"/>
      <c r="F57" s="43"/>
      <c r="G57" s="43"/>
      <c r="H57" s="40"/>
      <c r="I57" s="40"/>
      <c r="J57" s="40"/>
      <c r="K57" s="40"/>
      <c r="L57" s="60"/>
      <c r="M57" s="42">
        <f>M52*(SUM(M$71:M$75)/SUM(M$71:M$80))</f>
        <v>197.89759319817412</v>
      </c>
      <c r="N57" s="42">
        <f t="shared" ref="M57:Q61" si="16">N52*(SUM(N$71:N$75)/SUM(N$71:N$80))</f>
        <v>233.22316293854576</v>
      </c>
      <c r="O57" s="42">
        <f t="shared" si="16"/>
        <v>431.14078874441947</v>
      </c>
      <c r="P57" s="42">
        <f t="shared" si="16"/>
        <v>96.873957948710668</v>
      </c>
      <c r="Q57" s="42">
        <f t="shared" si="16"/>
        <v>319.5916270407223</v>
      </c>
      <c r="R57" s="42">
        <f t="shared" si="8"/>
        <v>86.368464102176546</v>
      </c>
      <c r="S57" s="42">
        <f t="shared" si="9"/>
        <v>91.621211025443614</v>
      </c>
      <c r="T57" s="42">
        <f t="shared" ref="T57:T65" si="17">M57+N57+P57</f>
        <v>527.99471408543059</v>
      </c>
      <c r="U57" s="42">
        <f t="shared" ref="U57:U66" si="18">M57+Q57</f>
        <v>517.48922023889645</v>
      </c>
      <c r="V57" s="85">
        <f t="shared" si="14"/>
        <v>522.74196716216352</v>
      </c>
      <c r="W57" s="14"/>
      <c r="X57" s="42">
        <f>(O57*Controls!$G$12)+(P57*Controls!$G$12)</f>
        <v>516.41305269174245</v>
      </c>
      <c r="Y57" s="42">
        <f>(O57*Controls!$G$12)+(R57*Controls!$G$12)</f>
        <v>506.13838861976348</v>
      </c>
      <c r="Z57" s="42">
        <f t="shared" si="12"/>
        <v>511.27572065575293</v>
      </c>
      <c r="AA57" s="42">
        <f>(INDEX(Controls!$G$15:$G$19,MATCH($B57,Controls!$C$15:$C$19,0),0))*$Z57</f>
        <v>-2.8631440356722417</v>
      </c>
      <c r="AB57" s="85">
        <f t="shared" si="15"/>
        <v>508.4125766200807</v>
      </c>
      <c r="AC57" s="204"/>
    </row>
    <row r="58" spans="1:29" ht="13" x14ac:dyDescent="0.3">
      <c r="A58" s="32" t="s">
        <v>81</v>
      </c>
      <c r="B58" s="32">
        <v>2022</v>
      </c>
      <c r="C58" s="12" t="str">
        <f t="shared" ref="C58:C66" si="19">A58&amp;RIGHT(B58,2)</f>
        <v>SVE22</v>
      </c>
      <c r="D58" s="43"/>
      <c r="E58" s="43"/>
      <c r="F58" s="43"/>
      <c r="G58" s="43"/>
      <c r="H58" s="40"/>
      <c r="I58" s="40"/>
      <c r="J58" s="40"/>
      <c r="K58" s="40"/>
      <c r="L58" s="60"/>
      <c r="M58" s="42">
        <f t="shared" si="16"/>
        <v>198.95538600221371</v>
      </c>
      <c r="N58" s="42">
        <f t="shared" si="16"/>
        <v>233.99656319648801</v>
      </c>
      <c r="O58" s="42">
        <f t="shared" si="16"/>
        <v>432.97090857411882</v>
      </c>
      <c r="P58" s="42">
        <f t="shared" si="16"/>
        <v>97.07237618220482</v>
      </c>
      <c r="Q58" s="42">
        <f t="shared" si="16"/>
        <v>320.6445504174153</v>
      </c>
      <c r="R58" s="42">
        <f t="shared" si="8"/>
        <v>86.647987220927291</v>
      </c>
      <c r="S58" s="42">
        <f t="shared" si="9"/>
        <v>91.860181701566063</v>
      </c>
      <c r="T58" s="42">
        <f t="shared" si="17"/>
        <v>530.02432538090659</v>
      </c>
      <c r="U58" s="42">
        <f t="shared" si="18"/>
        <v>519.59993641962899</v>
      </c>
      <c r="V58" s="85">
        <f t="shared" si="14"/>
        <v>524.81213090026779</v>
      </c>
      <c r="W58" s="14"/>
      <c r="X58" s="42">
        <f>(O58*Controls!$G$12)+(P58*Controls!$G$12)</f>
        <v>518.39701912502085</v>
      </c>
      <c r="Y58" s="42">
        <f>(O58*Controls!$G$12)+(R58*Controls!$G$12)</f>
        <v>508.20167787810664</v>
      </c>
      <c r="Z58" s="42">
        <f t="shared" si="12"/>
        <v>513.29934850156371</v>
      </c>
      <c r="AA58" s="42">
        <f>(INDEX(Controls!$G$15:$G$19,MATCH($B58,Controls!$C$15:$C$19,0),0))*$Z58</f>
        <v>-5.7838981228635644</v>
      </c>
      <c r="AB58" s="85">
        <f t="shared" si="15"/>
        <v>507.51545037870017</v>
      </c>
      <c r="AC58" s="204"/>
    </row>
    <row r="59" spans="1:29" ht="13" x14ac:dyDescent="0.3">
      <c r="A59" s="32" t="s">
        <v>81</v>
      </c>
      <c r="B59" s="32">
        <v>2023</v>
      </c>
      <c r="C59" s="12" t="str">
        <f t="shared" si="19"/>
        <v>SVE23</v>
      </c>
      <c r="D59" s="43"/>
      <c r="E59" s="43"/>
      <c r="F59" s="43"/>
      <c r="G59" s="43"/>
      <c r="H59" s="40"/>
      <c r="I59" s="40"/>
      <c r="J59" s="40"/>
      <c r="K59" s="40"/>
      <c r="L59" s="60"/>
      <c r="M59" s="42">
        <f t="shared" si="16"/>
        <v>200.12576179794493</v>
      </c>
      <c r="N59" s="42">
        <f t="shared" si="16"/>
        <v>234.79002227889362</v>
      </c>
      <c r="O59" s="42">
        <f t="shared" si="16"/>
        <v>434.93340071272337</v>
      </c>
      <c r="P59" s="42">
        <f t="shared" si="16"/>
        <v>97.358978429749826</v>
      </c>
      <c r="Q59" s="42">
        <f t="shared" si="16"/>
        <v>321.72475910632124</v>
      </c>
      <c r="R59" s="42">
        <f t="shared" si="8"/>
        <v>86.934736827427628</v>
      </c>
      <c r="S59" s="42">
        <f t="shared" si="9"/>
        <v>92.14685762858872</v>
      </c>
      <c r="T59" s="42">
        <f t="shared" si="17"/>
        <v>532.27476250658844</v>
      </c>
      <c r="U59" s="42">
        <f t="shared" si="18"/>
        <v>521.8505209042662</v>
      </c>
      <c r="V59" s="85">
        <f t="shared" si="14"/>
        <v>527.06264170542727</v>
      </c>
      <c r="W59" s="14"/>
      <c r="X59" s="42">
        <f>(O59*Controls!$G$12)+(P59*Controls!$G$12)</f>
        <v>520.59669575340558</v>
      </c>
      <c r="Y59" s="42">
        <f>(O59*Controls!$G$12)+(R59*Controls!$G$12)</f>
        <v>510.40149862763275</v>
      </c>
      <c r="Z59" s="42">
        <f t="shared" si="12"/>
        <v>515.49909719051914</v>
      </c>
      <c r="AA59" s="42">
        <f>(INDEX(Controls!$G$15:$G$19,MATCH($B59,Controls!$C$15:$C$19,0),0))*$Z59</f>
        <v>-8.61198233374955</v>
      </c>
      <c r="AB59" s="85">
        <f t="shared" si="15"/>
        <v>506.88711485676959</v>
      </c>
      <c r="AC59" s="204"/>
    </row>
    <row r="60" spans="1:29" ht="13" x14ac:dyDescent="0.3">
      <c r="A60" s="32" t="s">
        <v>81</v>
      </c>
      <c r="B60" s="32">
        <v>2024</v>
      </c>
      <c r="C60" s="12" t="str">
        <f t="shared" si="19"/>
        <v>SVE24</v>
      </c>
      <c r="D60" s="43"/>
      <c r="E60" s="43"/>
      <c r="F60" s="43"/>
      <c r="G60" s="43"/>
      <c r="H60" s="40"/>
      <c r="I60" s="40"/>
      <c r="J60" s="40"/>
      <c r="K60" s="40"/>
      <c r="L60" s="60"/>
      <c r="M60" s="42">
        <f t="shared" si="16"/>
        <v>201.27799716120848</v>
      </c>
      <c r="N60" s="42">
        <f t="shared" si="16"/>
        <v>235.58272655513318</v>
      </c>
      <c r="O60" s="42">
        <f t="shared" si="16"/>
        <v>436.87704721713772</v>
      </c>
      <c r="P60" s="42">
        <f t="shared" si="16"/>
        <v>97.437608190025728</v>
      </c>
      <c r="Q60" s="42">
        <f t="shared" si="16"/>
        <v>322.80391683159741</v>
      </c>
      <c r="R60" s="42">
        <f t="shared" si="8"/>
        <v>87.221190276464228</v>
      </c>
      <c r="S60" s="42">
        <f t="shared" si="9"/>
        <v>92.32939923324497</v>
      </c>
      <c r="T60" s="42">
        <f t="shared" si="17"/>
        <v>534.29833190636737</v>
      </c>
      <c r="U60" s="42">
        <f t="shared" si="18"/>
        <v>524.08191399280588</v>
      </c>
      <c r="V60" s="85">
        <f t="shared" si="14"/>
        <v>529.19012294958657</v>
      </c>
      <c r="W60" s="14"/>
      <c r="X60" s="42">
        <f>(O60*Controls!$G$12)+(P60*Controls!$G$12)</f>
        <v>522.57453797424353</v>
      </c>
      <c r="Y60" s="42">
        <f>(O60*Controls!$G$12)+(R60*Controls!$G$12)</f>
        <v>512.58259817453347</v>
      </c>
      <c r="Z60" s="42">
        <f t="shared" si="12"/>
        <v>517.5785680743885</v>
      </c>
      <c r="AA60" s="42">
        <f>(INDEX(Controls!$G$15:$G$19,MATCH($B60,Controls!$C$15:$C$19,0),0))*$Z60</f>
        <v>-11.191381423247156</v>
      </c>
      <c r="AB60" s="85">
        <f t="shared" si="15"/>
        <v>506.38718665114135</v>
      </c>
      <c r="AC60" s="204"/>
    </row>
    <row r="61" spans="1:29" ht="13" x14ac:dyDescent="0.3">
      <c r="A61" s="32" t="s">
        <v>81</v>
      </c>
      <c r="B61" s="32">
        <v>2025</v>
      </c>
      <c r="C61" s="12" t="str">
        <f t="shared" si="19"/>
        <v>SVE25</v>
      </c>
      <c r="D61" s="43"/>
      <c r="E61" s="43"/>
      <c r="F61" s="43"/>
      <c r="G61" s="43"/>
      <c r="H61" s="40"/>
      <c r="I61" s="40"/>
      <c r="J61" s="40"/>
      <c r="K61" s="40"/>
      <c r="L61" s="60"/>
      <c r="M61" s="42">
        <f t="shared" si="16"/>
        <v>202.43326258473309</v>
      </c>
      <c r="N61" s="42">
        <f t="shared" si="16"/>
        <v>236.37351160895358</v>
      </c>
      <c r="O61" s="42">
        <f t="shared" si="16"/>
        <v>438.82179117230822</v>
      </c>
      <c r="P61" s="42">
        <f t="shared" si="16"/>
        <v>97.612070695175802</v>
      </c>
      <c r="Q61" s="42">
        <f t="shared" si="16"/>
        <v>323.88043859871135</v>
      </c>
      <c r="R61" s="42">
        <f t="shared" si="8"/>
        <v>87.506926989757773</v>
      </c>
      <c r="S61" s="42">
        <f t="shared" si="9"/>
        <v>92.55949884246678</v>
      </c>
      <c r="T61" s="42">
        <f t="shared" si="17"/>
        <v>536.41884488886251</v>
      </c>
      <c r="U61" s="42">
        <f t="shared" si="18"/>
        <v>526.31370118344444</v>
      </c>
      <c r="V61" s="85">
        <f t="shared" si="14"/>
        <v>531.36627303615342</v>
      </c>
      <c r="W61" s="14"/>
      <c r="X61" s="42">
        <f>(O61*Controls!$G$12)+(P61*Controls!$G$12)</f>
        <v>524.64718061218537</v>
      </c>
      <c r="Y61" s="42">
        <f>(O61*Controls!$G$12)+(R61*Controls!$G$12)</f>
        <v>514.76407007126613</v>
      </c>
      <c r="Z61" s="42">
        <f t="shared" si="12"/>
        <v>519.70562534172575</v>
      </c>
      <c r="AA61" s="42">
        <f>(INDEX(Controls!$G$15:$G$19,MATCH($B61,Controls!$C$15:$C$19,0),0))*$Z61</f>
        <v>-13.576327835338301</v>
      </c>
      <c r="AB61" s="85">
        <f t="shared" si="15"/>
        <v>506.12929750638745</v>
      </c>
      <c r="AC61" s="204"/>
    </row>
    <row r="62" spans="1:29" ht="13" x14ac:dyDescent="0.3">
      <c r="A62" s="32" t="s">
        <v>66</v>
      </c>
      <c r="B62" s="32">
        <v>2021</v>
      </c>
      <c r="C62" s="12" t="str">
        <f t="shared" si="19"/>
        <v>HDD21</v>
      </c>
      <c r="D62" s="43"/>
      <c r="E62" s="43"/>
      <c r="F62" s="43"/>
      <c r="G62" s="43"/>
      <c r="H62" s="40"/>
      <c r="I62" s="40"/>
      <c r="J62" s="40"/>
      <c r="K62" s="40"/>
      <c r="L62" s="60"/>
      <c r="M62" s="40">
        <f t="shared" ref="M62:Q66" si="20">M52*(SUM(M$76:M$80)/SUM(M$71:M$80))</f>
        <v>1.2508646327743453</v>
      </c>
      <c r="N62" s="40">
        <f t="shared" si="20"/>
        <v>2.7292343630998213</v>
      </c>
      <c r="O62" s="40">
        <f t="shared" si="20"/>
        <v>3.9600663881744733</v>
      </c>
      <c r="P62" s="40">
        <f t="shared" si="20"/>
        <v>1.0603788192135317</v>
      </c>
      <c r="Q62" s="40">
        <f t="shared" si="20"/>
        <v>3.6930089356345883</v>
      </c>
      <c r="R62" s="40">
        <f t="shared" si="8"/>
        <v>0.96377457253476706</v>
      </c>
      <c r="S62" s="40">
        <f t="shared" si="9"/>
        <v>1.0120766958741494</v>
      </c>
      <c r="T62" s="40">
        <f t="shared" si="17"/>
        <v>5.0404778150876979</v>
      </c>
      <c r="U62" s="40">
        <f t="shared" si="18"/>
        <v>4.9438735684089341</v>
      </c>
      <c r="V62" s="86">
        <f t="shared" si="14"/>
        <v>4.992175691748316</v>
      </c>
      <c r="W62" s="203"/>
      <c r="X62" s="42">
        <f>(O62*Controls!$G$12)+(P62*Controls!$G$12)</f>
        <v>4.9101345211588185</v>
      </c>
      <c r="Y62" s="42">
        <f>(O62*Controls!$G$12)+(R62*Controls!$G$12)</f>
        <v>4.8156528911611618</v>
      </c>
      <c r="Z62" s="40">
        <f t="shared" si="12"/>
        <v>4.8628937061599906</v>
      </c>
      <c r="AA62" s="40">
        <f>(INDEX(Controls!$G$15:$G$19,MATCH($B62,Controls!$C$15:$C$19,0),0))*$Z62</f>
        <v>-2.7232204754496187E-2</v>
      </c>
      <c r="AB62" s="86">
        <f t="shared" si="15"/>
        <v>4.835661501405494</v>
      </c>
      <c r="AC62" s="204"/>
    </row>
    <row r="63" spans="1:29" ht="13" x14ac:dyDescent="0.3">
      <c r="A63" s="32" t="s">
        <v>66</v>
      </c>
      <c r="B63" s="32">
        <v>2022</v>
      </c>
      <c r="C63" s="12" t="str">
        <f t="shared" si="19"/>
        <v>HDD22</v>
      </c>
      <c r="D63" s="43"/>
      <c r="E63" s="43"/>
      <c r="F63" s="43"/>
      <c r="G63" s="43"/>
      <c r="H63" s="40"/>
      <c r="I63" s="40"/>
      <c r="J63" s="40"/>
      <c r="K63" s="40"/>
      <c r="L63" s="60"/>
      <c r="M63" s="40">
        <f t="shared" si="20"/>
        <v>1.2575506949239306</v>
      </c>
      <c r="N63" s="40">
        <f t="shared" si="20"/>
        <v>2.7382848816409937</v>
      </c>
      <c r="O63" s="40">
        <f t="shared" si="20"/>
        <v>3.9768762011477019</v>
      </c>
      <c r="P63" s="40">
        <f t="shared" si="20"/>
        <v>1.062550697978456</v>
      </c>
      <c r="Q63" s="40">
        <f t="shared" si="20"/>
        <v>3.7051758859225896</v>
      </c>
      <c r="R63" s="40">
        <f t="shared" si="8"/>
        <v>0.96689100428159591</v>
      </c>
      <c r="S63" s="40">
        <f t="shared" si="9"/>
        <v>1.0147208511300261</v>
      </c>
      <c r="T63" s="40">
        <f t="shared" si="17"/>
        <v>5.0583862745433805</v>
      </c>
      <c r="U63" s="40">
        <f t="shared" si="18"/>
        <v>4.9627265808465202</v>
      </c>
      <c r="V63" s="86">
        <f t="shared" si="14"/>
        <v>5.0105564276949508</v>
      </c>
      <c r="W63" s="203"/>
      <c r="X63" s="42">
        <f>(O63*Controls!$G$12)+(P63*Controls!$G$12)</f>
        <v>4.9286991416303945</v>
      </c>
      <c r="Y63" s="42">
        <f>(O63*Controls!$G$12)+(R63*Controls!$G$12)</f>
        <v>4.8351413106210597</v>
      </c>
      <c r="Z63" s="40">
        <f t="shared" si="12"/>
        <v>4.8819202261257271</v>
      </c>
      <c r="AA63" s="40">
        <f>(INDEX(Controls!$G$15:$G$19,MATCH($B63,Controls!$C$15:$C$19,0),0))*$Z63</f>
        <v>-5.5009867661603394E-2</v>
      </c>
      <c r="AB63" s="86">
        <f t="shared" si="15"/>
        <v>4.826910358464124</v>
      </c>
      <c r="AC63" s="204"/>
    </row>
    <row r="64" spans="1:29" ht="13" x14ac:dyDescent="0.3">
      <c r="A64" s="32" t="s">
        <v>66</v>
      </c>
      <c r="B64" s="32">
        <v>2023</v>
      </c>
      <c r="C64" s="12" t="str">
        <f t="shared" si="19"/>
        <v>HDD23</v>
      </c>
      <c r="D64" s="43"/>
      <c r="E64" s="43"/>
      <c r="F64" s="43"/>
      <c r="G64" s="43"/>
      <c r="H64" s="40"/>
      <c r="I64" s="40"/>
      <c r="J64" s="40"/>
      <c r="K64" s="40"/>
      <c r="L64" s="60"/>
      <c r="M64" s="40">
        <f t="shared" si="20"/>
        <v>1.2649483679641949</v>
      </c>
      <c r="N64" s="40">
        <f t="shared" si="20"/>
        <v>2.7475701334407292</v>
      </c>
      <c r="O64" s="40">
        <f t="shared" si="20"/>
        <v>3.9949018655200685</v>
      </c>
      <c r="P64" s="40">
        <f t="shared" si="20"/>
        <v>1.0656878357528474</v>
      </c>
      <c r="Q64" s="40">
        <f t="shared" si="20"/>
        <v>3.7176581288944042</v>
      </c>
      <c r="R64" s="40">
        <f t="shared" si="8"/>
        <v>0.97008799545367497</v>
      </c>
      <c r="S64" s="40">
        <f t="shared" si="9"/>
        <v>1.0178879156032612</v>
      </c>
      <c r="T64" s="40">
        <f t="shared" si="17"/>
        <v>5.0782063371577717</v>
      </c>
      <c r="U64" s="40">
        <f t="shared" si="18"/>
        <v>4.9826064968585992</v>
      </c>
      <c r="V64" s="86">
        <f t="shared" si="14"/>
        <v>5.0304064170081855</v>
      </c>
      <c r="W64" s="203"/>
      <c r="X64" s="42">
        <f>(O64*Controls!$G$12)+(P64*Controls!$G$12)</f>
        <v>4.9493969485165916</v>
      </c>
      <c r="Y64" s="42">
        <f>(O64*Controls!$G$12)+(R64*Controls!$G$12)</f>
        <v>4.8558976557886355</v>
      </c>
      <c r="Z64" s="40">
        <f t="shared" si="12"/>
        <v>4.902647302152614</v>
      </c>
      <c r="AA64" s="40">
        <f>(INDEX(Controls!$G$15:$G$19,MATCH($B64,Controls!$C$15:$C$19,0),0))*$Z64</f>
        <v>-8.190414335321114E-2</v>
      </c>
      <c r="AB64" s="86">
        <f t="shared" si="15"/>
        <v>4.8207431587994032</v>
      </c>
      <c r="AC64" s="204"/>
    </row>
    <row r="65" spans="1:29" ht="13" x14ac:dyDescent="0.3">
      <c r="A65" s="32" t="s">
        <v>66</v>
      </c>
      <c r="B65" s="32">
        <v>2024</v>
      </c>
      <c r="C65" s="12" t="str">
        <f t="shared" si="19"/>
        <v>HDD24</v>
      </c>
      <c r="D65" s="43"/>
      <c r="E65" s="43"/>
      <c r="F65" s="43"/>
      <c r="G65" s="43"/>
      <c r="H65" s="40"/>
      <c r="I65" s="40"/>
      <c r="J65" s="40"/>
      <c r="K65" s="40"/>
      <c r="L65" s="60"/>
      <c r="M65" s="40">
        <f t="shared" si="20"/>
        <v>1.2722313795523901</v>
      </c>
      <c r="N65" s="40">
        <f t="shared" si="20"/>
        <v>2.7568465523145234</v>
      </c>
      <c r="O65" s="40">
        <f t="shared" si="20"/>
        <v>4.0127544310707313</v>
      </c>
      <c r="P65" s="40">
        <f t="shared" si="20"/>
        <v>1.0665485142480997</v>
      </c>
      <c r="Q65" s="40">
        <f t="shared" si="20"/>
        <v>3.7301282275615888</v>
      </c>
      <c r="R65" s="40">
        <f t="shared" si="8"/>
        <v>0.97328167524706544</v>
      </c>
      <c r="S65" s="40">
        <f t="shared" si="9"/>
        <v>1.0199150947475826</v>
      </c>
      <c r="T65" s="40">
        <f t="shared" si="17"/>
        <v>5.0956264461150127</v>
      </c>
      <c r="U65" s="40">
        <f t="shared" si="18"/>
        <v>5.0023596071139789</v>
      </c>
      <c r="V65" s="86">
        <f t="shared" si="14"/>
        <v>5.0489930266144958</v>
      </c>
      <c r="W65" s="203"/>
      <c r="X65" s="42">
        <f>(O65*Controls!$G$12)+(P65*Controls!$G$12)</f>
        <v>4.9676990197069122</v>
      </c>
      <c r="Y65" s="42">
        <f>(O65*Controls!$G$12)+(R65*Controls!$G$12)</f>
        <v>4.876481466892189</v>
      </c>
      <c r="Z65" s="40">
        <f t="shared" si="12"/>
        <v>4.9220902432995501</v>
      </c>
      <c r="AA65" s="40">
        <f>(INDEX(Controls!$G$15:$G$19,MATCH($B65,Controls!$C$15:$C$19,0),0))*$Z65</f>
        <v>-0.10642826560100462</v>
      </c>
      <c r="AB65" s="86">
        <f t="shared" si="15"/>
        <v>4.8156619776985456</v>
      </c>
      <c r="AC65" s="204"/>
    </row>
    <row r="66" spans="1:29" ht="13" x14ac:dyDescent="0.3">
      <c r="A66" s="32" t="s">
        <v>66</v>
      </c>
      <c r="B66" s="32">
        <v>2025</v>
      </c>
      <c r="C66" s="12" t="str">
        <f t="shared" si="19"/>
        <v>HDD25</v>
      </c>
      <c r="D66" s="43"/>
      <c r="E66" s="43"/>
      <c r="F66" s="43"/>
      <c r="G66" s="43"/>
      <c r="H66" s="40"/>
      <c r="I66" s="40"/>
      <c r="J66" s="40"/>
      <c r="K66" s="40"/>
      <c r="L66" s="60"/>
      <c r="M66" s="40">
        <f t="shared" si="20"/>
        <v>1.2795335434463537</v>
      </c>
      <c r="N66" s="40">
        <f t="shared" si="20"/>
        <v>2.7661005119792463</v>
      </c>
      <c r="O66" s="40">
        <f t="shared" si="20"/>
        <v>4.0306170768039369</v>
      </c>
      <c r="P66" s="40">
        <f t="shared" si="20"/>
        <v>1.0684581744821329</v>
      </c>
      <c r="Q66" s="40">
        <f t="shared" si="20"/>
        <v>3.7425678666790749</v>
      </c>
      <c r="R66" s="40">
        <f t="shared" si="8"/>
        <v>0.97646735469982859</v>
      </c>
      <c r="S66" s="40">
        <f t="shared" si="9"/>
        <v>1.0224627645909807</v>
      </c>
      <c r="T66" s="40">
        <f>M66+N66+P66</f>
        <v>5.1140922299077332</v>
      </c>
      <c r="U66" s="40">
        <f t="shared" si="18"/>
        <v>5.0221014101254289</v>
      </c>
      <c r="V66" s="86">
        <f t="shared" si="14"/>
        <v>5.0680968200165815</v>
      </c>
      <c r="W66" s="203"/>
      <c r="X66" s="42">
        <f>(O66*Controls!$G$12)+(P66*Controls!$G$12)</f>
        <v>4.9870368828011618</v>
      </c>
      <c r="Y66" s="42">
        <f>(O66*Controls!$G$12)+(R66*Controls!$G$12)</f>
        <v>4.8970673121387644</v>
      </c>
      <c r="Z66" s="40">
        <f t="shared" si="12"/>
        <v>4.9420520974699631</v>
      </c>
      <c r="AA66" s="40">
        <f>(INDEX(Controls!$G$15:$G$19,MATCH($B66,Controls!$C$15:$C$19,0),0))*$Z66</f>
        <v>-0.12910177643441148</v>
      </c>
      <c r="AB66" s="86">
        <f t="shared" si="15"/>
        <v>4.8129503210355518</v>
      </c>
      <c r="AC66" s="204"/>
    </row>
    <row r="67" spans="1:29" ht="13" x14ac:dyDescent="0.3">
      <c r="C67" s="10"/>
      <c r="L67" s="60"/>
      <c r="AC67" s="204"/>
    </row>
    <row r="68" spans="1:29" ht="13" x14ac:dyDescent="0.3">
      <c r="C68" s="10"/>
      <c r="L68" s="60"/>
    </row>
    <row r="69" spans="1:29" ht="24.75" customHeight="1" x14ac:dyDescent="0.35">
      <c r="K69" s="190"/>
      <c r="L69" s="193"/>
      <c r="M69" s="194" t="s">
        <v>213</v>
      </c>
      <c r="N69" s="194"/>
      <c r="O69" s="194"/>
      <c r="P69" s="194"/>
      <c r="Q69" s="194"/>
      <c r="R69" s="194"/>
    </row>
    <row r="70" spans="1:29" x14ac:dyDescent="0.35">
      <c r="K70" s="190" t="s">
        <v>12</v>
      </c>
      <c r="L70" s="191" t="s">
        <v>80</v>
      </c>
      <c r="M70" s="192" t="s">
        <v>207</v>
      </c>
      <c r="N70" s="192" t="s">
        <v>208</v>
      </c>
      <c r="O70" s="190" t="s">
        <v>212</v>
      </c>
      <c r="P70" s="192" t="s">
        <v>209</v>
      </c>
      <c r="Q70" s="192" t="s">
        <v>210</v>
      </c>
      <c r="R70" s="192" t="s">
        <v>211</v>
      </c>
    </row>
    <row r="71" spans="1:29" x14ac:dyDescent="0.35">
      <c r="K71" s="190" t="s">
        <v>81</v>
      </c>
      <c r="L71" s="190">
        <v>2021</v>
      </c>
      <c r="M71" s="195">
        <v>198.57519605170623</v>
      </c>
      <c r="N71" s="195">
        <v>210.10636674752152</v>
      </c>
      <c r="O71" s="195">
        <v>408.68156279922778</v>
      </c>
      <c r="P71" s="195">
        <v>56.360221052086665</v>
      </c>
      <c r="Q71" s="195">
        <v>266.46658779960819</v>
      </c>
      <c r="R71" s="195">
        <v>465.04178385131445</v>
      </c>
    </row>
    <row r="72" spans="1:29" x14ac:dyDescent="0.35">
      <c r="K72" s="190" t="s">
        <v>81</v>
      </c>
      <c r="L72" s="190">
        <v>2022</v>
      </c>
      <c r="M72" s="195">
        <v>202.63886209102856</v>
      </c>
      <c r="N72" s="195">
        <v>221.27094844565087</v>
      </c>
      <c r="O72" s="195">
        <v>423.9098105366794</v>
      </c>
      <c r="P72" s="195">
        <v>54.677533988691863</v>
      </c>
      <c r="Q72" s="195">
        <v>275.94848243434274</v>
      </c>
      <c r="R72" s="195">
        <v>478.58734452537124</v>
      </c>
    </row>
    <row r="73" spans="1:29" x14ac:dyDescent="0.35">
      <c r="K73" s="190" t="s">
        <v>81</v>
      </c>
      <c r="L73" s="190">
        <v>2023</v>
      </c>
      <c r="M73" s="195">
        <v>187.12712240546037</v>
      </c>
      <c r="N73" s="195">
        <v>223.6464105652457</v>
      </c>
      <c r="O73" s="195">
        <v>410.77353297070607</v>
      </c>
      <c r="P73" s="195">
        <v>52.81548094686881</v>
      </c>
      <c r="Q73" s="195">
        <v>276.46189151211451</v>
      </c>
      <c r="R73" s="195">
        <v>463.5890139175749</v>
      </c>
    </row>
    <row r="74" spans="1:29" x14ac:dyDescent="0.35">
      <c r="K74" s="190" t="s">
        <v>81</v>
      </c>
      <c r="L74" s="190">
        <v>2024</v>
      </c>
      <c r="M74" s="195">
        <v>183.21219012248744</v>
      </c>
      <c r="N74" s="195">
        <v>219.04384543015809</v>
      </c>
      <c r="O74" s="195">
        <v>402.25603555264553</v>
      </c>
      <c r="P74" s="195">
        <v>50.360899483140287</v>
      </c>
      <c r="Q74" s="195">
        <v>269.40474491329837</v>
      </c>
      <c r="R74" s="195">
        <v>452.61693503578579</v>
      </c>
    </row>
    <row r="75" spans="1:29" x14ac:dyDescent="0.35">
      <c r="K75" s="190" t="s">
        <v>81</v>
      </c>
      <c r="L75" s="190">
        <v>2025</v>
      </c>
      <c r="M75" s="195">
        <v>174.70578489466473</v>
      </c>
      <c r="N75" s="195">
        <v>202.69966367276953</v>
      </c>
      <c r="O75" s="195">
        <v>377.40544856743429</v>
      </c>
      <c r="P75" s="195">
        <v>45.23453536842284</v>
      </c>
      <c r="Q75" s="195">
        <v>247.93419904119236</v>
      </c>
      <c r="R75" s="195">
        <v>422.63998393585712</v>
      </c>
    </row>
    <row r="76" spans="1:29" x14ac:dyDescent="0.35">
      <c r="K76" s="190" t="s">
        <v>66</v>
      </c>
      <c r="L76" s="190">
        <v>2021</v>
      </c>
      <c r="M76" s="195">
        <v>1.2047662065968852</v>
      </c>
      <c r="N76" s="195">
        <v>2.4681321217349561</v>
      </c>
      <c r="O76" s="195">
        <v>3.6728983283318413</v>
      </c>
      <c r="P76" s="195">
        <v>0.56901715735148017</v>
      </c>
      <c r="Q76" s="195">
        <v>3.0371492790864361</v>
      </c>
      <c r="R76" s="195">
        <v>4.2419154856833217</v>
      </c>
    </row>
    <row r="77" spans="1:29" x14ac:dyDescent="0.35">
      <c r="K77" s="190" t="s">
        <v>66</v>
      </c>
      <c r="L77" s="190">
        <v>2022</v>
      </c>
      <c r="M77" s="195">
        <v>1.2004043718739505</v>
      </c>
      <c r="N77" s="195">
        <v>2.5497848004625605</v>
      </c>
      <c r="O77" s="195">
        <v>3.7501891723365111</v>
      </c>
      <c r="P77" s="195">
        <v>0.56751062912641814</v>
      </c>
      <c r="Q77" s="195">
        <v>3.1172954295889785</v>
      </c>
      <c r="R77" s="195">
        <v>4.3176998014629291</v>
      </c>
    </row>
    <row r="78" spans="1:29" x14ac:dyDescent="0.35">
      <c r="K78" s="190" t="s">
        <v>66</v>
      </c>
      <c r="L78" s="190">
        <v>2023</v>
      </c>
      <c r="M78" s="195">
        <v>1.1962865613983116</v>
      </c>
      <c r="N78" s="195">
        <v>2.5296602999397146</v>
      </c>
      <c r="O78" s="195">
        <v>3.7259468613380262</v>
      </c>
      <c r="P78" s="195">
        <v>0.56766749518294557</v>
      </c>
      <c r="Q78" s="195">
        <v>3.0973277951226601</v>
      </c>
      <c r="R78" s="195">
        <v>4.2936143565209717</v>
      </c>
    </row>
    <row r="79" spans="1:29" x14ac:dyDescent="0.35">
      <c r="K79" s="190" t="s">
        <v>66</v>
      </c>
      <c r="L79" s="190">
        <v>2024</v>
      </c>
      <c r="M79" s="195">
        <v>1.1884225674404696</v>
      </c>
      <c r="N79" s="195">
        <v>2.5262776434304404</v>
      </c>
      <c r="O79" s="195">
        <v>3.7147002108709097</v>
      </c>
      <c r="P79" s="195">
        <v>0.56781790276622224</v>
      </c>
      <c r="Q79" s="195">
        <v>3.0940955461966624</v>
      </c>
      <c r="R79" s="195">
        <v>4.2825181136371322</v>
      </c>
    </row>
    <row r="80" spans="1:29" x14ac:dyDescent="0.35">
      <c r="K80" s="190" t="s">
        <v>66</v>
      </c>
      <c r="L80" s="190">
        <v>2025</v>
      </c>
      <c r="M80" s="195">
        <v>1.1912042058752903</v>
      </c>
      <c r="N80" s="195">
        <v>2.5267380661812231</v>
      </c>
      <c r="O80" s="195">
        <v>3.7179422720565132</v>
      </c>
      <c r="P80" s="195">
        <v>0.56790252725119184</v>
      </c>
      <c r="Q80" s="195">
        <v>3.0946405934324148</v>
      </c>
      <c r="R80" s="195">
        <v>4.2858447993077053</v>
      </c>
    </row>
    <row r="81" spans="12:23" x14ac:dyDescent="0.35">
      <c r="L81" s="60"/>
    </row>
    <row r="82" spans="12:23" x14ac:dyDescent="0.35">
      <c r="L82" s="60"/>
    </row>
    <row r="83" spans="12:23" x14ac:dyDescent="0.35">
      <c r="L83" s="60"/>
    </row>
    <row r="84" spans="12:23" x14ac:dyDescent="0.35">
      <c r="L84" s="60"/>
    </row>
    <row r="85" spans="12:23" x14ac:dyDescent="0.35">
      <c r="L85" s="60"/>
    </row>
    <row r="86" spans="12:23" x14ac:dyDescent="0.35">
      <c r="L86" s="60"/>
    </row>
    <row r="87" spans="12:23" x14ac:dyDescent="0.35">
      <c r="L87" s="61"/>
      <c r="W87" s="66"/>
    </row>
    <row r="88" spans="12:23" x14ac:dyDescent="0.35">
      <c r="L88" s="61"/>
      <c r="W88" s="66"/>
    </row>
    <row r="89" spans="12:23" x14ac:dyDescent="0.35">
      <c r="L89" s="61"/>
      <c r="W89" s="66"/>
    </row>
    <row r="90" spans="12:23" x14ac:dyDescent="0.35">
      <c r="L90" s="61"/>
      <c r="W90" s="66"/>
    </row>
    <row r="91" spans="12:23" x14ac:dyDescent="0.35">
      <c r="L91" s="61"/>
      <c r="W91" s="66"/>
    </row>
    <row r="92" spans="12:23" x14ac:dyDescent="0.35">
      <c r="L92" s="61"/>
      <c r="W92" s="66"/>
    </row>
    <row r="93" spans="12:23" x14ac:dyDescent="0.35">
      <c r="L93" s="61"/>
      <c r="W93" s="66"/>
    </row>
    <row r="94" spans="12:23" x14ac:dyDescent="0.35">
      <c r="L94" s="61"/>
      <c r="W94" s="66"/>
    </row>
    <row r="95" spans="12:23" x14ac:dyDescent="0.35">
      <c r="L95" s="61"/>
      <c r="W95" s="66"/>
    </row>
    <row r="96" spans="12:23" x14ac:dyDescent="0.35">
      <c r="L96" s="61"/>
      <c r="W96" s="66"/>
    </row>
    <row r="97" spans="12:23" x14ac:dyDescent="0.35">
      <c r="L97" s="61"/>
      <c r="W97" s="66"/>
    </row>
    <row r="98" spans="12:23" x14ac:dyDescent="0.35">
      <c r="L98" s="61"/>
      <c r="W98" s="66"/>
    </row>
    <row r="99" spans="12:23" x14ac:dyDescent="0.35">
      <c r="L99" s="61"/>
      <c r="W99" s="66"/>
    </row>
    <row r="100" spans="12:23" x14ac:dyDescent="0.35">
      <c r="L100" s="61"/>
      <c r="W100" s="66"/>
    </row>
    <row r="101" spans="12:23" x14ac:dyDescent="0.35">
      <c r="L101" s="61"/>
      <c r="W101" s="66"/>
    </row>
  </sheetData>
  <conditionalFormatting sqref="D4:K4">
    <cfRule type="expression" dxfId="4" priority="5">
      <formula>D4="error"</formula>
    </cfRule>
    <cfRule type="expression" dxfId="3" priority="6">
      <formula>D4="OK"</formula>
    </cfRule>
  </conditionalFormatting>
  <conditionalFormatting sqref="AG7:AG16 AG21:AG22">
    <cfRule type="colorScale" priority="2">
      <colorScale>
        <cfvo type="min"/>
        <cfvo type="percentile" val="50"/>
        <cfvo type="max"/>
        <color theme="7"/>
        <color rgb="FFFFC000"/>
        <color theme="9"/>
      </colorScale>
    </cfRule>
  </conditionalFormatting>
  <conditionalFormatting sqref="AJ7:AJ16">
    <cfRule type="colorScale" priority="1">
      <colorScale>
        <cfvo type="min"/>
        <cfvo type="percentile" val="50"/>
        <cfvo type="max"/>
        <color theme="7"/>
        <color rgb="FFFFC000"/>
        <color theme="9"/>
      </colorScale>
    </cfRule>
  </conditionalFormatting>
  <pageMargins left="0.7" right="0.7" top="0.75" bottom="0.75" header="0.3" footer="0.3"/>
  <pageSetup paperSize="9" orientation="portrait" r:id="rId1"/>
  <ignoredErrors>
    <ignoredError sqref="O21:O56 O8:O2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U86"/>
  <sheetViews>
    <sheetView showGridLines="0" zoomScale="80" zoomScaleNormal="80" workbookViewId="0">
      <pane xSplit="2" ySplit="2" topLeftCell="C3" activePane="bottomRight" state="frozen"/>
      <selection pane="topRight" activeCell="C1" sqref="C1"/>
      <selection pane="bottomLeft" activeCell="A7" sqref="A7"/>
      <selection pane="bottomRight"/>
    </sheetView>
  </sheetViews>
  <sheetFormatPr defaultColWidth="9" defaultRowHeight="13" x14ac:dyDescent="0.3"/>
  <cols>
    <col min="1" max="1" width="2.25" style="8" customWidth="1"/>
    <col min="2" max="2" width="19.25" style="8" customWidth="1"/>
    <col min="3" max="3" width="11.75" style="8" customWidth="1"/>
    <col min="4" max="4" width="15.5" style="8" customWidth="1"/>
    <col min="5" max="5" width="11.25" style="8" customWidth="1"/>
    <col min="6" max="6" width="13.75" style="8" customWidth="1"/>
    <col min="7" max="7" width="12.25" style="8" customWidth="1"/>
    <col min="8" max="8" width="12" style="8" customWidth="1"/>
    <col min="9" max="9" width="11.75" style="8" customWidth="1"/>
    <col min="10" max="10" width="13.75" style="8" customWidth="1"/>
    <col min="11" max="11" width="12.25" style="8" customWidth="1"/>
    <col min="12" max="12" width="13.75" style="8" customWidth="1"/>
    <col min="13" max="13" width="12.58203125" style="8" customWidth="1"/>
    <col min="14" max="14" width="16.08203125" style="8" customWidth="1"/>
    <col min="15" max="15" width="14.75" style="8" customWidth="1"/>
    <col min="16" max="16" width="13.5" style="8" customWidth="1"/>
    <col min="17" max="17" width="14" style="8" customWidth="1"/>
    <col min="18" max="18" width="11.58203125" style="8" bestFit="1" customWidth="1"/>
    <col min="19" max="19" width="12" style="8" customWidth="1"/>
    <col min="20" max="20" width="10.08203125" style="8" customWidth="1"/>
    <col min="21" max="21" width="12.5" style="8" customWidth="1"/>
    <col min="22" max="22" width="11.25" style="8" customWidth="1"/>
    <col min="23" max="23" width="10.75" style="8" customWidth="1"/>
    <col min="24" max="24" width="12.25" style="8" customWidth="1"/>
    <col min="25" max="25" width="10.5" style="8" customWidth="1"/>
    <col min="26" max="26" width="10.25" style="8" customWidth="1"/>
    <col min="27" max="27" width="11.58203125" style="8" bestFit="1" customWidth="1"/>
    <col min="28" max="28" width="10.58203125" style="8" bestFit="1" customWidth="1"/>
    <col min="29" max="29" width="12.08203125" style="8" customWidth="1"/>
    <col min="30" max="30" width="11.58203125" style="8" bestFit="1" customWidth="1"/>
    <col min="31" max="31" width="10.58203125" style="8" bestFit="1" customWidth="1"/>
    <col min="32" max="32" width="9.58203125" style="8" bestFit="1" customWidth="1"/>
    <col min="33" max="33" width="11.58203125" style="8" bestFit="1" customWidth="1"/>
    <col min="34" max="34" width="10.58203125" style="8" bestFit="1" customWidth="1"/>
    <col min="35" max="35" width="9.58203125" style="8" bestFit="1" customWidth="1"/>
    <col min="36" max="36" width="11.58203125" style="8" bestFit="1" customWidth="1"/>
    <col min="37" max="37" width="10.58203125" style="8" bestFit="1" customWidth="1"/>
    <col min="38" max="38" width="9.58203125" style="8" bestFit="1" customWidth="1"/>
    <col min="39" max="39" width="11.58203125" style="8" bestFit="1" customWidth="1"/>
    <col min="40" max="40" width="13" style="8" customWidth="1"/>
    <col min="41" max="41" width="9.58203125" style="8" bestFit="1" customWidth="1"/>
    <col min="42" max="42" width="11.58203125" style="8" bestFit="1" customWidth="1"/>
    <col min="43" max="43" width="10.58203125" style="8" bestFit="1" customWidth="1"/>
    <col min="44" max="44" width="9.58203125" style="8" bestFit="1" customWidth="1"/>
    <col min="45" max="16384" width="9" style="8"/>
  </cols>
  <sheetData>
    <row r="1" spans="1:29" ht="30" customHeight="1" x14ac:dyDescent="0.35">
      <c r="A1" s="59" t="s">
        <v>94</v>
      </c>
      <c r="C1" s="296" t="s">
        <v>753</v>
      </c>
      <c r="D1" s="296"/>
      <c r="E1" s="296"/>
      <c r="F1" s="296"/>
      <c r="G1" s="296"/>
    </row>
    <row r="3" spans="1:29" ht="13.5" thickBot="1" x14ac:dyDescent="0.35"/>
    <row r="4" spans="1:29" ht="38.65" customHeight="1" x14ac:dyDescent="0.3">
      <c r="A4" s="14"/>
      <c r="B4" s="250" t="s">
        <v>105</v>
      </c>
      <c r="C4" s="251" t="s">
        <v>278</v>
      </c>
      <c r="D4" s="252"/>
      <c r="E4" s="252"/>
      <c r="F4" s="253"/>
      <c r="G4" s="254" t="s">
        <v>277</v>
      </c>
      <c r="H4" s="255"/>
      <c r="I4" s="256"/>
      <c r="K4" s="184"/>
      <c r="L4" s="185"/>
      <c r="M4" s="186"/>
      <c r="N4" s="185"/>
      <c r="O4" s="185"/>
      <c r="P4" s="185"/>
      <c r="Q4" s="100"/>
      <c r="R4" s="100"/>
      <c r="S4" s="99"/>
      <c r="T4" s="99"/>
      <c r="U4" s="99"/>
      <c r="V4" s="99"/>
      <c r="W4" s="99"/>
      <c r="X4" s="99"/>
      <c r="Y4" s="101"/>
      <c r="Z4" s="101"/>
      <c r="AA4" s="101"/>
      <c r="AC4" s="97"/>
    </row>
    <row r="5" spans="1:29" s="10" customFormat="1" ht="46.15" customHeight="1" x14ac:dyDescent="0.3">
      <c r="A5" s="36"/>
      <c r="B5" s="257"/>
      <c r="C5" s="258" t="s">
        <v>195</v>
      </c>
      <c r="D5" s="258"/>
      <c r="E5" s="258"/>
      <c r="F5" s="259"/>
      <c r="G5" s="260" t="s">
        <v>195</v>
      </c>
      <c r="H5" s="261"/>
      <c r="I5" s="262"/>
      <c r="K5" s="185"/>
      <c r="L5" s="185"/>
      <c r="M5" s="185"/>
      <c r="N5" s="35"/>
      <c r="O5" s="35"/>
      <c r="P5" s="35"/>
    </row>
    <row r="6" spans="1:29" s="10" customFormat="1" ht="26" x14ac:dyDescent="0.3">
      <c r="A6" s="36"/>
      <c r="B6" s="263" t="s">
        <v>12</v>
      </c>
      <c r="C6" s="264" t="s">
        <v>34</v>
      </c>
      <c r="D6" s="264" t="s">
        <v>191</v>
      </c>
      <c r="E6" s="264" t="s">
        <v>194</v>
      </c>
      <c r="F6" s="265" t="s">
        <v>85</v>
      </c>
      <c r="G6" s="266" t="s">
        <v>34</v>
      </c>
      <c r="H6" s="264" t="s">
        <v>191</v>
      </c>
      <c r="I6" s="265" t="s">
        <v>85</v>
      </c>
      <c r="K6" s="132"/>
      <c r="L6" s="132"/>
      <c r="M6" s="132"/>
      <c r="N6" s="35"/>
      <c r="O6" s="35"/>
      <c r="P6" s="35"/>
    </row>
    <row r="7" spans="1:29" s="10" customFormat="1" x14ac:dyDescent="0.3">
      <c r="A7" s="36"/>
      <c r="B7" s="267" t="s">
        <v>3</v>
      </c>
      <c r="C7" s="268">
        <f t="shared" ref="C7:C17" si="0">O23+C40+O56</f>
        <v>410.98817266858725</v>
      </c>
      <c r="D7" s="268">
        <f t="shared" ref="D7:D17" si="1">P23+D40+P56</f>
        <v>2568.8904267927965</v>
      </c>
      <c r="E7" s="269"/>
      <c r="F7" s="270">
        <f t="shared" ref="F7:F17" si="2">C7+D7+E7</f>
        <v>2979.8785994613836</v>
      </c>
      <c r="G7" s="271">
        <f t="shared" ref="G7:G17" si="3">C7-O56</f>
        <v>396.5287521162461</v>
      </c>
      <c r="H7" s="272">
        <f t="shared" ref="H7:H17" si="4">D7-P56</f>
        <v>2531.0767395104008</v>
      </c>
      <c r="I7" s="273">
        <f>G7+H7</f>
        <v>2927.6054916266467</v>
      </c>
      <c r="K7" s="187"/>
      <c r="L7" s="187"/>
      <c r="M7" s="222"/>
      <c r="N7" s="35"/>
      <c r="O7" s="35"/>
      <c r="P7" s="35"/>
      <c r="R7" s="127"/>
    </row>
    <row r="8" spans="1:29" s="10" customFormat="1" x14ac:dyDescent="0.3">
      <c r="A8" s="36"/>
      <c r="B8" s="267" t="s">
        <v>66</v>
      </c>
      <c r="C8" s="268">
        <f t="shared" si="0"/>
        <v>3.8458454774957525</v>
      </c>
      <c r="D8" s="268">
        <f t="shared" si="1"/>
        <v>24.150927154415044</v>
      </c>
      <c r="E8" s="269"/>
      <c r="F8" s="270">
        <f t="shared" ref="F8:F13" si="5">C8+D8+E8</f>
        <v>27.996772631910797</v>
      </c>
      <c r="G8" s="271">
        <f t="shared" si="3"/>
        <v>3.8458454774957525</v>
      </c>
      <c r="H8" s="272">
        <f t="shared" si="4"/>
        <v>24.127233038726008</v>
      </c>
      <c r="I8" s="273">
        <f>G8+H8</f>
        <v>27.973078516221761</v>
      </c>
      <c r="K8" s="187"/>
      <c r="L8" s="187"/>
      <c r="M8" s="187"/>
      <c r="N8" s="35"/>
      <c r="O8" s="35"/>
      <c r="P8" s="35"/>
      <c r="R8" s="127"/>
    </row>
    <row r="9" spans="1:29" s="10" customFormat="1" x14ac:dyDescent="0.3">
      <c r="A9" s="36"/>
      <c r="B9" s="267" t="s">
        <v>4</v>
      </c>
      <c r="C9" s="268">
        <f t="shared" si="0"/>
        <v>73.914915872277334</v>
      </c>
      <c r="D9" s="268">
        <f t="shared" si="1"/>
        <v>999.02834525712103</v>
      </c>
      <c r="E9" s="269"/>
      <c r="F9" s="270">
        <f t="shared" si="5"/>
        <v>1072.9432611293983</v>
      </c>
      <c r="G9" s="271">
        <f t="shared" si="3"/>
        <v>72.578253199370494</v>
      </c>
      <c r="H9" s="272">
        <f t="shared" si="4"/>
        <v>986.35306082899501</v>
      </c>
      <c r="I9" s="273">
        <f>G9+H9</f>
        <v>1058.9313140283655</v>
      </c>
      <c r="K9" s="187"/>
      <c r="L9" s="187"/>
      <c r="M9" s="187"/>
      <c r="N9" s="35"/>
      <c r="O9" s="35"/>
      <c r="P9" s="35"/>
      <c r="R9" s="127"/>
    </row>
    <row r="10" spans="1:29" s="10" customFormat="1" x14ac:dyDescent="0.3">
      <c r="A10" s="36"/>
      <c r="B10" s="267" t="s">
        <v>5</v>
      </c>
      <c r="C10" s="268">
        <f t="shared" si="0"/>
        <v>358.61851259519125</v>
      </c>
      <c r="D10" s="268">
        <f t="shared" si="1"/>
        <v>2535.9185981040846</v>
      </c>
      <c r="E10" s="269"/>
      <c r="F10" s="270">
        <f t="shared" si="5"/>
        <v>2894.5371106992757</v>
      </c>
      <c r="G10" s="271">
        <f t="shared" si="3"/>
        <v>358.61851259519125</v>
      </c>
      <c r="H10" s="272">
        <f t="shared" si="4"/>
        <v>2494.8329503210434</v>
      </c>
      <c r="I10" s="273">
        <f>G10+H10</f>
        <v>2853.4514629162345</v>
      </c>
      <c r="K10" s="187"/>
      <c r="L10" s="187"/>
      <c r="M10" s="187"/>
      <c r="N10" s="35"/>
      <c r="O10" s="35"/>
      <c r="P10" s="35"/>
      <c r="R10" s="127"/>
    </row>
    <row r="11" spans="1:29" s="10" customFormat="1" x14ac:dyDescent="0.3">
      <c r="A11" s="36"/>
      <c r="B11" s="267" t="s">
        <v>6</v>
      </c>
      <c r="C11" s="268">
        <f t="shared" si="0"/>
        <v>195.76918820480944</v>
      </c>
      <c r="D11" s="268">
        <f t="shared" si="1"/>
        <v>1983.1514248393887</v>
      </c>
      <c r="E11" s="269"/>
      <c r="F11" s="270">
        <f t="shared" si="5"/>
        <v>2178.920613044198</v>
      </c>
      <c r="G11" s="271">
        <f t="shared" si="3"/>
        <v>193.44553990771379</v>
      </c>
      <c r="H11" s="272">
        <f t="shared" si="4"/>
        <v>1945.3058156608588</v>
      </c>
      <c r="I11" s="273">
        <f t="shared" ref="I11:I17" si="6">G11+H11</f>
        <v>2138.7513555685728</v>
      </c>
      <c r="K11" s="187"/>
      <c r="L11" s="187"/>
      <c r="M11" s="187"/>
      <c r="N11" s="35"/>
      <c r="O11" s="35"/>
      <c r="P11" s="35"/>
      <c r="R11" s="127"/>
    </row>
    <row r="12" spans="1:29" s="10" customFormat="1" x14ac:dyDescent="0.3">
      <c r="A12" s="36"/>
      <c r="B12" s="267" t="s">
        <v>81</v>
      </c>
      <c r="C12" s="268">
        <f t="shared" si="0"/>
        <v>316.90565534772708</v>
      </c>
      <c r="D12" s="268">
        <f t="shared" si="1"/>
        <v>2852.6758411716028</v>
      </c>
      <c r="E12" s="269"/>
      <c r="F12" s="270">
        <f t="shared" si="5"/>
        <v>3169.5814965193299</v>
      </c>
      <c r="G12" s="271">
        <f t="shared" si="3"/>
        <v>311.66327825763477</v>
      </c>
      <c r="H12" s="272">
        <f t="shared" si="4"/>
        <v>2814.3085540417278</v>
      </c>
      <c r="I12" s="273">
        <f t="shared" si="6"/>
        <v>3125.9718322993626</v>
      </c>
      <c r="K12" s="187"/>
      <c r="L12" s="187"/>
      <c r="M12" s="187"/>
      <c r="N12" s="35"/>
      <c r="O12" s="35"/>
      <c r="P12" s="35"/>
      <c r="R12" s="127"/>
    </row>
    <row r="13" spans="1:29" s="10" customFormat="1" x14ac:dyDescent="0.3">
      <c r="A13" s="36"/>
      <c r="B13" s="267" t="s">
        <v>11</v>
      </c>
      <c r="C13" s="268">
        <f t="shared" si="0"/>
        <v>94.78938339919533</v>
      </c>
      <c r="D13" s="268">
        <f t="shared" si="1"/>
        <v>863.2662475173629</v>
      </c>
      <c r="E13" s="269"/>
      <c r="F13" s="270">
        <f t="shared" si="5"/>
        <v>958.05563091655824</v>
      </c>
      <c r="G13" s="271">
        <f t="shared" si="3"/>
        <v>93.170457311587583</v>
      </c>
      <c r="H13" s="272">
        <f t="shared" si="4"/>
        <v>847.35954638765236</v>
      </c>
      <c r="I13" s="273">
        <f t="shared" si="6"/>
        <v>940.53000369923996</v>
      </c>
      <c r="K13" s="187"/>
      <c r="L13" s="187"/>
      <c r="M13" s="187"/>
      <c r="N13" s="35"/>
      <c r="O13" s="35"/>
      <c r="P13" s="35"/>
      <c r="R13" s="127"/>
    </row>
    <row r="14" spans="1:29" s="10" customFormat="1" x14ac:dyDescent="0.3">
      <c r="A14" s="36"/>
      <c r="B14" s="267" t="s">
        <v>8</v>
      </c>
      <c r="C14" s="268">
        <f t="shared" si="0"/>
        <v>608.75251410609735</v>
      </c>
      <c r="D14" s="268">
        <f t="shared" si="1"/>
        <v>3926.9944522831411</v>
      </c>
      <c r="E14" s="268">
        <v>-324.82290325109994</v>
      </c>
      <c r="F14" s="270">
        <f t="shared" si="2"/>
        <v>4210.924063138139</v>
      </c>
      <c r="G14" s="271">
        <f t="shared" si="3"/>
        <v>600.95364296635955</v>
      </c>
      <c r="H14" s="272">
        <f t="shared" si="4"/>
        <v>3790.0733549340302</v>
      </c>
      <c r="I14" s="273">
        <f t="shared" si="6"/>
        <v>4391.0269979003897</v>
      </c>
      <c r="K14" s="187"/>
      <c r="L14" s="187"/>
      <c r="M14" s="187"/>
      <c r="N14" s="35"/>
      <c r="O14" s="35"/>
      <c r="P14" s="35"/>
      <c r="R14" s="127"/>
    </row>
    <row r="15" spans="1:29" s="10" customFormat="1" x14ac:dyDescent="0.3">
      <c r="A15" s="36"/>
      <c r="B15" s="267" t="s">
        <v>14</v>
      </c>
      <c r="C15" s="268">
        <f t="shared" si="0"/>
        <v>129.27079859033145</v>
      </c>
      <c r="D15" s="268">
        <f t="shared" si="1"/>
        <v>1344.343610732906</v>
      </c>
      <c r="E15" s="269"/>
      <c r="F15" s="270">
        <f t="shared" si="2"/>
        <v>1473.6144093232374</v>
      </c>
      <c r="G15" s="271">
        <f t="shared" si="3"/>
        <v>129.27079859033145</v>
      </c>
      <c r="H15" s="272">
        <f t="shared" si="4"/>
        <v>1333.9258426720551</v>
      </c>
      <c r="I15" s="273">
        <f t="shared" si="6"/>
        <v>1463.1966412623865</v>
      </c>
      <c r="K15" s="187"/>
      <c r="L15" s="187"/>
      <c r="M15" s="187"/>
      <c r="N15" s="35"/>
      <c r="O15" s="35"/>
      <c r="P15" s="35"/>
      <c r="R15" s="127"/>
    </row>
    <row r="16" spans="1:29" s="10" customFormat="1" x14ac:dyDescent="0.3">
      <c r="A16" s="36"/>
      <c r="B16" s="267" t="s">
        <v>9</v>
      </c>
      <c r="C16" s="268">
        <f t="shared" si="0"/>
        <v>121.32556655248693</v>
      </c>
      <c r="D16" s="268">
        <f t="shared" si="1"/>
        <v>1328.7893165624284</v>
      </c>
      <c r="E16" s="269"/>
      <c r="F16" s="270">
        <f t="shared" si="2"/>
        <v>1450.1148831149153</v>
      </c>
      <c r="G16" s="271">
        <f t="shared" si="3"/>
        <v>119.44237068694999</v>
      </c>
      <c r="H16" s="272">
        <f t="shared" si="4"/>
        <v>1321.2690804694585</v>
      </c>
      <c r="I16" s="273">
        <f t="shared" si="6"/>
        <v>1440.7114511564084</v>
      </c>
      <c r="K16" s="187"/>
      <c r="L16" s="187"/>
      <c r="M16" s="187"/>
      <c r="N16" s="35"/>
      <c r="O16" s="35"/>
      <c r="P16" s="35"/>
      <c r="R16" s="127"/>
    </row>
    <row r="17" spans="1:31" s="10" customFormat="1" x14ac:dyDescent="0.3">
      <c r="A17" s="36"/>
      <c r="B17" s="267" t="s">
        <v>10</v>
      </c>
      <c r="C17" s="268">
        <f t="shared" si="0"/>
        <v>310.47088957248832</v>
      </c>
      <c r="D17" s="268">
        <f t="shared" si="1"/>
        <v>2154.6798485942445</v>
      </c>
      <c r="E17" s="269"/>
      <c r="F17" s="270">
        <f t="shared" si="2"/>
        <v>2465.1507381667329</v>
      </c>
      <c r="G17" s="271">
        <f t="shared" si="3"/>
        <v>307.52249533684852</v>
      </c>
      <c r="H17" s="272">
        <f t="shared" si="4"/>
        <v>2130.1379807040685</v>
      </c>
      <c r="I17" s="273">
        <f t="shared" si="6"/>
        <v>2437.6604760409168</v>
      </c>
      <c r="K17" s="187"/>
      <c r="L17" s="187"/>
      <c r="M17" s="187"/>
      <c r="N17" s="35"/>
      <c r="O17" s="35"/>
      <c r="P17" s="35"/>
      <c r="R17" s="127"/>
    </row>
    <row r="18" spans="1:31" s="10" customFormat="1" ht="13.5" thickBot="1" x14ac:dyDescent="0.35">
      <c r="A18" s="36"/>
      <c r="B18" s="274" t="s">
        <v>23</v>
      </c>
      <c r="C18" s="275">
        <f t="shared" ref="C18:I18" si="7">SUM(C7:C17)</f>
        <v>2624.6514423866879</v>
      </c>
      <c r="D18" s="275">
        <f t="shared" si="7"/>
        <v>20581.889039009493</v>
      </c>
      <c r="E18" s="275">
        <f t="shared" si="7"/>
        <v>-324.82290325109994</v>
      </c>
      <c r="F18" s="276">
        <f t="shared" si="7"/>
        <v>22881.717578145075</v>
      </c>
      <c r="G18" s="277">
        <f t="shared" si="7"/>
        <v>2587.0399464457296</v>
      </c>
      <c r="H18" s="275">
        <f t="shared" si="7"/>
        <v>20218.770158569016</v>
      </c>
      <c r="I18" s="278">
        <f t="shared" si="7"/>
        <v>22805.810105014745</v>
      </c>
      <c r="J18" s="210"/>
      <c r="K18" s="188"/>
      <c r="L18" s="188"/>
      <c r="M18" s="188"/>
      <c r="N18" s="35"/>
      <c r="O18" s="35"/>
      <c r="P18" s="35"/>
    </row>
    <row r="19" spans="1:31" x14ac:dyDescent="0.3">
      <c r="B19" s="98"/>
      <c r="C19" s="99"/>
      <c r="D19" s="99"/>
      <c r="E19" s="99"/>
      <c r="F19" s="101"/>
      <c r="G19" s="101"/>
      <c r="H19" s="101"/>
      <c r="K19" s="14"/>
      <c r="L19" s="14"/>
      <c r="M19" s="14"/>
      <c r="N19" s="14"/>
      <c r="O19" s="14"/>
      <c r="P19" s="14"/>
      <c r="AC19" s="10"/>
    </row>
    <row r="20" spans="1:31" ht="13.5" thickBot="1" x14ac:dyDescent="0.35">
      <c r="B20" s="98"/>
      <c r="C20" s="99"/>
      <c r="D20" s="99"/>
      <c r="E20" s="99"/>
      <c r="F20" s="101"/>
      <c r="G20" s="101"/>
      <c r="H20" s="101"/>
    </row>
    <row r="21" spans="1:31" ht="36" customHeight="1" x14ac:dyDescent="0.3">
      <c r="B21" s="128" t="s">
        <v>104</v>
      </c>
      <c r="C21" s="151" t="s">
        <v>200</v>
      </c>
      <c r="D21" s="145"/>
      <c r="E21" s="145"/>
      <c r="F21" s="279" t="s">
        <v>201</v>
      </c>
      <c r="G21" s="280"/>
      <c r="H21" s="280"/>
      <c r="I21" s="281" t="s">
        <v>202</v>
      </c>
      <c r="J21" s="282"/>
      <c r="K21" s="282"/>
      <c r="L21" s="283" t="s">
        <v>203</v>
      </c>
      <c r="M21" s="284"/>
      <c r="N21" s="284"/>
      <c r="O21" s="152" t="s">
        <v>271</v>
      </c>
      <c r="P21" s="153"/>
      <c r="Q21" s="154"/>
      <c r="S21" s="207" t="s">
        <v>273</v>
      </c>
      <c r="T21" s="150"/>
      <c r="U21" s="150"/>
      <c r="V21" s="142" t="s">
        <v>196</v>
      </c>
      <c r="W21" s="144"/>
      <c r="X21" s="144"/>
      <c r="Y21" s="144"/>
      <c r="Z21" s="144"/>
      <c r="AA21" s="144"/>
      <c r="AC21" s="215" t="s">
        <v>275</v>
      </c>
      <c r="AD21" s="150"/>
      <c r="AE21" s="150"/>
    </row>
    <row r="22" spans="1:31" s="10" customFormat="1" ht="43.5" customHeight="1" x14ac:dyDescent="0.3">
      <c r="B22" s="147" t="s">
        <v>12</v>
      </c>
      <c r="C22" s="5" t="s">
        <v>34</v>
      </c>
      <c r="D22" s="5" t="s">
        <v>191</v>
      </c>
      <c r="E22" s="5" t="s">
        <v>85</v>
      </c>
      <c r="F22" s="264" t="s">
        <v>34</v>
      </c>
      <c r="G22" s="264" t="s">
        <v>191</v>
      </c>
      <c r="H22" s="264" t="s">
        <v>85</v>
      </c>
      <c r="I22" s="264" t="s">
        <v>34</v>
      </c>
      <c r="J22" s="264" t="s">
        <v>191</v>
      </c>
      <c r="K22" s="264" t="s">
        <v>85</v>
      </c>
      <c r="L22" s="264" t="s">
        <v>34</v>
      </c>
      <c r="M22" s="264" t="s">
        <v>191</v>
      </c>
      <c r="N22" s="263" t="s">
        <v>85</v>
      </c>
      <c r="O22" s="168" t="s">
        <v>34</v>
      </c>
      <c r="P22" s="5" t="s">
        <v>191</v>
      </c>
      <c r="Q22" s="169" t="s">
        <v>85</v>
      </c>
      <c r="S22" s="5" t="s">
        <v>34</v>
      </c>
      <c r="T22" s="5" t="s">
        <v>191</v>
      </c>
      <c r="U22" s="5" t="s">
        <v>85</v>
      </c>
      <c r="V22" s="143" t="s">
        <v>197</v>
      </c>
      <c r="W22" s="5" t="s">
        <v>34</v>
      </c>
      <c r="X22" s="5" t="s">
        <v>191</v>
      </c>
      <c r="Y22" s="295" t="s">
        <v>198</v>
      </c>
      <c r="Z22" s="295" t="s">
        <v>199</v>
      </c>
      <c r="AA22" s="5" t="s">
        <v>85</v>
      </c>
      <c r="AC22" s="5" t="s">
        <v>34</v>
      </c>
      <c r="AD22" s="5" t="s">
        <v>191</v>
      </c>
      <c r="AE22" s="5" t="s">
        <v>85</v>
      </c>
    </row>
    <row r="23" spans="1:31" s="10" customFormat="1" x14ac:dyDescent="0.3">
      <c r="B23" s="148" t="s">
        <v>3</v>
      </c>
      <c r="C23" s="183">
        <f>((W23+Y23)*(1+S23))+AC23</f>
        <v>374.51887019700825</v>
      </c>
      <c r="D23" s="183">
        <f>((X23+Z23)*(1+T23))+AD23</f>
        <v>1697.7609096119911</v>
      </c>
      <c r="E23" s="121">
        <f>C23+D23</f>
        <v>2072.2797798089996</v>
      </c>
      <c r="F23" s="285">
        <v>0</v>
      </c>
      <c r="G23" s="268">
        <v>0.71765764837880175</v>
      </c>
      <c r="H23" s="272">
        <f>F23+G23</f>
        <v>0.71765764837880175</v>
      </c>
      <c r="I23" s="286">
        <v>14.057121940915529</v>
      </c>
      <c r="J23" s="287">
        <v>100.31461139539377</v>
      </c>
      <c r="K23" s="288">
        <f t="shared" ref="K23:K33" si="8">I23+J23</f>
        <v>114.37173333630929</v>
      </c>
      <c r="L23" s="289">
        <v>0</v>
      </c>
      <c r="M23" s="289">
        <v>0</v>
      </c>
      <c r="N23" s="290">
        <f>L23+M23</f>
        <v>0</v>
      </c>
      <c r="O23" s="196">
        <f t="shared" ref="O23:O33" si="9">C23+F23+I23+L23</f>
        <v>388.57599213792378</v>
      </c>
      <c r="P23" s="175">
        <f t="shared" ref="P23:P33" si="10">D23+G23+J23+M23</f>
        <v>1798.7931786557635</v>
      </c>
      <c r="Q23" s="170">
        <f t="shared" ref="Q23:Q33" si="11">E23+H23+K23+N23</f>
        <v>2187.3691707936878</v>
      </c>
      <c r="R23" s="127"/>
      <c r="S23" s="206">
        <v>0</v>
      </c>
      <c r="T23" s="206">
        <v>-2.8076517209418036E-3</v>
      </c>
      <c r="U23" s="206">
        <v>-2.8076517209418036E-3</v>
      </c>
      <c r="V23" s="146">
        <v>0.18195889910390947</v>
      </c>
      <c r="W23" s="125">
        <f>AA23*V23</f>
        <v>374.51887019700825</v>
      </c>
      <c r="X23" s="125">
        <f>AA23*(1-V23)</f>
        <v>1683.7419350804266</v>
      </c>
      <c r="Y23" s="268">
        <v>0</v>
      </c>
      <c r="Z23" s="268">
        <v>0</v>
      </c>
      <c r="AA23" s="125">
        <f>SUMIF('Modelled costs'!$A$7:$A$66, 'Final allowances'!$B23, 'Modelled costs'!$AB$7:$AB$66)</f>
        <v>2058.2608052774349</v>
      </c>
      <c r="AC23" s="225">
        <f>[10]Output!F4</f>
        <v>0</v>
      </c>
      <c r="AD23" s="225">
        <f>[10]Output!G4</f>
        <v>18.74633547321487</v>
      </c>
      <c r="AE23" s="225">
        <f>AC23+AD23</f>
        <v>18.74633547321487</v>
      </c>
    </row>
    <row r="24" spans="1:31" s="10" customFormat="1" x14ac:dyDescent="0.3">
      <c r="B24" s="148" t="s">
        <v>66</v>
      </c>
      <c r="C24" s="183">
        <f t="shared" ref="C24:C33" si="12">((W24+Y24)*(1+S24))+AC24</f>
        <v>3.2264627974740647</v>
      </c>
      <c r="D24" s="183">
        <f t="shared" ref="D24:D33" si="13">((X24+Z24)*(1+T24))+AD24</f>
        <v>20.849964131245478</v>
      </c>
      <c r="E24" s="121">
        <f t="shared" ref="E24:E33" si="14">C24+D24</f>
        <v>24.076426928719542</v>
      </c>
      <c r="F24" s="285">
        <v>0</v>
      </c>
      <c r="G24" s="268">
        <v>2.1385144337684875E-2</v>
      </c>
      <c r="H24" s="272">
        <f t="shared" ref="H24:H33" si="15">F24+G24</f>
        <v>2.1385144337684875E-2</v>
      </c>
      <c r="I24" s="286">
        <v>0.61938268002168761</v>
      </c>
      <c r="J24" s="287">
        <v>0.61938268002168728</v>
      </c>
      <c r="K24" s="288">
        <f t="shared" si="8"/>
        <v>1.238765360043375</v>
      </c>
      <c r="L24" s="289">
        <v>0</v>
      </c>
      <c r="M24" s="289">
        <v>0</v>
      </c>
      <c r="N24" s="290">
        <f t="shared" ref="N24:N33" si="16">L24+M24</f>
        <v>0</v>
      </c>
      <c r="O24" s="196">
        <f t="shared" si="9"/>
        <v>3.8458454774957525</v>
      </c>
      <c r="P24" s="175">
        <f t="shared" si="10"/>
        <v>21.490731955604851</v>
      </c>
      <c r="Q24" s="170">
        <f t="shared" si="11"/>
        <v>25.336577433100601</v>
      </c>
      <c r="R24" s="127"/>
      <c r="S24" s="206">
        <v>0</v>
      </c>
      <c r="T24" s="206">
        <v>-2.8076517209418036E-3</v>
      </c>
      <c r="U24" s="206">
        <v>-2.8076517209418036E-3</v>
      </c>
      <c r="V24" s="146">
        <v>0.1338118996047786</v>
      </c>
      <c r="W24" s="125">
        <f t="shared" ref="W24:W33" si="17">AA24*V24</f>
        <v>3.2264627974740647</v>
      </c>
      <c r="X24" s="125">
        <f t="shared" ref="X24:X33" si="18">AA24*(1-V24)</f>
        <v>20.885464519929055</v>
      </c>
      <c r="Y24" s="268">
        <v>0</v>
      </c>
      <c r="Z24" s="268">
        <v>0</v>
      </c>
      <c r="AA24" s="125">
        <f>SUMIF('Modelled costs'!$A$7:$A$66, 'Final allowances'!$B24, 'Modelled costs'!$AB$7:$AB$66)</f>
        <v>24.111927317403119</v>
      </c>
      <c r="AC24" s="225">
        <f>[10]Output!F5</f>
        <v>0</v>
      </c>
      <c r="AD24" s="225">
        <f>[10]Output!G5</f>
        <v>2.3138721718470132E-2</v>
      </c>
      <c r="AE24" s="225">
        <f t="shared" ref="AE24:AE33" si="19">AC24+AD24</f>
        <v>2.3138721718470132E-2</v>
      </c>
    </row>
    <row r="25" spans="1:31" s="10" customFormat="1" x14ac:dyDescent="0.3">
      <c r="B25" s="148" t="s">
        <v>4</v>
      </c>
      <c r="C25" s="183">
        <f t="shared" si="12"/>
        <v>65.954143121029233</v>
      </c>
      <c r="D25" s="183">
        <f t="shared" si="13"/>
        <v>771.04133068971726</v>
      </c>
      <c r="E25" s="121">
        <f t="shared" si="14"/>
        <v>836.99547381074649</v>
      </c>
      <c r="F25" s="285">
        <v>0</v>
      </c>
      <c r="G25" s="268">
        <v>0.3610765890327079</v>
      </c>
      <c r="H25" s="272">
        <f t="shared" si="15"/>
        <v>0.3610765890327079</v>
      </c>
      <c r="I25" s="286">
        <v>6.6241100783412596</v>
      </c>
      <c r="J25" s="287">
        <v>32.266109365275177</v>
      </c>
      <c r="K25" s="288">
        <f t="shared" si="8"/>
        <v>38.890219443616438</v>
      </c>
      <c r="L25" s="289">
        <v>0</v>
      </c>
      <c r="M25" s="289">
        <v>0</v>
      </c>
      <c r="N25" s="290">
        <f t="shared" si="16"/>
        <v>0</v>
      </c>
      <c r="O25" s="196">
        <f t="shared" si="9"/>
        <v>72.578253199370494</v>
      </c>
      <c r="P25" s="175">
        <f t="shared" si="10"/>
        <v>803.66851664402509</v>
      </c>
      <c r="Q25" s="170">
        <f t="shared" si="11"/>
        <v>876.24676984339555</v>
      </c>
      <c r="R25" s="127"/>
      <c r="S25" s="206">
        <v>0</v>
      </c>
      <c r="T25" s="206">
        <v>-2.8076517209418036E-3</v>
      </c>
      <c r="U25" s="206">
        <v>-2.8076517209418036E-3</v>
      </c>
      <c r="V25" s="146">
        <v>7.6523881327986598E-2</v>
      </c>
      <c r="W25" s="125">
        <f t="shared" si="17"/>
        <v>65.954143121029233</v>
      </c>
      <c r="X25" s="125">
        <f t="shared" si="18"/>
        <v>795.92246293277583</v>
      </c>
      <c r="Y25" s="268">
        <v>0</v>
      </c>
      <c r="Z25" s="268">
        <v>4.8</v>
      </c>
      <c r="AA25" s="125">
        <f>SUMIF('Modelled costs'!$A$7:$A$66, 'Final allowances'!$B25, 'Modelled costs'!$AB$7:$AB$66)</f>
        <v>861.87660605380506</v>
      </c>
      <c r="AC25" s="225">
        <f>[10]Output!F6</f>
        <v>0</v>
      </c>
      <c r="AD25" s="225">
        <f>[10]Output!G6</f>
        <v>-27.432982442008552</v>
      </c>
      <c r="AE25" s="225">
        <f t="shared" si="19"/>
        <v>-27.432982442008552</v>
      </c>
    </row>
    <row r="26" spans="1:31" s="10" customFormat="1" x14ac:dyDescent="0.3">
      <c r="B26" s="148" t="s">
        <v>5</v>
      </c>
      <c r="C26" s="183">
        <f t="shared" si="12"/>
        <v>320.50386363212772</v>
      </c>
      <c r="D26" s="183">
        <f t="shared" si="13"/>
        <v>1740.5045739123389</v>
      </c>
      <c r="E26" s="121">
        <f t="shared" si="14"/>
        <v>2061.0084375444667</v>
      </c>
      <c r="F26" s="285">
        <v>0</v>
      </c>
      <c r="G26" s="268">
        <v>3.6927320055758517</v>
      </c>
      <c r="H26" s="272">
        <f t="shared" si="15"/>
        <v>3.6927320055758517</v>
      </c>
      <c r="I26" s="286">
        <v>29.024745533594189</v>
      </c>
      <c r="J26" s="287">
        <v>99.063964307387351</v>
      </c>
      <c r="K26" s="288">
        <f t="shared" si="8"/>
        <v>128.08870984098155</v>
      </c>
      <c r="L26" s="289">
        <v>8.4438600140359039</v>
      </c>
      <c r="M26" s="289">
        <v>0.86821274904912393</v>
      </c>
      <c r="N26" s="290">
        <f t="shared" si="16"/>
        <v>9.3120727630850286</v>
      </c>
      <c r="O26" s="196">
        <f t="shared" si="9"/>
        <v>357.97246917975781</v>
      </c>
      <c r="P26" s="175">
        <f t="shared" si="10"/>
        <v>1844.1294829743513</v>
      </c>
      <c r="Q26" s="170">
        <f t="shared" si="11"/>
        <v>2202.1019521541089</v>
      </c>
      <c r="R26" s="127"/>
      <c r="S26" s="206">
        <v>0</v>
      </c>
      <c r="T26" s="206">
        <v>-2.8076517209418036E-3</v>
      </c>
      <c r="U26" s="206">
        <v>-2.8076517209418036E-3</v>
      </c>
      <c r="V26" s="146">
        <v>0.15213716008945147</v>
      </c>
      <c r="W26" s="125">
        <f t="shared" si="17"/>
        <v>320.50386363212772</v>
      </c>
      <c r="X26" s="125">
        <f t="shared" si="18"/>
        <v>1786.173186496075</v>
      </c>
      <c r="Y26" s="268">
        <v>0</v>
      </c>
      <c r="Z26" s="268">
        <v>0</v>
      </c>
      <c r="AA26" s="125">
        <f>SUMIF('Modelled costs'!$A$7:$A$66, 'Final allowances'!$B26, 'Modelled costs'!$AB$7:$AB$66)</f>
        <v>2106.6770501282026</v>
      </c>
      <c r="AC26" s="225">
        <f>[10]Output!F7</f>
        <v>0</v>
      </c>
      <c r="AD26" s="225">
        <f>[10]Output!G7</f>
        <v>-40.653660362770424</v>
      </c>
      <c r="AE26" s="225">
        <f t="shared" si="19"/>
        <v>-40.653660362770424</v>
      </c>
    </row>
    <row r="27" spans="1:31" s="10" customFormat="1" x14ac:dyDescent="0.3">
      <c r="B27" s="148" t="s">
        <v>6</v>
      </c>
      <c r="C27" s="183">
        <f t="shared" si="12"/>
        <v>182.25645878294412</v>
      </c>
      <c r="D27" s="183">
        <f t="shared" si="13"/>
        <v>1323.1844490785572</v>
      </c>
      <c r="E27" s="121">
        <f t="shared" si="14"/>
        <v>1505.4409078615013</v>
      </c>
      <c r="F27" s="285">
        <v>0</v>
      </c>
      <c r="G27" s="268">
        <v>1.0662397881345904</v>
      </c>
      <c r="H27" s="272">
        <f t="shared" si="15"/>
        <v>1.0662397881345904</v>
      </c>
      <c r="I27" s="286">
        <v>6.1330811247696682</v>
      </c>
      <c r="J27" s="287">
        <v>58.904947516804008</v>
      </c>
      <c r="K27" s="288">
        <f t="shared" si="8"/>
        <v>65.038028641573675</v>
      </c>
      <c r="L27" s="289">
        <v>0</v>
      </c>
      <c r="M27" s="289">
        <v>0</v>
      </c>
      <c r="N27" s="290">
        <f t="shared" si="16"/>
        <v>0</v>
      </c>
      <c r="O27" s="196">
        <f t="shared" si="9"/>
        <v>188.38953990771378</v>
      </c>
      <c r="P27" s="175">
        <f t="shared" si="10"/>
        <v>1383.1556363834959</v>
      </c>
      <c r="Q27" s="170">
        <f t="shared" si="11"/>
        <v>1571.5451762912096</v>
      </c>
      <c r="R27" s="127"/>
      <c r="S27" s="206">
        <v>0</v>
      </c>
      <c r="T27" s="206">
        <v>-2.8076517209418036E-3</v>
      </c>
      <c r="U27" s="206">
        <v>-2.8076517209418036E-3</v>
      </c>
      <c r="V27" s="146">
        <v>0.12096527437364479</v>
      </c>
      <c r="W27" s="125">
        <f t="shared" si="17"/>
        <v>182.25645878294412</v>
      </c>
      <c r="X27" s="125">
        <f t="shared" si="18"/>
        <v>1324.4276679357656</v>
      </c>
      <c r="Y27" s="268">
        <v>0</v>
      </c>
      <c r="Z27" s="268">
        <v>0</v>
      </c>
      <c r="AA27" s="125">
        <f>SUMIF('Modelled costs'!$A$7:$A$66, 'Final allowances'!$B27, 'Modelled costs'!$AB$7:$AB$66)</f>
        <v>1506.6841267187096</v>
      </c>
      <c r="AC27" s="225">
        <f>[10]Output!F8</f>
        <v>0</v>
      </c>
      <c r="AD27" s="225">
        <f>[10]Output!G8</f>
        <v>2.4753127639345154</v>
      </c>
      <c r="AE27" s="225">
        <f t="shared" si="19"/>
        <v>2.4753127639345154</v>
      </c>
    </row>
    <row r="28" spans="1:31" s="10" customFormat="1" x14ac:dyDescent="0.3">
      <c r="B28" s="148" t="s">
        <v>81</v>
      </c>
      <c r="C28" s="183">
        <f t="shared" si="12"/>
        <v>290.54441496419344</v>
      </c>
      <c r="D28" s="183">
        <f t="shared" si="13"/>
        <v>2249.8848860005928</v>
      </c>
      <c r="E28" s="121">
        <f t="shared" si="14"/>
        <v>2540.4293009647863</v>
      </c>
      <c r="F28" s="285">
        <v>0</v>
      </c>
      <c r="G28" s="268">
        <v>5.5143158136612858</v>
      </c>
      <c r="H28" s="272">
        <f t="shared" si="15"/>
        <v>5.5143158136612858</v>
      </c>
      <c r="I28" s="286">
        <v>21.118863293441315</v>
      </c>
      <c r="J28" s="287">
        <v>106.80940361643349</v>
      </c>
      <c r="K28" s="288">
        <f t="shared" si="8"/>
        <v>127.92826690987479</v>
      </c>
      <c r="L28" s="289">
        <v>0</v>
      </c>
      <c r="M28" s="289">
        <v>0</v>
      </c>
      <c r="N28" s="290">
        <f t="shared" si="16"/>
        <v>0</v>
      </c>
      <c r="O28" s="196">
        <f t="shared" si="9"/>
        <v>311.66327825763477</v>
      </c>
      <c r="P28" s="175">
        <f t="shared" si="10"/>
        <v>2362.2086054306874</v>
      </c>
      <c r="Q28" s="170">
        <f t="shared" si="11"/>
        <v>2673.8718836883222</v>
      </c>
      <c r="R28" s="127"/>
      <c r="S28" s="206">
        <v>0</v>
      </c>
      <c r="T28" s="206">
        <v>-2.8076517209418036E-3</v>
      </c>
      <c r="U28" s="206">
        <v>-2.8076517209418036E-3</v>
      </c>
      <c r="V28" s="146">
        <v>0.1145981898317134</v>
      </c>
      <c r="W28" s="125">
        <f t="shared" si="17"/>
        <v>290.54441496419344</v>
      </c>
      <c r="X28" s="125">
        <f t="shared" si="18"/>
        <v>2244.7872110488856</v>
      </c>
      <c r="Y28" s="268">
        <v>0</v>
      </c>
      <c r="Z28" s="268">
        <v>0</v>
      </c>
      <c r="AA28" s="125">
        <f>SUMIF('Modelled costs'!$A$7:$A$66, 'Final allowances'!$B28, 'Modelled costs'!$AB$7:$AB$66)</f>
        <v>2535.3316260130791</v>
      </c>
      <c r="AC28" s="225">
        <f>[10]Output!F9</f>
        <v>0</v>
      </c>
      <c r="AD28" s="225">
        <f>[10]Output!G9</f>
        <v>11.40025562795655</v>
      </c>
      <c r="AE28" s="225">
        <f t="shared" si="19"/>
        <v>11.40025562795655</v>
      </c>
    </row>
    <row r="29" spans="1:31" s="10" customFormat="1" x14ac:dyDescent="0.3">
      <c r="B29" s="148" t="s">
        <v>11</v>
      </c>
      <c r="C29" s="183">
        <f t="shared" si="12"/>
        <v>87.253492828291414</v>
      </c>
      <c r="D29" s="183">
        <f t="shared" si="13"/>
        <v>665.44499716368489</v>
      </c>
      <c r="E29" s="121">
        <f t="shared" si="14"/>
        <v>752.69848999197632</v>
      </c>
      <c r="F29" s="285">
        <v>0</v>
      </c>
      <c r="G29" s="268">
        <v>0</v>
      </c>
      <c r="H29" s="272">
        <f t="shared" si="15"/>
        <v>0</v>
      </c>
      <c r="I29" s="286">
        <v>3.5829644832961729</v>
      </c>
      <c r="J29" s="287">
        <v>26.517769223967402</v>
      </c>
      <c r="K29" s="288">
        <f t="shared" si="8"/>
        <v>30.100733707263576</v>
      </c>
      <c r="L29" s="289">
        <v>0</v>
      </c>
      <c r="M29" s="289">
        <v>0</v>
      </c>
      <c r="N29" s="290">
        <f t="shared" si="16"/>
        <v>0</v>
      </c>
      <c r="O29" s="196">
        <f t="shared" si="9"/>
        <v>90.83645731158758</v>
      </c>
      <c r="P29" s="175">
        <f t="shared" si="10"/>
        <v>691.96276638765232</v>
      </c>
      <c r="Q29" s="170">
        <f t="shared" si="11"/>
        <v>782.79922369923986</v>
      </c>
      <c r="R29" s="127"/>
      <c r="S29" s="206">
        <v>0</v>
      </c>
      <c r="T29" s="206">
        <v>-2.8076517209418036E-3</v>
      </c>
      <c r="U29" s="206">
        <v>-2.8076517209418036E-3</v>
      </c>
      <c r="V29" s="146">
        <v>0.1183341583897707</v>
      </c>
      <c r="W29" s="125">
        <f t="shared" si="17"/>
        <v>85.973492828291413</v>
      </c>
      <c r="X29" s="125">
        <f t="shared" si="18"/>
        <v>640.558000682743</v>
      </c>
      <c r="Y29" s="268">
        <v>1.28</v>
      </c>
      <c r="Z29" s="268">
        <v>13.808999999999999</v>
      </c>
      <c r="AA29" s="125">
        <f>SUMIF('Modelled costs'!$A$7:$A$66, 'Final allowances'!$B29, 'Modelled costs'!$AB$7:$AB$66)</f>
        <v>726.53149351103445</v>
      </c>
      <c r="AC29" s="225">
        <f>[10]Output!F10</f>
        <v>0</v>
      </c>
      <c r="AD29" s="225">
        <f>[10]Output!G10</f>
        <v>12.915231116536333</v>
      </c>
      <c r="AE29" s="225">
        <f t="shared" si="19"/>
        <v>12.915231116536333</v>
      </c>
    </row>
    <row r="30" spans="1:31" s="10" customFormat="1" x14ac:dyDescent="0.3">
      <c r="B30" s="148" t="s">
        <v>8</v>
      </c>
      <c r="C30" s="183">
        <f t="shared" si="12"/>
        <v>555.30658441158141</v>
      </c>
      <c r="D30" s="183">
        <f t="shared" si="13"/>
        <v>3289.1597322716138</v>
      </c>
      <c r="E30" s="121">
        <f t="shared" si="14"/>
        <v>3844.4663166831951</v>
      </c>
      <c r="F30" s="285">
        <v>0</v>
      </c>
      <c r="G30" s="268">
        <v>8.4047557040292009</v>
      </c>
      <c r="H30" s="272">
        <f t="shared" si="15"/>
        <v>8.4047557040292009</v>
      </c>
      <c r="I30" s="286">
        <v>45.340367252052168</v>
      </c>
      <c r="J30" s="287">
        <v>131.28281258687244</v>
      </c>
      <c r="K30" s="288">
        <f t="shared" si="8"/>
        <v>176.62317983892461</v>
      </c>
      <c r="L30" s="289">
        <v>0.30669130272598366</v>
      </c>
      <c r="M30" s="289">
        <v>0</v>
      </c>
      <c r="N30" s="290">
        <f t="shared" si="16"/>
        <v>0.30669130272598366</v>
      </c>
      <c r="O30" s="196">
        <f t="shared" si="9"/>
        <v>600.95364296635955</v>
      </c>
      <c r="P30" s="175">
        <f t="shared" si="10"/>
        <v>3428.8473005625156</v>
      </c>
      <c r="Q30" s="170">
        <f t="shared" si="11"/>
        <v>4029.800943528875</v>
      </c>
      <c r="R30" s="127"/>
      <c r="S30" s="206">
        <v>0</v>
      </c>
      <c r="T30" s="206">
        <v>-2.8076517209418036E-3</v>
      </c>
      <c r="U30" s="206">
        <v>-2.8076517209418036E-3</v>
      </c>
      <c r="V30" s="146">
        <v>0.14399502461693267</v>
      </c>
      <c r="W30" s="125">
        <f t="shared" si="17"/>
        <v>555.30658441158141</v>
      </c>
      <c r="X30" s="125">
        <f t="shared" si="18"/>
        <v>3301.1223851924265</v>
      </c>
      <c r="Y30" s="268">
        <v>0</v>
      </c>
      <c r="Z30" s="268">
        <v>5.7</v>
      </c>
      <c r="AA30" s="125">
        <f>SUMIF('Modelled costs'!$A$7:$A$66, 'Final allowances'!$B30, 'Modelled costs'!$AB$7:$AB$66)</f>
        <v>3856.4289696040078</v>
      </c>
      <c r="AC30" s="225">
        <f>[10]Output!F11</f>
        <v>0</v>
      </c>
      <c r="AD30" s="225">
        <f>[10]Output!G11</f>
        <v>-8.3782473601784186</v>
      </c>
      <c r="AE30" s="225">
        <f t="shared" si="19"/>
        <v>-8.3782473601784186</v>
      </c>
    </row>
    <row r="31" spans="1:31" s="10" customFormat="1" x14ac:dyDescent="0.3">
      <c r="B31" s="148" t="s">
        <v>14</v>
      </c>
      <c r="C31" s="183">
        <f t="shared" si="12"/>
        <v>119.68767601797234</v>
      </c>
      <c r="D31" s="183">
        <f t="shared" si="13"/>
        <v>1042.9154237806802</v>
      </c>
      <c r="E31" s="121">
        <f t="shared" si="14"/>
        <v>1162.6030997986525</v>
      </c>
      <c r="F31" s="285">
        <v>0</v>
      </c>
      <c r="G31" s="268">
        <v>0.13027931265879705</v>
      </c>
      <c r="H31" s="272">
        <f t="shared" si="15"/>
        <v>0.13027931265879705</v>
      </c>
      <c r="I31" s="286">
        <v>2.4915758880912233</v>
      </c>
      <c r="J31" s="287">
        <v>43.804499200461613</v>
      </c>
      <c r="K31" s="288">
        <f t="shared" si="8"/>
        <v>46.29607508855284</v>
      </c>
      <c r="L31" s="289">
        <v>0.1635686947871913</v>
      </c>
      <c r="M31" s="289">
        <v>0</v>
      </c>
      <c r="N31" s="290">
        <f t="shared" si="16"/>
        <v>0.1635686947871913</v>
      </c>
      <c r="O31" s="196">
        <f t="shared" si="9"/>
        <v>122.34282060085074</v>
      </c>
      <c r="P31" s="175">
        <f t="shared" si="10"/>
        <v>1086.8502022938005</v>
      </c>
      <c r="Q31" s="170">
        <f t="shared" si="11"/>
        <v>1209.1930228946514</v>
      </c>
      <c r="R31" s="127"/>
      <c r="S31" s="206">
        <v>0</v>
      </c>
      <c r="T31" s="206">
        <v>-2.8076517209418036E-3</v>
      </c>
      <c r="U31" s="206">
        <v>-2.8076517209418036E-3</v>
      </c>
      <c r="V31" s="146">
        <v>0.102025260358963</v>
      </c>
      <c r="W31" s="125">
        <f t="shared" si="17"/>
        <v>119.68767601797234</v>
      </c>
      <c r="X31" s="125">
        <f t="shared" si="18"/>
        <v>1053.4303890265701</v>
      </c>
      <c r="Y31" s="268">
        <v>0</v>
      </c>
      <c r="Z31" s="268">
        <v>7.1</v>
      </c>
      <c r="AA31" s="125">
        <f>SUMIF('Modelled costs'!$A$7:$A$66, 'Final allowances'!$B31, 'Modelled costs'!$AB$7:$AB$66)</f>
        <v>1173.1180650445424</v>
      </c>
      <c r="AC31" s="225">
        <f>[10]Output!F12</f>
        <v>0</v>
      </c>
      <c r="AD31" s="225">
        <f>[10]Output!G12</f>
        <v>-14.63736527402823</v>
      </c>
      <c r="AE31" s="225">
        <f t="shared" si="19"/>
        <v>-14.63736527402823</v>
      </c>
    </row>
    <row r="32" spans="1:31" s="10" customFormat="1" x14ac:dyDescent="0.3">
      <c r="B32" s="148" t="s">
        <v>9</v>
      </c>
      <c r="C32" s="183">
        <f t="shared" si="12"/>
        <v>107.17194691443231</v>
      </c>
      <c r="D32" s="183">
        <f t="shared" si="13"/>
        <v>849.51018761398382</v>
      </c>
      <c r="E32" s="121">
        <f t="shared" si="14"/>
        <v>956.6821345284161</v>
      </c>
      <c r="F32" s="285">
        <v>0</v>
      </c>
      <c r="G32" s="268">
        <v>0</v>
      </c>
      <c r="H32" s="272">
        <f t="shared" si="15"/>
        <v>0</v>
      </c>
      <c r="I32" s="286">
        <v>8.1630133197993793</v>
      </c>
      <c r="J32" s="287">
        <v>34.793493596545609</v>
      </c>
      <c r="K32" s="288">
        <f t="shared" si="8"/>
        <v>42.956506916344992</v>
      </c>
      <c r="L32" s="289">
        <v>0</v>
      </c>
      <c r="M32" s="289">
        <v>0</v>
      </c>
      <c r="N32" s="290">
        <f t="shared" si="16"/>
        <v>0</v>
      </c>
      <c r="O32" s="196">
        <f t="shared" si="9"/>
        <v>115.33496023423169</v>
      </c>
      <c r="P32" s="175">
        <f t="shared" si="10"/>
        <v>884.30368121052948</v>
      </c>
      <c r="Q32" s="170">
        <f t="shared" si="11"/>
        <v>999.63864144476111</v>
      </c>
      <c r="R32" s="127"/>
      <c r="S32" s="206">
        <v>0</v>
      </c>
      <c r="T32" s="206">
        <v>-2.8076517209418036E-3</v>
      </c>
      <c r="U32" s="206">
        <v>-2.8076517209418036E-3</v>
      </c>
      <c r="V32" s="146">
        <v>0.11307351223229709</v>
      </c>
      <c r="W32" s="125">
        <f t="shared" si="17"/>
        <v>107.17194691443231</v>
      </c>
      <c r="X32" s="125">
        <f t="shared" si="18"/>
        <v>840.63576506553466</v>
      </c>
      <c r="Y32" s="268">
        <v>0</v>
      </c>
      <c r="Z32" s="268">
        <v>6.6</v>
      </c>
      <c r="AA32" s="125">
        <f>SUMIF('Modelled costs'!$A$7:$A$66, 'Final allowances'!$B32, 'Modelled costs'!$AB$7:$AB$66)</f>
        <v>947.80771197996694</v>
      </c>
      <c r="AC32" s="225">
        <f>[10]Output!F13</f>
        <v>0</v>
      </c>
      <c r="AD32" s="225">
        <f>[10]Output!G13</f>
        <v>4.6531655022788545</v>
      </c>
      <c r="AE32" s="225">
        <f t="shared" si="19"/>
        <v>4.6531655022788545</v>
      </c>
    </row>
    <row r="33" spans="1:31" s="10" customFormat="1" x14ac:dyDescent="0.3">
      <c r="B33" s="148" t="s">
        <v>10</v>
      </c>
      <c r="C33" s="183">
        <f t="shared" si="12"/>
        <v>266.27581714508364</v>
      </c>
      <c r="D33" s="183">
        <f t="shared" si="13"/>
        <v>1319.4348117887098</v>
      </c>
      <c r="E33" s="121">
        <f t="shared" si="14"/>
        <v>1585.7106289337935</v>
      </c>
      <c r="F33" s="285">
        <v>0</v>
      </c>
      <c r="G33" s="268">
        <v>3.5488565029720966</v>
      </c>
      <c r="H33" s="272">
        <f t="shared" si="15"/>
        <v>3.5488565029720966</v>
      </c>
      <c r="I33" s="286">
        <v>5.5306781917648928</v>
      </c>
      <c r="J33" s="287">
        <v>80.202936490373801</v>
      </c>
      <c r="K33" s="288">
        <f t="shared" si="8"/>
        <v>85.733614682138693</v>
      </c>
      <c r="L33" s="289">
        <v>0</v>
      </c>
      <c r="M33" s="289">
        <v>0</v>
      </c>
      <c r="N33" s="290">
        <f t="shared" si="16"/>
        <v>0</v>
      </c>
      <c r="O33" s="196">
        <f t="shared" si="9"/>
        <v>271.80649533684851</v>
      </c>
      <c r="P33" s="175">
        <f t="shared" si="10"/>
        <v>1403.1866047820556</v>
      </c>
      <c r="Q33" s="170">
        <f t="shared" si="11"/>
        <v>1674.9931001189043</v>
      </c>
      <c r="R33" s="127"/>
      <c r="S33" s="206">
        <v>0</v>
      </c>
      <c r="T33" s="206">
        <v>-2.8076517209418036E-3</v>
      </c>
      <c r="U33" s="206">
        <v>-2.8076517209418036E-3</v>
      </c>
      <c r="V33" s="146">
        <v>0.16605946786440604</v>
      </c>
      <c r="W33" s="125">
        <f t="shared" si="17"/>
        <v>266.27581714508364</v>
      </c>
      <c r="X33" s="125">
        <f t="shared" si="18"/>
        <v>1337.2209335641749</v>
      </c>
      <c r="Y33" s="268">
        <v>0</v>
      </c>
      <c r="Z33" s="268">
        <v>16.417000000000002</v>
      </c>
      <c r="AA33" s="125">
        <f>SUMIF('Modelled costs'!$A$7:$A$66, 'Final allowances'!$B33, 'Modelled costs'!$AB$7:$AB$66)</f>
        <v>1603.4967507092585</v>
      </c>
      <c r="AC33" s="225">
        <f>[10]Output!F14</f>
        <v>0</v>
      </c>
      <c r="AD33" s="225">
        <f>[10]Output!G14</f>
        <v>-30.402577901761621</v>
      </c>
      <c r="AE33" s="225">
        <f t="shared" si="19"/>
        <v>-30.402577901761621</v>
      </c>
    </row>
    <row r="34" spans="1:31" s="10" customFormat="1" ht="13.5" thickBot="1" x14ac:dyDescent="0.35">
      <c r="B34" s="149" t="s">
        <v>23</v>
      </c>
      <c r="C34" s="126">
        <f t="shared" ref="C34:Q34" si="20">SUM(C23:C33)</f>
        <v>2372.6997308121381</v>
      </c>
      <c r="D34" s="126">
        <f t="shared" si="20"/>
        <v>14969.691266043114</v>
      </c>
      <c r="E34" s="126">
        <f t="shared" si="20"/>
        <v>17342.390996855254</v>
      </c>
      <c r="F34" s="291">
        <f t="shared" si="20"/>
        <v>0</v>
      </c>
      <c r="G34" s="292">
        <f t="shared" si="20"/>
        <v>23.457298508781015</v>
      </c>
      <c r="H34" s="292">
        <f t="shared" si="20"/>
        <v>23.457298508781015</v>
      </c>
      <c r="I34" s="292">
        <f t="shared" si="20"/>
        <v>142.68590378608749</v>
      </c>
      <c r="J34" s="292">
        <f t="shared" si="20"/>
        <v>714.57992997953625</v>
      </c>
      <c r="K34" s="292">
        <f t="shared" si="20"/>
        <v>857.26583376562371</v>
      </c>
      <c r="L34" s="293">
        <f t="shared" si="20"/>
        <v>8.9141200115490786</v>
      </c>
      <c r="M34" s="292">
        <f t="shared" si="20"/>
        <v>0.86821274904912393</v>
      </c>
      <c r="N34" s="294">
        <f t="shared" si="20"/>
        <v>9.7823327605982033</v>
      </c>
      <c r="O34" s="171">
        <f t="shared" si="20"/>
        <v>2524.2997546097745</v>
      </c>
      <c r="P34" s="172">
        <f t="shared" si="20"/>
        <v>15708.596707280483</v>
      </c>
      <c r="Q34" s="173">
        <f t="shared" si="20"/>
        <v>18232.896461890257</v>
      </c>
      <c r="S34" s="124"/>
      <c r="T34" s="124"/>
      <c r="U34" s="124"/>
      <c r="V34" s="146">
        <v>0.13791206591604857</v>
      </c>
      <c r="W34" s="125">
        <f>AA34*V34</f>
        <v>2399.7147866143564</v>
      </c>
      <c r="X34" s="125">
        <f>AA34*(1-V34)</f>
        <v>15000.610345743089</v>
      </c>
      <c r="Y34" s="292">
        <f>SUM(Y23:Y33)</f>
        <v>1.28</v>
      </c>
      <c r="Z34" s="292">
        <f>SUM(Z23:Z33)</f>
        <v>54.426000000000002</v>
      </c>
      <c r="AA34" s="126">
        <f>SUM(AA23:AA33)</f>
        <v>17400.325132357444</v>
      </c>
      <c r="AC34" s="126">
        <f>SUM(AC23:AC33)</f>
        <v>0</v>
      </c>
      <c r="AD34" s="126">
        <f t="shared" ref="AD34:AE34" si="21">SUM(AD23:AD33)</f>
        <v>-71.291394135107652</v>
      </c>
      <c r="AE34" s="126">
        <f t="shared" si="21"/>
        <v>-71.291394135107652</v>
      </c>
    </row>
    <row r="36" spans="1:31" x14ac:dyDescent="0.3">
      <c r="K36" s="135"/>
      <c r="L36" s="135"/>
      <c r="M36" s="135"/>
      <c r="S36" s="109"/>
    </row>
    <row r="37" spans="1:31" ht="15.5" x14ac:dyDescent="0.3">
      <c r="B37" s="128" t="s">
        <v>106</v>
      </c>
      <c r="C37" s="157"/>
      <c r="D37" s="157"/>
      <c r="E37" s="157"/>
      <c r="F37" s="157"/>
      <c r="G37" s="157"/>
      <c r="H37" s="157"/>
      <c r="K37" s="136"/>
      <c r="L37" s="136"/>
      <c r="M37" s="136"/>
      <c r="N37" s="107"/>
    </row>
    <row r="38" spans="1:31" s="10" customFormat="1" ht="40.5" customHeight="1" x14ac:dyDescent="0.3">
      <c r="A38" s="36"/>
      <c r="B38" s="141"/>
      <c r="C38" s="158" t="s">
        <v>195</v>
      </c>
      <c r="D38" s="159"/>
      <c r="E38" s="159"/>
      <c r="J38" s="132"/>
      <c r="K38" s="137"/>
      <c r="L38" s="137"/>
      <c r="M38" s="137"/>
    </row>
    <row r="39" spans="1:31" s="10" customFormat="1" ht="36.75" customHeight="1" x14ac:dyDescent="0.3">
      <c r="A39" s="36"/>
      <c r="B39" s="5" t="s">
        <v>12</v>
      </c>
      <c r="C39" s="5" t="s">
        <v>34</v>
      </c>
      <c r="D39" s="5" t="s">
        <v>191</v>
      </c>
      <c r="E39" s="5" t="s">
        <v>85</v>
      </c>
      <c r="J39" s="132"/>
      <c r="K39" s="132"/>
      <c r="L39" s="132"/>
    </row>
    <row r="40" spans="1:31" s="10" customFormat="1" x14ac:dyDescent="0.3">
      <c r="A40" s="36"/>
      <c r="B40" s="7" t="s">
        <v>3</v>
      </c>
      <c r="C40" s="162">
        <v>7.9527599783222911</v>
      </c>
      <c r="D40" s="162">
        <v>732.28356085463736</v>
      </c>
      <c r="E40" s="125">
        <f t="shared" ref="E40:E50" si="22">C40+D40</f>
        <v>740.23632083295968</v>
      </c>
      <c r="J40" s="208"/>
      <c r="K40" s="133"/>
      <c r="L40" s="133"/>
    </row>
    <row r="41" spans="1:31" s="10" customFormat="1" x14ac:dyDescent="0.3">
      <c r="A41" s="36"/>
      <c r="B41" s="7" t="s">
        <v>66</v>
      </c>
      <c r="C41" s="162">
        <v>0</v>
      </c>
      <c r="D41" s="162">
        <v>2.6365010831211571</v>
      </c>
      <c r="E41" s="125">
        <f t="shared" si="22"/>
        <v>2.6365010831211571</v>
      </c>
      <c r="J41" s="208"/>
      <c r="K41" s="133"/>
      <c r="L41" s="133"/>
    </row>
    <row r="42" spans="1:31" s="10" customFormat="1" x14ac:dyDescent="0.3">
      <c r="A42" s="36"/>
      <c r="B42" s="7" t="s">
        <v>4</v>
      </c>
      <c r="C42" s="162">
        <v>0</v>
      </c>
      <c r="D42" s="162">
        <v>182.68454418496995</v>
      </c>
      <c r="E42" s="125">
        <f t="shared" si="22"/>
        <v>182.68454418496995</v>
      </c>
      <c r="J42" s="208"/>
      <c r="K42" s="133"/>
      <c r="L42" s="133"/>
    </row>
    <row r="43" spans="1:31" s="10" customFormat="1" x14ac:dyDescent="0.3">
      <c r="A43" s="36"/>
      <c r="B43" s="7" t="s">
        <v>5</v>
      </c>
      <c r="C43" s="162">
        <v>0.64604341543345956</v>
      </c>
      <c r="D43" s="162">
        <v>650.70346734669226</v>
      </c>
      <c r="E43" s="125">
        <f t="shared" si="22"/>
        <v>651.34951076212576</v>
      </c>
      <c r="J43" s="208"/>
      <c r="K43" s="133"/>
      <c r="L43" s="133"/>
    </row>
    <row r="44" spans="1:31" s="10" customFormat="1" x14ac:dyDescent="0.3">
      <c r="A44" s="36"/>
      <c r="B44" s="7" t="s">
        <v>6</v>
      </c>
      <c r="C44" s="162">
        <v>5.056</v>
      </c>
      <c r="D44" s="162">
        <v>562.15017927736289</v>
      </c>
      <c r="E44" s="125">
        <f t="shared" si="22"/>
        <v>567.20617927736293</v>
      </c>
      <c r="J44" s="208"/>
      <c r="K44" s="133"/>
      <c r="L44" s="133"/>
    </row>
    <row r="45" spans="1:31" s="10" customFormat="1" x14ac:dyDescent="0.3">
      <c r="A45" s="36"/>
      <c r="B45" s="7" t="s">
        <v>81</v>
      </c>
      <c r="C45" s="162">
        <v>0</v>
      </c>
      <c r="D45" s="162">
        <v>452.09994861104019</v>
      </c>
      <c r="E45" s="125">
        <f t="shared" si="22"/>
        <v>452.09994861104019</v>
      </c>
      <c r="J45" s="208"/>
      <c r="K45" s="133"/>
      <c r="L45" s="133"/>
    </row>
    <row r="46" spans="1:31" s="10" customFormat="1" x14ac:dyDescent="0.3">
      <c r="A46" s="36"/>
      <c r="B46" s="7" t="s">
        <v>11</v>
      </c>
      <c r="C46" s="162">
        <v>2.3339999999999996</v>
      </c>
      <c r="D46" s="162">
        <v>155.39678000000004</v>
      </c>
      <c r="E46" s="125">
        <f t="shared" si="22"/>
        <v>157.73078000000004</v>
      </c>
      <c r="J46" s="208"/>
      <c r="K46" s="133"/>
      <c r="L46" s="133"/>
    </row>
    <row r="47" spans="1:31" s="10" customFormat="1" x14ac:dyDescent="0.3">
      <c r="A47" s="36"/>
      <c r="B47" s="7" t="s">
        <v>8</v>
      </c>
      <c r="C47" s="162">
        <v>0</v>
      </c>
      <c r="D47" s="162">
        <v>361.22605437151429</v>
      </c>
      <c r="E47" s="125">
        <f t="shared" si="22"/>
        <v>361.22605437151429</v>
      </c>
      <c r="J47" s="208"/>
      <c r="K47" s="133"/>
      <c r="L47" s="133"/>
    </row>
    <row r="48" spans="1:31" s="10" customFormat="1" x14ac:dyDescent="0.3">
      <c r="A48" s="36"/>
      <c r="B48" s="7" t="s">
        <v>14</v>
      </c>
      <c r="C48" s="162">
        <v>6.9279779894807181</v>
      </c>
      <c r="D48" s="162">
        <v>247.07564037825455</v>
      </c>
      <c r="E48" s="125">
        <f t="shared" si="22"/>
        <v>254.00361836773527</v>
      </c>
      <c r="J48" s="208"/>
      <c r="K48" s="133"/>
      <c r="L48" s="133"/>
    </row>
    <row r="49" spans="1:32" s="10" customFormat="1" x14ac:dyDescent="0.3">
      <c r="A49" s="36"/>
      <c r="B49" s="7" t="s">
        <v>9</v>
      </c>
      <c r="C49" s="162">
        <v>4.1074104527183</v>
      </c>
      <c r="D49" s="162">
        <v>436.96539925892887</v>
      </c>
      <c r="E49" s="125">
        <f t="shared" si="22"/>
        <v>441.07280971164715</v>
      </c>
      <c r="J49" s="208"/>
      <c r="K49" s="133"/>
      <c r="L49" s="133"/>
    </row>
    <row r="50" spans="1:32" s="10" customFormat="1" x14ac:dyDescent="0.3">
      <c r="A50" s="36"/>
      <c r="B50" s="7" t="s">
        <v>10</v>
      </c>
      <c r="C50" s="162">
        <v>35.715999999999994</v>
      </c>
      <c r="D50" s="162">
        <v>726.95137592201286</v>
      </c>
      <c r="E50" s="125">
        <f t="shared" si="22"/>
        <v>762.66737592201287</v>
      </c>
      <c r="J50" s="208"/>
      <c r="K50" s="133"/>
      <c r="L50" s="133"/>
    </row>
    <row r="51" spans="1:32" s="10" customFormat="1" x14ac:dyDescent="0.3">
      <c r="A51" s="36"/>
      <c r="B51" s="122" t="s">
        <v>23</v>
      </c>
      <c r="C51" s="126">
        <f>SUM(C40:C50)</f>
        <v>62.740191835954761</v>
      </c>
      <c r="D51" s="126">
        <f>SUM(D40:D50)</f>
        <v>4510.173451288535</v>
      </c>
      <c r="E51" s="126">
        <f>SUM(E40:E50)</f>
        <v>4572.9136431244888</v>
      </c>
      <c r="J51" s="209"/>
      <c r="K51" s="134"/>
      <c r="L51" s="134"/>
    </row>
    <row r="52" spans="1:32" x14ac:dyDescent="0.3">
      <c r="A52" s="14"/>
      <c r="C52" s="166"/>
      <c r="D52" s="167"/>
      <c r="E52" s="167"/>
    </row>
    <row r="53" spans="1:32" ht="36" customHeight="1" thickBot="1" x14ac:dyDescent="0.35">
      <c r="A53" s="14"/>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row>
    <row r="54" spans="1:32" ht="48.75" customHeight="1" x14ac:dyDescent="0.3">
      <c r="A54" s="14"/>
      <c r="B54" s="160" t="s">
        <v>110</v>
      </c>
      <c r="C54" s="145" t="s">
        <v>204</v>
      </c>
      <c r="D54" s="145"/>
      <c r="E54" s="161"/>
      <c r="F54" s="155" t="s">
        <v>205</v>
      </c>
      <c r="G54" s="155"/>
      <c r="H54" s="155"/>
      <c r="I54" s="156" t="s">
        <v>206</v>
      </c>
      <c r="J54" s="156"/>
      <c r="K54" s="156"/>
      <c r="L54" s="205" t="s">
        <v>272</v>
      </c>
      <c r="M54" s="205"/>
      <c r="N54" s="205"/>
      <c r="O54" s="181" t="s">
        <v>111</v>
      </c>
      <c r="P54" s="182"/>
      <c r="Q54" s="189"/>
    </row>
    <row r="55" spans="1:32" s="10" customFormat="1" ht="39.75" customHeight="1" x14ac:dyDescent="0.3">
      <c r="A55" s="36"/>
      <c r="B55" s="5" t="s">
        <v>12</v>
      </c>
      <c r="C55" s="5" t="s">
        <v>34</v>
      </c>
      <c r="D55" s="5" t="s">
        <v>191</v>
      </c>
      <c r="E55" s="5" t="s">
        <v>85</v>
      </c>
      <c r="F55" s="5" t="s">
        <v>34</v>
      </c>
      <c r="G55" s="5" t="s">
        <v>191</v>
      </c>
      <c r="H55" s="5" t="s">
        <v>85</v>
      </c>
      <c r="I55" s="5" t="s">
        <v>34</v>
      </c>
      <c r="J55" s="5" t="s">
        <v>191</v>
      </c>
      <c r="K55" s="147" t="s">
        <v>85</v>
      </c>
      <c r="L55" s="5" t="s">
        <v>34</v>
      </c>
      <c r="M55" s="5" t="s">
        <v>191</v>
      </c>
      <c r="N55" s="147" t="s">
        <v>85</v>
      </c>
      <c r="O55" s="168" t="s">
        <v>34</v>
      </c>
      <c r="P55" s="5" t="s">
        <v>191</v>
      </c>
      <c r="Q55" s="169" t="s">
        <v>85</v>
      </c>
    </row>
    <row r="56" spans="1:32" s="10" customFormat="1" x14ac:dyDescent="0.3">
      <c r="A56" s="36"/>
      <c r="B56" s="7" t="s">
        <v>3</v>
      </c>
      <c r="C56" s="162">
        <v>2.4038756394617575</v>
      </c>
      <c r="D56" s="162">
        <v>7.2758860484802419</v>
      </c>
      <c r="E56" s="162">
        <f t="shared" ref="E56:E66" si="23">C56+D56</f>
        <v>9.6797616879419994</v>
      </c>
      <c r="F56" s="174">
        <v>0</v>
      </c>
      <c r="G56" s="174">
        <v>0</v>
      </c>
      <c r="H56" s="174">
        <f t="shared" ref="H56:H66" si="24">F56+G56</f>
        <v>0</v>
      </c>
      <c r="I56" s="175">
        <v>12.055544912879373</v>
      </c>
      <c r="J56" s="175">
        <v>30.537801233915346</v>
      </c>
      <c r="K56" s="176">
        <f t="shared" ref="K56:K66" si="25">I56+J56</f>
        <v>42.593346146794715</v>
      </c>
      <c r="L56" s="175">
        <v>0</v>
      </c>
      <c r="M56" s="175">
        <v>0</v>
      </c>
      <c r="N56" s="176">
        <f t="shared" ref="N56:N66" si="26">L56+M56</f>
        <v>0</v>
      </c>
      <c r="O56" s="164">
        <f>C56+F56+I56+L56</f>
        <v>14.459420552341131</v>
      </c>
      <c r="P56" s="163">
        <f>D56+G56+J56+M56</f>
        <v>37.813687282395591</v>
      </c>
      <c r="Q56" s="165">
        <f>E56+H56+K56+N56</f>
        <v>52.273107834736713</v>
      </c>
    </row>
    <row r="57" spans="1:32" s="10" customFormat="1" x14ac:dyDescent="0.3">
      <c r="A57" s="36"/>
      <c r="B57" s="7" t="s">
        <v>66</v>
      </c>
      <c r="C57" s="162">
        <v>0</v>
      </c>
      <c r="D57" s="162">
        <v>0</v>
      </c>
      <c r="E57" s="162">
        <f t="shared" si="23"/>
        <v>0</v>
      </c>
      <c r="F57" s="174">
        <v>0</v>
      </c>
      <c r="G57" s="174">
        <v>0</v>
      </c>
      <c r="H57" s="174">
        <f t="shared" si="24"/>
        <v>0</v>
      </c>
      <c r="I57" s="175">
        <v>0</v>
      </c>
      <c r="J57" s="175">
        <v>0</v>
      </c>
      <c r="K57" s="176">
        <f t="shared" si="25"/>
        <v>0</v>
      </c>
      <c r="L57" s="175">
        <v>0</v>
      </c>
      <c r="M57" s="175">
        <v>2.3694115689036985E-2</v>
      </c>
      <c r="N57" s="176">
        <f t="shared" si="26"/>
        <v>2.3694115689036985E-2</v>
      </c>
      <c r="O57" s="164">
        <f t="shared" ref="O57:O66" si="27">C57+F57+I57+L57</f>
        <v>0</v>
      </c>
      <c r="P57" s="163">
        <f t="shared" ref="P57:P66" si="28">D57+G57+J57+M57</f>
        <v>2.3694115689036985E-2</v>
      </c>
      <c r="Q57" s="165">
        <f t="shared" ref="Q57:Q66" si="29">E57+H57+K57+N57</f>
        <v>2.3694115689036985E-2</v>
      </c>
    </row>
    <row r="58" spans="1:32" s="10" customFormat="1" x14ac:dyDescent="0.3">
      <c r="A58" s="36"/>
      <c r="B58" s="7" t="s">
        <v>4</v>
      </c>
      <c r="C58" s="162">
        <v>0</v>
      </c>
      <c r="D58" s="162">
        <v>1.4701710067182077</v>
      </c>
      <c r="E58" s="162">
        <f t="shared" si="23"/>
        <v>1.4701710067182077</v>
      </c>
      <c r="F58" s="174">
        <v>0</v>
      </c>
      <c r="G58" s="174">
        <v>0</v>
      </c>
      <c r="H58" s="174">
        <f t="shared" si="24"/>
        <v>0</v>
      </c>
      <c r="I58" s="175">
        <v>1.3366626729068414</v>
      </c>
      <c r="J58" s="175">
        <v>9.9335615440740117</v>
      </c>
      <c r="K58" s="176">
        <f t="shared" si="25"/>
        <v>11.270224216980854</v>
      </c>
      <c r="L58" s="175">
        <v>0</v>
      </c>
      <c r="M58" s="175">
        <v>1.2715518773337608</v>
      </c>
      <c r="N58" s="176">
        <f t="shared" si="26"/>
        <v>1.2715518773337608</v>
      </c>
      <c r="O58" s="164">
        <f t="shared" si="27"/>
        <v>1.3366626729068414</v>
      </c>
      <c r="P58" s="163">
        <f t="shared" si="28"/>
        <v>12.67528442812598</v>
      </c>
      <c r="Q58" s="165">
        <f t="shared" si="29"/>
        <v>14.01194710103282</v>
      </c>
    </row>
    <row r="59" spans="1:32" s="10" customFormat="1" x14ac:dyDescent="0.3">
      <c r="A59" s="36"/>
      <c r="B59" s="7" t="s">
        <v>5</v>
      </c>
      <c r="C59" s="162">
        <v>0</v>
      </c>
      <c r="D59" s="162">
        <v>0.62150731574687179</v>
      </c>
      <c r="E59" s="162">
        <f t="shared" si="23"/>
        <v>0.62150731574687179</v>
      </c>
      <c r="F59" s="174">
        <v>0</v>
      </c>
      <c r="G59" s="174">
        <v>0</v>
      </c>
      <c r="H59" s="174">
        <f t="shared" si="24"/>
        <v>0</v>
      </c>
      <c r="I59" s="175">
        <v>0</v>
      </c>
      <c r="J59" s="175">
        <v>0</v>
      </c>
      <c r="K59" s="176">
        <f t="shared" si="25"/>
        <v>0</v>
      </c>
      <c r="L59" s="175">
        <v>0</v>
      </c>
      <c r="M59" s="175">
        <v>40.464140467294236</v>
      </c>
      <c r="N59" s="176">
        <f t="shared" si="26"/>
        <v>40.464140467294236</v>
      </c>
      <c r="O59" s="164">
        <f t="shared" si="27"/>
        <v>0</v>
      </c>
      <c r="P59" s="163">
        <f t="shared" si="28"/>
        <v>41.085647783041111</v>
      </c>
      <c r="Q59" s="165">
        <f t="shared" si="29"/>
        <v>41.085647783041111</v>
      </c>
    </row>
    <row r="60" spans="1:32" s="10" customFormat="1" x14ac:dyDescent="0.3">
      <c r="A60" s="36"/>
      <c r="B60" s="7" t="s">
        <v>6</v>
      </c>
      <c r="C60" s="162">
        <v>0</v>
      </c>
      <c r="D60" s="162">
        <v>9.1715303862817965</v>
      </c>
      <c r="E60" s="162">
        <f t="shared" si="23"/>
        <v>9.1715303862817965</v>
      </c>
      <c r="F60" s="174">
        <v>0</v>
      </c>
      <c r="G60" s="174">
        <v>0</v>
      </c>
      <c r="H60" s="174">
        <f t="shared" si="24"/>
        <v>0</v>
      </c>
      <c r="I60" s="175">
        <v>2.3236482970956462</v>
      </c>
      <c r="J60" s="175">
        <v>28.674078792248011</v>
      </c>
      <c r="K60" s="176">
        <f t="shared" si="25"/>
        <v>30.997727089343655</v>
      </c>
      <c r="L60" s="175">
        <v>0</v>
      </c>
      <c r="M60" s="175">
        <v>0</v>
      </c>
      <c r="N60" s="176">
        <f t="shared" si="26"/>
        <v>0</v>
      </c>
      <c r="O60" s="164">
        <f t="shared" si="27"/>
        <v>2.3236482970956462</v>
      </c>
      <c r="P60" s="163">
        <f t="shared" si="28"/>
        <v>37.845609178529806</v>
      </c>
      <c r="Q60" s="165">
        <f t="shared" si="29"/>
        <v>40.16925747562545</v>
      </c>
    </row>
    <row r="61" spans="1:32" s="10" customFormat="1" x14ac:dyDescent="0.3">
      <c r="A61" s="36"/>
      <c r="B61" s="7" t="s">
        <v>81</v>
      </c>
      <c r="C61" s="162">
        <v>0</v>
      </c>
      <c r="D61" s="162">
        <v>3.4416859890364244</v>
      </c>
      <c r="E61" s="162">
        <f t="shared" si="23"/>
        <v>3.4416859890364244</v>
      </c>
      <c r="F61" s="174">
        <v>0</v>
      </c>
      <c r="G61" s="174">
        <v>0</v>
      </c>
      <c r="H61" s="174">
        <f t="shared" si="24"/>
        <v>0</v>
      </c>
      <c r="I61" s="175">
        <v>5.2423770900923099</v>
      </c>
      <c r="J61" s="175">
        <v>17.804691543761322</v>
      </c>
      <c r="K61" s="176">
        <f t="shared" si="25"/>
        <v>23.047068633853634</v>
      </c>
      <c r="L61" s="175">
        <v>0</v>
      </c>
      <c r="M61" s="175">
        <v>17.12090959707702</v>
      </c>
      <c r="N61" s="176">
        <f t="shared" si="26"/>
        <v>17.12090959707702</v>
      </c>
      <c r="O61" s="164">
        <f t="shared" si="27"/>
        <v>5.2423770900923099</v>
      </c>
      <c r="P61" s="163">
        <f t="shared" si="28"/>
        <v>38.367287129874768</v>
      </c>
      <c r="Q61" s="165">
        <f t="shared" si="29"/>
        <v>43.60966421996708</v>
      </c>
    </row>
    <row r="62" spans="1:32" s="10" customFormat="1" x14ac:dyDescent="0.3">
      <c r="A62" s="36"/>
      <c r="B62" s="7" t="s">
        <v>11</v>
      </c>
      <c r="C62" s="162">
        <v>0</v>
      </c>
      <c r="D62" s="162">
        <v>7.7403043068938731</v>
      </c>
      <c r="E62" s="162">
        <f t="shared" si="23"/>
        <v>7.7403043068938731</v>
      </c>
      <c r="F62" s="174">
        <v>0</v>
      </c>
      <c r="G62" s="174">
        <v>0</v>
      </c>
      <c r="H62" s="174">
        <f t="shared" si="24"/>
        <v>0</v>
      </c>
      <c r="I62" s="175">
        <v>1.6189260876077536</v>
      </c>
      <c r="J62" s="175">
        <v>8.1274518954863897</v>
      </c>
      <c r="K62" s="176">
        <f t="shared" si="25"/>
        <v>9.7463779830941437</v>
      </c>
      <c r="L62" s="175">
        <v>0</v>
      </c>
      <c r="M62" s="175">
        <v>3.8944927330283638E-2</v>
      </c>
      <c r="N62" s="176">
        <f t="shared" si="26"/>
        <v>3.8944927330283638E-2</v>
      </c>
      <c r="O62" s="164">
        <f t="shared" si="27"/>
        <v>1.6189260876077536</v>
      </c>
      <c r="P62" s="163">
        <f t="shared" si="28"/>
        <v>15.906701129710548</v>
      </c>
      <c r="Q62" s="165">
        <f t="shared" si="29"/>
        <v>17.525627217318302</v>
      </c>
    </row>
    <row r="63" spans="1:32" s="10" customFormat="1" x14ac:dyDescent="0.3">
      <c r="A63" s="36"/>
      <c r="B63" s="7" t="s">
        <v>8</v>
      </c>
      <c r="C63" s="162">
        <v>0.6767081949537056</v>
      </c>
      <c r="D63" s="162">
        <v>19.980900934789627</v>
      </c>
      <c r="E63" s="162">
        <f t="shared" si="23"/>
        <v>20.657609129743332</v>
      </c>
      <c r="F63" s="174">
        <v>0</v>
      </c>
      <c r="G63" s="174">
        <v>0</v>
      </c>
      <c r="H63" s="174">
        <f t="shared" si="24"/>
        <v>0</v>
      </c>
      <c r="I63" s="175">
        <v>7.1221629447840407</v>
      </c>
      <c r="J63" s="175">
        <v>23.324266330676693</v>
      </c>
      <c r="K63" s="176">
        <f t="shared" si="25"/>
        <v>30.446429275460734</v>
      </c>
      <c r="L63" s="175">
        <v>0</v>
      </c>
      <c r="M63" s="175">
        <v>93.615930083644741</v>
      </c>
      <c r="N63" s="176">
        <f t="shared" si="26"/>
        <v>93.615930083644741</v>
      </c>
      <c r="O63" s="164">
        <f t="shared" si="27"/>
        <v>7.7988711397377459</v>
      </c>
      <c r="P63" s="163">
        <f t="shared" si="28"/>
        <v>136.92109734911105</v>
      </c>
      <c r="Q63" s="165">
        <f t="shared" si="29"/>
        <v>144.71996848884879</v>
      </c>
    </row>
    <row r="64" spans="1:32" s="10" customFormat="1" x14ac:dyDescent="0.3">
      <c r="A64" s="36"/>
      <c r="B64" s="7" t="s">
        <v>14</v>
      </c>
      <c r="C64" s="162">
        <v>0</v>
      </c>
      <c r="D64" s="162">
        <v>0.96875506734080563</v>
      </c>
      <c r="E64" s="162">
        <f t="shared" si="23"/>
        <v>0.96875506734080563</v>
      </c>
      <c r="F64" s="174">
        <v>0</v>
      </c>
      <c r="G64" s="174">
        <v>0</v>
      </c>
      <c r="H64" s="174">
        <f t="shared" si="24"/>
        <v>0</v>
      </c>
      <c r="I64" s="175">
        <v>0</v>
      </c>
      <c r="J64" s="175">
        <v>0</v>
      </c>
      <c r="K64" s="176">
        <f t="shared" si="25"/>
        <v>0</v>
      </c>
      <c r="L64" s="175">
        <v>0</v>
      </c>
      <c r="M64" s="175">
        <v>9.4490129935100686</v>
      </c>
      <c r="N64" s="176">
        <f t="shared" si="26"/>
        <v>9.4490129935100686</v>
      </c>
      <c r="O64" s="164">
        <f t="shared" si="27"/>
        <v>0</v>
      </c>
      <c r="P64" s="163">
        <f t="shared" si="28"/>
        <v>10.417768060850875</v>
      </c>
      <c r="Q64" s="165">
        <f t="shared" si="29"/>
        <v>10.417768060850875</v>
      </c>
    </row>
    <row r="65" spans="1:47" s="10" customFormat="1" x14ac:dyDescent="0.3">
      <c r="A65" s="36"/>
      <c r="B65" s="7" t="s">
        <v>9</v>
      </c>
      <c r="C65" s="162">
        <v>0</v>
      </c>
      <c r="D65" s="162">
        <v>0.49659650462027927</v>
      </c>
      <c r="E65" s="162">
        <f t="shared" si="23"/>
        <v>0.49659650462027927</v>
      </c>
      <c r="F65" s="174">
        <v>0</v>
      </c>
      <c r="G65" s="174">
        <v>0</v>
      </c>
      <c r="H65" s="174">
        <f t="shared" si="24"/>
        <v>0</v>
      </c>
      <c r="I65" s="175">
        <v>1.883195865536951</v>
      </c>
      <c r="J65" s="175">
        <v>6.8614028054650218</v>
      </c>
      <c r="K65" s="176">
        <f t="shared" si="25"/>
        <v>8.7445986710019721</v>
      </c>
      <c r="L65" s="175">
        <v>0</v>
      </c>
      <c r="M65" s="175">
        <v>0.16223678288471363</v>
      </c>
      <c r="N65" s="176">
        <f t="shared" si="26"/>
        <v>0.16223678288471363</v>
      </c>
      <c r="O65" s="164">
        <f t="shared" si="27"/>
        <v>1.883195865536951</v>
      </c>
      <c r="P65" s="163">
        <f t="shared" si="28"/>
        <v>7.5202360929700145</v>
      </c>
      <c r="Q65" s="165">
        <f t="shared" si="29"/>
        <v>9.4034319585069657</v>
      </c>
    </row>
    <row r="66" spans="1:47" s="10" customFormat="1" x14ac:dyDescent="0.3">
      <c r="A66" s="36"/>
      <c r="B66" s="7" t="s">
        <v>10</v>
      </c>
      <c r="C66" s="162">
        <v>0</v>
      </c>
      <c r="D66" s="162">
        <v>0</v>
      </c>
      <c r="E66" s="162">
        <f t="shared" si="23"/>
        <v>0</v>
      </c>
      <c r="F66" s="174">
        <v>0</v>
      </c>
      <c r="G66" s="174">
        <v>0</v>
      </c>
      <c r="H66" s="174">
        <f t="shared" si="24"/>
        <v>0</v>
      </c>
      <c r="I66" s="175">
        <v>2.9483942356397939</v>
      </c>
      <c r="J66" s="175">
        <v>10.966924353127457</v>
      </c>
      <c r="K66" s="176">
        <f t="shared" si="25"/>
        <v>13.915318588767251</v>
      </c>
      <c r="L66" s="175">
        <v>0</v>
      </c>
      <c r="M66" s="175">
        <v>13.57494353704859</v>
      </c>
      <c r="N66" s="176">
        <f t="shared" si="26"/>
        <v>13.57494353704859</v>
      </c>
      <c r="O66" s="164">
        <f t="shared" si="27"/>
        <v>2.9483942356397939</v>
      </c>
      <c r="P66" s="163">
        <f t="shared" si="28"/>
        <v>24.541867890176047</v>
      </c>
      <c r="Q66" s="165">
        <f t="shared" si="29"/>
        <v>27.490262125815839</v>
      </c>
    </row>
    <row r="67" spans="1:47" s="10" customFormat="1" ht="13.5" thickBot="1" x14ac:dyDescent="0.35">
      <c r="A67" s="36"/>
      <c r="B67" s="122" t="s">
        <v>23</v>
      </c>
      <c r="C67" s="123">
        <f t="shared" ref="C67:K67" si="30">SUM(C56:C66)</f>
        <v>3.0805838344154632</v>
      </c>
      <c r="D67" s="123">
        <f t="shared" si="30"/>
        <v>51.167337559908127</v>
      </c>
      <c r="E67" s="123">
        <f t="shared" si="30"/>
        <v>54.247921394323591</v>
      </c>
      <c r="F67" s="123">
        <f t="shared" si="30"/>
        <v>0</v>
      </c>
      <c r="G67" s="123">
        <f t="shared" si="30"/>
        <v>0</v>
      </c>
      <c r="H67" s="123">
        <f t="shared" si="30"/>
        <v>0</v>
      </c>
      <c r="I67" s="123">
        <f t="shared" si="30"/>
        <v>34.530912106542715</v>
      </c>
      <c r="J67" s="123">
        <f t="shared" si="30"/>
        <v>136.23017849875424</v>
      </c>
      <c r="K67" s="177">
        <f t="shared" si="30"/>
        <v>170.76109060529697</v>
      </c>
      <c r="L67" s="220">
        <f t="shared" ref="L67:N67" si="31">SUM(L56:L66)</f>
        <v>0</v>
      </c>
      <c r="M67" s="220">
        <f t="shared" si="31"/>
        <v>175.72136438181246</v>
      </c>
      <c r="N67" s="221">
        <f t="shared" si="31"/>
        <v>175.72136438181246</v>
      </c>
      <c r="O67" s="178">
        <f>SUM(O56:O66)</f>
        <v>37.611495940958179</v>
      </c>
      <c r="P67" s="179">
        <f>SUM(P56:P66)</f>
        <v>363.11888044047481</v>
      </c>
      <c r="Q67" s="180">
        <f>SUM(Q56:Q66)</f>
        <v>400.73037638143302</v>
      </c>
    </row>
    <row r="68" spans="1:47" s="10" customFormat="1" x14ac:dyDescent="0.3">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row>
    <row r="69" spans="1:47" s="10" customFormat="1" x14ac:dyDescent="0.3">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row>
    <row r="70" spans="1:47" x14ac:dyDescent="0.3">
      <c r="B70" s="10"/>
      <c r="C70" s="10"/>
      <c r="D70" s="10"/>
      <c r="E70" s="10"/>
      <c r="F70" s="10"/>
      <c r="G70" s="10"/>
      <c r="H70" s="10"/>
      <c r="I70" s="10"/>
      <c r="J70" s="10"/>
      <c r="K70" s="10"/>
      <c r="L70" s="10"/>
      <c r="M70" s="10"/>
      <c r="N70" s="10"/>
      <c r="O70" s="10"/>
      <c r="P70" s="10"/>
      <c r="Q70" s="10"/>
      <c r="R70" s="10"/>
      <c r="S70" s="10"/>
      <c r="T70" s="10"/>
      <c r="U70" s="10"/>
      <c r="V70" s="10"/>
      <c r="W70" s="10"/>
      <c r="X70" s="10"/>
    </row>
    <row r="71" spans="1:47" x14ac:dyDescent="0.3">
      <c r="B71" s="10"/>
      <c r="C71" s="10"/>
      <c r="D71" s="10"/>
      <c r="E71" s="10"/>
      <c r="F71" s="10"/>
      <c r="G71" s="10"/>
      <c r="H71" s="10"/>
      <c r="I71" s="10"/>
      <c r="J71" s="10"/>
      <c r="K71" s="10"/>
      <c r="L71" s="10"/>
      <c r="M71" s="10"/>
      <c r="N71" s="10"/>
      <c r="O71" s="10"/>
      <c r="P71" s="10"/>
      <c r="Q71" s="10"/>
      <c r="R71" s="10"/>
      <c r="S71" s="10"/>
      <c r="T71" s="10"/>
      <c r="U71" s="10"/>
      <c r="V71" s="10"/>
      <c r="W71" s="10"/>
      <c r="X71" s="10"/>
    </row>
    <row r="72" spans="1:47" s="10" customFormat="1" x14ac:dyDescent="0.3">
      <c r="A72" s="36"/>
    </row>
    <row r="73" spans="1:47" s="10" customFormat="1" x14ac:dyDescent="0.3">
      <c r="A73" s="36"/>
    </row>
    <row r="74" spans="1:47" s="10" customFormat="1" x14ac:dyDescent="0.3">
      <c r="A74" s="36"/>
    </row>
    <row r="75" spans="1:47" s="10" customFormat="1" x14ac:dyDescent="0.3">
      <c r="A75" s="36"/>
    </row>
    <row r="76" spans="1:47" s="10" customFormat="1" x14ac:dyDescent="0.3">
      <c r="A76" s="36"/>
    </row>
    <row r="77" spans="1:47" s="10" customFormat="1" x14ac:dyDescent="0.3">
      <c r="A77" s="36"/>
    </row>
    <row r="78" spans="1:47" s="10" customFormat="1" x14ac:dyDescent="0.3">
      <c r="A78" s="36"/>
    </row>
    <row r="79" spans="1:47" s="10" customFormat="1" x14ac:dyDescent="0.3">
      <c r="A79" s="36"/>
    </row>
    <row r="80" spans="1:47" s="10" customFormat="1" x14ac:dyDescent="0.3">
      <c r="A80" s="36"/>
    </row>
    <row r="81" spans="1:24" s="10" customFormat="1" x14ac:dyDescent="0.3">
      <c r="A81" s="36"/>
    </row>
    <row r="82" spans="1:24" s="10" customFormat="1" x14ac:dyDescent="0.3">
      <c r="A82" s="36"/>
    </row>
    <row r="83" spans="1:24" s="10" customFormat="1" x14ac:dyDescent="0.3">
      <c r="A83" s="36"/>
    </row>
    <row r="84" spans="1:24" s="10" customFormat="1" x14ac:dyDescent="0.3">
      <c r="A84" s="36"/>
    </row>
    <row r="85" spans="1:24" s="10" customFormat="1" x14ac:dyDescent="0.3">
      <c r="A85" s="36"/>
    </row>
    <row r="86" spans="1:24" x14ac:dyDescent="0.3">
      <c r="A86" s="14"/>
      <c r="B86" s="10"/>
      <c r="C86" s="10"/>
      <c r="D86" s="10"/>
      <c r="E86" s="10"/>
      <c r="F86" s="10"/>
      <c r="G86" s="10"/>
      <c r="H86" s="10"/>
      <c r="I86" s="10"/>
      <c r="J86" s="10"/>
      <c r="K86" s="10"/>
      <c r="L86" s="10"/>
      <c r="M86" s="10"/>
      <c r="N86" s="10"/>
      <c r="O86" s="10"/>
      <c r="P86" s="10"/>
      <c r="Q86" s="10"/>
      <c r="R86" s="10"/>
      <c r="S86" s="10"/>
      <c r="T86" s="10"/>
      <c r="U86" s="10"/>
      <c r="V86" s="10"/>
      <c r="W86" s="10"/>
      <c r="X86" s="1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Controls</vt:lpstr>
      <vt:lpstr>Inputs&gt;&gt;</vt:lpstr>
      <vt:lpstr>Inputs</vt:lpstr>
      <vt:lpstr>Forecast drivers</vt:lpstr>
      <vt:lpstr>Model coeffs</vt:lpstr>
      <vt:lpstr>Outputs&gt;&gt;</vt:lpstr>
      <vt:lpstr>Modelled costs</vt:lpstr>
      <vt:lpstr>Final allowances</vt:lpstr>
      <vt:lpstr>PDR</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Van.Dang@ofwat.gsi.gov.uk</dc:creator>
  <cp:lastModifiedBy>Gilda Romano</cp:lastModifiedBy>
  <dcterms:created xsi:type="dcterms:W3CDTF">2015-10-14T16:49:04Z</dcterms:created>
  <dcterms:modified xsi:type="dcterms:W3CDTF">2021-03-17T17:57:03Z</dcterms:modified>
</cp:coreProperties>
</file>