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B62D3DB8-2764-4B0E-9AD8-661DE0297BB2}"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917"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s="1"/>
  <c r="O920" i="232" s="1"/>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909" i="232" l="1"/>
  <c r="O918" i="232"/>
  <c r="O921" i="232" s="1"/>
  <c r="O562" i="232"/>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<sst xmlns="http://schemas.openxmlformats.org/spreadsheetml/2006/main" count="20568" uniqueCount="1561">
  <si>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</si>
  <si>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</si>
  <si>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</si>
  <si>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</si>
  <si>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</si>
  <si>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</si>
  <si>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</si>
  <si>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</si>
  <si>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</si>
  <si>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</si>
  <si>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</si>
  <si>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</si>
  <si>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</si>
  <si>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</si>
  <si>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</si>
  <si>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</si>
  <si>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</si>
  <si>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</si>
  <si>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</si>
  <si>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</si>
  <si>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</si>
  <si>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</si>
  <si>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</si>
  <si>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</si>
  <si>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</si>
  <si>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</si>
  <si>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</si>
  <si>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</si>
  <si>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</si>
  <si>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</si>
  <si>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</si>
  <si>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</si>
  <si>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</si>
  <si>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</si>
  <si>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</si>
  <si>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</si>
  <si>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</si>
  <si>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</si>
  <si>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</si>
  <si>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</si>
  <si>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</si>
  <si>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</si>
  <si>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</si>
  <si>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</si>
  <si>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</si>
  <si>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</si>
  <si>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</si>
  <si>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</si>
  <si>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</si>
  <si>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</si>
  <si>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</si>
  <si>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</si>
  <si>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</si>
  <si>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</si>
  <si>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</si>
  <si>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</si>
  <si>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</si>
  <si>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</si>
  <si>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</si>
  <si>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</si>
  <si>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</si>
  <si>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</si>
  <si>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</si>
  <si>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</si>
  <si>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</si>
  <si>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</si>
  <si>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</si>
  <si>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</si>
  <si>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</si>
  <si>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</si>
  <si>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</si>
  <si>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</si>
  <si>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</si>
  <si>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</si>
  <si>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</si>
  <si>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</si>
  <si>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</si>
  <si>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</si>
  <si>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</si>
  <si>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</si>
  <si>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</si>
  <si>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</si>
  <si>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</si>
  <si>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</si>
  <si>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</si>
  <si>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</si>
  <si>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</si>
  <si>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</si>
  <si>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</si>
  <si>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</si>
  <si>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</si>
  <si>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</si>
  <si>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</si>
  <si>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</si>
  <si>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</si>
  <si>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</si>
  <si>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</si>
  <si>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</si>
  <si>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</si>
  <si>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</si>
  <si>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</si>
  <si>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</si>
  <si>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</si>
  <si>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</si>
  <si>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</si>
  <si>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</si>
  <si>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</si>
  <si>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</si>
  <si>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</si>
  <si>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</si>
  <si>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</si>
  <si>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</si>
  <si>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</si>
  <si>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</si>
  <si>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</si>
  <si>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</si>
  <si>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</si>
  <si>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</si>
  <si>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</si>
  <si>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</si>
  <si>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</si>
  <si>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</si>
  <si>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</si>
  <si>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</si>
  <si>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</si>
  <si>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</si>
  <si>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</si>
  <si>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</si>
  <si>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</si>
  <si>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</si>
  <si>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</si>
  <si>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</si>
  <si>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</si>
  <si>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</si>
  <si>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</si>
  <si>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</si>
  <si>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</si>
  <si>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</si>
  <si>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</si>
  <si>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</si>
  <si>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</si>
  <si>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</si>
  <si>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</si>
  <si>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</si>
  <si>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</si>
  <si>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</si>
  <si>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</si>
  <si>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</si>
  <si>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</si>
  <si>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</si>
  <si>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</si>
  <si>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</si>
  <si>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</si>
  <si>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</si>
  <si>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</si>
  <si>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</si>
  <si>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</si>
  <si>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</si>
  <si>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</si>
  <si>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</si>
  <si>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</si>
  <si>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</si>
  <si>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</si>
  <si>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</si>
  <si>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</si>
  <si>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</si>
  <si>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</si>
  <si>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</si>
  <si>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</si>
  <si>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</si>
  <si>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</si>
  <si>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</si>
  <si>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</si>
  <si>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</si>
  <si>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</si>
  <si>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</si>
  <si>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</si>
  <si>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</si>
  <si>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</si>
  <si>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</si>
  <si>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</si>
  <si>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</si>
  <si>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</si>
  <si>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</si>
  <si>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</si>
  <si>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</si>
  <si>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</si>
  <si>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</si>
  <si>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</si>
  <si>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</si>
  <si>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</si>
  <si>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</si>
  <si>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</si>
  <si>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</si>
  <si>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</si>
  <si>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</si>
  <si>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</si>
  <si>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</si>
  <si>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</si>
  <si>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</si>
  <si>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</si>
  <si>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</si>
  <si>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PRT</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</si>
  <si>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</si>
  <si>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</si>
  <si>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</si>
  <si>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</si>
  <si>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</si>
  <si>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</si>
  <si>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</si>
  <si>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</si>
  <si>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</si>
  <si>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</si>
  <si>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</si>
  <si>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</si>
  <si>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</si>
  <si>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</si>
  <si>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</si>
  <si>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</si>
  <si>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</si>
  <si>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</si>
  <si>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</si>
  <si>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</si>
  <si>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</si>
  <si>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</si>
  <si>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</si>
  <si>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</si>
  <si>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</si>
  <si>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</si>
  <si>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</si>
  <si>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</si>
  <si>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</si>
  <si>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</si>
  <si>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</si>
  <si>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</si>
  <si>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</si>
  <si>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</si>
  <si>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</si>
  <si>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</si>
  <si>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</si>
  <si>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</si>
  <si>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</si>
  <si>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</si>
  <si>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</si>
  <si>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</si>
  <si>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</si>
  <si>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</si>
  <si>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</si>
  <si>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</si>
  <si>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</si>
  <si>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</si>
  <si>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</si>
  <si>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</si>
  <si>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</si>
  <si>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</si>
  <si>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</si>
  <si>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</si>
  <si>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</si>
  <si>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</si>
  <si>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</si>
  <si>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</si>
  <si>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</si>
  <si>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</si>
  <si>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</si>
  <si>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</si>
  <si>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</si>
  <si>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</si>
  <si>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</si>
  <si>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</si>
  <si>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</si>
  <si>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</si>
  <si>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</si>
  <si>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</si>
  <si>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</si>
  <si>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</si>
  <si>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</si>
  <si>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</si>
  <si>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</si>
  <si>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</si>
  <si>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</si>
  <si>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</si>
  <si>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</si>
  <si>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</si>
  <si>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</si>
  <si>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</si>
  <si>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</si>
  <si>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</si>
  <si>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</si>
  <si>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</si>
  <si>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</si>
  <si>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</si>
  <si>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</si>
  <si>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</si>
  <si>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</si>
  <si>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</si>
  <si>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</si>
  <si>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</si>
  <si>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</si>
  <si>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</si>
  <si>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</si>
  <si>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</si>
  <si>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</si>
  <si>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</si>
  <si>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</si>
  <si>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</si>
  <si>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</si>
  <si>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</si>
  <si>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</si>
  <si>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</si>
  <si>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</si>
  <si>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</si>
  <si>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</si>
  <si>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</si>
  <si>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</si>
  <si>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</si>
  <si>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</si>
  <si>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</si>
  <si>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</si>
  <si>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</si>
  <si>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</si>
  <si>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</si>
  <si>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</si>
  <si>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</si>
  <si>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</si>
  <si>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</si>
  <si>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</si>
  <si>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</si>
  <si>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</si>
  <si>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</si>
  <si>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</si>
  <si>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</si>
  <si>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</si>
  <si>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</si>
  <si>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</si>
  <si>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</si>
  <si>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</si>
  <si>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</si>
  <si>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</si>
  <si>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</si>
  <si>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</si>
  <si>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</si>
  <si>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</si>
  <si>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</si>
  <si>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</si>
  <si>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</si>
  <si>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</si>
  <si>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</si>
  <si>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</si>
  <si>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</si>
  <si>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</si>
  <si>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</si>
  <si>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</si>
  <si>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</si>
  <si>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</si>
  <si>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</si>
  <si>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</si>
  <si>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</si>
  <si>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</si>
  <si>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</si>
  <si>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</si>
  <si>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</si>
  <si>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</si>
  <si>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</si>
  <si>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</si>
  <si>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</si>
  <si>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</si>
  <si>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</si>
  <si>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</si>
  <si>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</si>
  <si>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</si>
  <si>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</si>
  <si>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</si>
  <si>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</si>
  <si>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</si>
  <si>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</si>
  <si>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</si>
  <si>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</si>
  <si>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</si>
  <si>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</si>
  <si>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</si>
  <si>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</si>
  <si>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</si>
  <si>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</si>
  <si>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</si>
  <si>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</si>
  <si>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</si>
  <si>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</si>
  <si>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</si>
  <si>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</si>
  <si>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</si>
  <si>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</si>
  <si>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</si>
  <si>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</si>
  <si>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</si>
  <si>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</si>
  <si>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</si>
  <si>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</si>
  <si>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</si>
  <si>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</si>
  <si>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</si>
  <si>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</si>
  <si>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</si>
  <si>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</si>
  <si>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</si>
  <si>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</si>
  <si>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</si>
  <si>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</si>
  <si>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</si>
  <si>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</si>
  <si>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</si>
  <si>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</si>
  <si>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</si>
  <si>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</si>
  <si>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</si>
  <si>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</si>
  <si>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</si>
  <si>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</si>
  <si>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</si>
  <si>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</si>
  <si>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</si>
  <si>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</si>
  <si>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</si>
  <si>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</si>
  <si>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</si>
  <si>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</si>
  <si>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</si>
  <si>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</si>
  <si>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</si>
  <si>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</si>
  <si>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</si>
  <si>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</si>
  <si>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</si>
  <si>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</si>
  <si>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</si>
  <si>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</si>
  <si>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</si>
  <si>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</si>
  <si>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</si>
  <si>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</si>
  <si>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</si>
  <si>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</si>
  <si>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</si>
  <si>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</si>
  <si>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</si>
  <si>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</si>
  <si>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</si>
  <si>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</si>
  <si>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</si>
  <si>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</si>
  <si>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</si>
  <si>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</si>
  <si>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</si>
  <si>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</si>
  <si>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</si>
  <si>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</si>
  <si>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</si>
  <si>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</si>
  <si>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</si>
  <si>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</si>
  <si>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</si>
  <si>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</si>
  <si>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</si>
  <si>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</si>
  <si>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</si>
  <si>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</si>
  <si>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</si>
  <si>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</si>
  <si>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</si>
  <si>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</si>
  <si>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</si>
  <si>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</si>
  <si>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</si>
  <si>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</si>
  <si>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</si>
  <si>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</si>
  <si>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</si>
  <si>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</si>
  <si>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</si>
  <si>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</si>
  <si>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</si>
  <si>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</si>
  <si>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</si>
  <si>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</si>
  <si>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</si>
  <si>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</si>
  <si>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</si>
  <si>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</si>
  <si>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</si>
  <si>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51_XLSPF</t>
  </si>
  <si>
    <t>companyName</t>
  </si>
  <si>
    <t>Portsmouth Water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</si>
  <si>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</si>
  <si>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</si>
  <si>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</si>
  <si>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</si>
  <si>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</si>
  <si>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</si>
  <si>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</si>
  <si>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</si>
  <si>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</si>
  <si>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</si>
  <si>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</si>
  <si>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</si>
  <si>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</si>
  <si>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</si>
  <si>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</si>
  <si>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</si>
  <si>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</si>
  <si>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</si>
  <si>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</si>
  <si>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</si>
  <si>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</si>
  <si>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</si>
  <si>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</si>
  <si>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11:24:36_XLSPF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</si>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</sst>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Portsmouth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2.3245890862940599</v>
      </c>
      <c r="N11" s="293">
        <f>Inp!N$91</f>
        <v>2.2238345551297001</v>
      </c>
      <c r="O11" s="293">
        <f>Inp!O$91</f>
        <v>2.1385168396967602</v>
      </c>
      <c r="P11" s="293">
        <f>Inp!P$91</f>
        <v>2.0602993890894301</v>
      </c>
      <c r="Q11" s="293">
        <f>Inp!Q$91</f>
        <v>1.9858978575506301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5.6390094786983001E-2</v>
      </c>
      <c r="N12" s="293">
        <f>Inp!N$92</f>
        <v>6.5798035552063497E-2</v>
      </c>
      <c r="O12" s="293">
        <f>Inp!O$92</f>
        <v>6.7371157186993505E-2</v>
      </c>
      <c r="P12" s="293">
        <f>Inp!P$92</f>
        <v>6.5929580450863196E-2</v>
      </c>
      <c r="Q12" s="293">
        <f>Inp!Q$92</f>
        <v>6.3548731441621598E-2</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0.15714462595134901</v>
      </c>
      <c r="N13" s="293">
        <f>Inp!N$93</f>
        <v>0.15111575098499599</v>
      </c>
      <c r="O13" s="293">
        <f>Inp!O$93</f>
        <v>0.145588607794328</v>
      </c>
      <c r="P13" s="293">
        <f>Inp!P$93</f>
        <v>0.140331111989659</v>
      </c>
      <c r="Q13" s="293">
        <f>Inp!Q$93</f>
        <v>0.135263474873489</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2.3245890862940599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2.231742097993354</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2.1883393616658551</v>
      </c>
      <c r="N20" s="84">
        <f t="shared" si="2"/>
        <v>2.0523569903527594</v>
      </c>
      <c r="O20" s="84">
        <f t="shared" si="2"/>
        <v>1.9334955817592241</v>
      </c>
      <c r="P20" s="84">
        <f t="shared" si="2"/>
        <v>1.8244631718286057</v>
      </c>
      <c r="Q20" s="84">
        <f t="shared" si="2"/>
        <v>1.7224075982052169</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5.3084936498240656E-2</v>
      </c>
      <c r="N21" s="84">
        <f t="shared" si="3"/>
        <v>6.0724417607982049E-2</v>
      </c>
      <c r="O21" s="84">
        <f t="shared" si="3"/>
        <v>6.0912232413156561E-2</v>
      </c>
      <c r="P21" s="84">
        <f t="shared" si="3"/>
        <v>5.8382821498516653E-2</v>
      </c>
      <c r="Q21" s="84">
        <f t="shared" si="3"/>
        <v>5.5117043142568184E-2</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0.1479340036788305</v>
      </c>
      <c r="N22" s="84">
        <f t="shared" si="4"/>
        <v>0.13946337292540856</v>
      </c>
      <c r="O22" s="84">
        <f t="shared" si="4"/>
        <v>0.13163091573537736</v>
      </c>
      <c r="P22" s="84">
        <f t="shared" si="4"/>
        <v>0.12426783555958976</v>
      </c>
      <c r="Q22" s="84">
        <f t="shared" si="4"/>
        <v>0.11731662632895415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2.1883393616658551</v>
      </c>
      <c r="N24" s="84">
        <f t="shared" si="5"/>
        <v>2.0523569903527594</v>
      </c>
      <c r="O24" s="84">
        <f t="shared" si="5"/>
        <v>1.9334955817592241</v>
      </c>
      <c r="P24" s="84">
        <f t="shared" si="5"/>
        <v>1.8244631718286057</v>
      </c>
      <c r="Q24" s="84">
        <f t="shared" si="5"/>
        <v>1.7224075982052169</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5.3084936498240656E-2</v>
      </c>
      <c r="N25" s="84">
        <f t="shared" si="6"/>
        <v>6.0724417607982049E-2</v>
      </c>
      <c r="O25" s="84">
        <f t="shared" si="6"/>
        <v>6.0912232413156561E-2</v>
      </c>
      <c r="P25" s="84">
        <f t="shared" si="6"/>
        <v>5.8382821498516653E-2</v>
      </c>
      <c r="Q25" s="84">
        <f t="shared" si="6"/>
        <v>5.5117043142568184E-2</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2.2414242981640959</v>
      </c>
      <c r="N26" s="211">
        <f t="shared" si="7"/>
        <v>2.1130814079607414</v>
      </c>
      <c r="O26" s="211">
        <f t="shared" si="7"/>
        <v>1.9944078141723807</v>
      </c>
      <c r="P26" s="211">
        <f t="shared" si="7"/>
        <v>1.8828459933271224</v>
      </c>
      <c r="Q26" s="211">
        <f t="shared" si="7"/>
        <v>1.7775246413477852</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2.2414242981640959</v>
      </c>
      <c r="N28" s="309">
        <f t="shared" si="8"/>
        <v>2.1130814079607414</v>
      </c>
      <c r="O28" s="309">
        <f t="shared" si="8"/>
        <v>1.9944078141723807</v>
      </c>
      <c r="P28" s="309">
        <f t="shared" si="8"/>
        <v>1.8828459933271224</v>
      </c>
      <c r="Q28" s="309">
        <f t="shared" si="8"/>
        <v>1.7775246413477852</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0.1479340036788305</v>
      </c>
      <c r="N29" s="309">
        <f t="shared" si="9"/>
        <v>0.13946337292540856</v>
      </c>
      <c r="O29" s="309">
        <f t="shared" si="9"/>
        <v>0.13163091573537736</v>
      </c>
      <c r="P29" s="309">
        <f t="shared" si="9"/>
        <v>0.12426783555958976</v>
      </c>
      <c r="Q29" s="309">
        <f t="shared" si="9"/>
        <v>0.11731662632895415</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2.0934902944852656</v>
      </c>
      <c r="N30" s="312">
        <f t="shared" si="10"/>
        <v>1.973618035035333</v>
      </c>
      <c r="O30" s="312">
        <f t="shared" si="10"/>
        <v>1.8627768984370032</v>
      </c>
      <c r="P30" s="312">
        <f t="shared" si="10"/>
        <v>1.7585781577675328</v>
      </c>
      <c r="Q30" s="312">
        <f t="shared" si="10"/>
        <v>1.660208015018831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2.2414242981640959</v>
      </c>
      <c r="N32" s="91">
        <f t="shared" si="11"/>
        <v>2.1130814079607414</v>
      </c>
      <c r="O32" s="91">
        <f t="shared" si="11"/>
        <v>1.9944078141723807</v>
      </c>
      <c r="P32" s="91">
        <f t="shared" si="11"/>
        <v>1.8828459933271224</v>
      </c>
      <c r="Q32" s="91">
        <f t="shared" si="11"/>
        <v>1.7775246413477852</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2.0934902944852656</v>
      </c>
      <c r="N33" s="91">
        <f t="shared" si="12"/>
        <v>1.973618035035333</v>
      </c>
      <c r="O33" s="91">
        <f t="shared" si="12"/>
        <v>1.8627768984370032</v>
      </c>
      <c r="P33" s="91">
        <f t="shared" si="12"/>
        <v>1.7585781577675328</v>
      </c>
      <c r="Q33" s="91">
        <f t="shared" si="12"/>
        <v>1.660208015018831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2.167457296324681</v>
      </c>
      <c r="N34" s="312">
        <f t="shared" si="13"/>
        <v>2.0433497214980374</v>
      </c>
      <c r="O34" s="312">
        <f t="shared" si="13"/>
        <v>1.9285923563046921</v>
      </c>
      <c r="P34" s="312">
        <f t="shared" si="13"/>
        <v>1.8207120755473276</v>
      </c>
      <c r="Q34" s="312">
        <f t="shared" si="13"/>
        <v>1.7188663281833081</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2.0934902944852656</v>
      </c>
      <c r="N37" s="84">
        <f t="shared" si="14"/>
        <v>1.973618035035333</v>
      </c>
      <c r="O37" s="84">
        <f t="shared" si="14"/>
        <v>1.8627768984370032</v>
      </c>
      <c r="P37" s="84">
        <f t="shared" si="14"/>
        <v>1.7585781577675328</v>
      </c>
      <c r="Q37" s="84">
        <f t="shared" si="14"/>
        <v>1.660208015018831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2.09349029448527</v>
      </c>
      <c r="N38" s="181">
        <f xml:space="preserve"> Inp!N$94</f>
        <v>1.9736180350353301</v>
      </c>
      <c r="O38" s="181">
        <f xml:space="preserve"> Inp!O$94</f>
        <v>1.8627768984370101</v>
      </c>
      <c r="P38" s="181">
        <f xml:space="preserve"> Inp!P$94</f>
        <v>1.7585781577675299</v>
      </c>
      <c r="Q38" s="181">
        <f xml:space="preserve"> Inp!Q$94</f>
        <v>1.6602080150188301</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2.3245890862940599</v>
      </c>
      <c r="N45" s="155">
        <f>Inp!N$95</f>
        <v>2.2142283367412299</v>
      </c>
      <c r="O45" s="155">
        <f>Inp!O$95</f>
        <v>2.1095378766619399</v>
      </c>
      <c r="P45" s="155">
        <f>Inp!P$95</f>
        <v>2.0111947416502298</v>
      </c>
      <c r="Q45" s="155">
        <f>Inp!Q$95</f>
        <v>1.9179034623640501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4.6105064392480202E-2</v>
      </c>
      <c r="N46" s="155">
        <f>Inp!N$96</f>
        <v>4.4377526922520803E-2</v>
      </c>
      <c r="O46" s="155">
        <f>Inp!O$96</f>
        <v>4.3775551229098403E-2</v>
      </c>
      <c r="P46" s="155">
        <f>Inp!P$96</f>
        <v>4.2235089574656E-2</v>
      </c>
      <c r="Q46" s="155">
        <f>Inp!Q$96</f>
        <v>4.0275972709647799E-2</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0.156465813945312</v>
      </c>
      <c r="N48" s="155">
        <f>Inp!N$99</f>
        <v>0.14906798700180701</v>
      </c>
      <c r="O48" s="155">
        <f>Inp!O$99</f>
        <v>0.14211868624080901</v>
      </c>
      <c r="P48" s="155">
        <f>Inp!P$99</f>
        <v>0.13552636886084299</v>
      </c>
      <c r="Q48" s="155">
        <f>Inp!Q$99</f>
        <v>0.12923984271486399</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2.3245890862940599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2.231742097993354</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2.1883393616658551</v>
      </c>
      <c r="N60" s="84">
        <f t="shared" si="19"/>
        <v>2.0434914974522398</v>
      </c>
      <c r="O60" s="84">
        <f t="shared" si="19"/>
        <v>1.9072948542495292</v>
      </c>
      <c r="P60" s="84">
        <f t="shared" si="19"/>
        <v>1.7809793843301083</v>
      </c>
      <c r="Q60" s="84">
        <f t="shared" si="19"/>
        <v>1.6634347449643256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4.3402736327499157E-2</v>
      </c>
      <c r="N61" s="84">
        <f t="shared" si="20"/>
        <v>4.0955622073554562E-2</v>
      </c>
      <c r="O61" s="84">
        <f t="shared" si="20"/>
        <v>3.9578755387560186E-2</v>
      </c>
      <c r="P61" s="84">
        <f t="shared" si="20"/>
        <v>3.740056707093331E-2</v>
      </c>
      <c r="Q61" s="84">
        <f t="shared" si="20"/>
        <v>3.4932129644253219E-2</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0.14729497846756173</v>
      </c>
      <c r="N63" s="84">
        <f t="shared" si="22"/>
        <v>0.13757350988870193</v>
      </c>
      <c r="O63" s="84">
        <f t="shared" si="22"/>
        <v>0.12849365823604833</v>
      </c>
      <c r="P63" s="84">
        <f t="shared" si="22"/>
        <v>0.12001307679246921</v>
      </c>
      <c r="Q63" s="84">
        <f t="shared" si="22"/>
        <v>0.11209221372416615</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2.1883393616658551</v>
      </c>
      <c r="N66" s="84">
        <f t="shared" si="24"/>
        <v>2.0434914974522398</v>
      </c>
      <c r="O66" s="84">
        <f t="shared" si="24"/>
        <v>1.9072948542495292</v>
      </c>
      <c r="P66" s="84">
        <f t="shared" si="24"/>
        <v>1.7809793843301083</v>
      </c>
      <c r="Q66" s="84">
        <f t="shared" si="24"/>
        <v>1.6634347449643256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4.3402736327499157E-2</v>
      </c>
      <c r="N67" s="84">
        <f t="shared" si="25"/>
        <v>4.0955622073554562E-2</v>
      </c>
      <c r="O67" s="84">
        <f t="shared" si="25"/>
        <v>3.9578755387560186E-2</v>
      </c>
      <c r="P67" s="84">
        <f t="shared" si="25"/>
        <v>3.740056707093331E-2</v>
      </c>
      <c r="Q67" s="84">
        <f t="shared" si="25"/>
        <v>3.4932129644253219E-2</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2.2317420979933544</v>
      </c>
      <c r="N70" s="211">
        <f t="shared" si="27"/>
        <v>2.0844471195257945</v>
      </c>
      <c r="O70" s="211">
        <f t="shared" si="27"/>
        <v>1.9468736096370893</v>
      </c>
      <c r="P70" s="211">
        <f t="shared" si="27"/>
        <v>1.8183799514010417</v>
      </c>
      <c r="Q70" s="211">
        <f t="shared" si="27"/>
        <v>1.6983668746085789</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2.2317420979933544</v>
      </c>
      <c r="N72" s="275">
        <f t="shared" si="28"/>
        <v>2.0844471195257945</v>
      </c>
      <c r="O72" s="275">
        <f t="shared" si="28"/>
        <v>1.9468736096370893</v>
      </c>
      <c r="P72" s="275">
        <f t="shared" si="28"/>
        <v>1.8183799514010417</v>
      </c>
      <c r="Q72" s="275">
        <f t="shared" si="28"/>
        <v>1.6983668746085789</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0.14729497846756173</v>
      </c>
      <c r="N73" s="275">
        <f t="shared" si="29"/>
        <v>0.13757350988870193</v>
      </c>
      <c r="O73" s="275">
        <f t="shared" si="29"/>
        <v>0.12849365823604833</v>
      </c>
      <c r="P73" s="275">
        <f t="shared" si="29"/>
        <v>0.12001307679246921</v>
      </c>
      <c r="Q73" s="275">
        <f t="shared" si="29"/>
        <v>0.11209221372416615</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2.0844471195257928</v>
      </c>
      <c r="N75" s="368">
        <f t="shared" si="31"/>
        <v>1.9468736096370927</v>
      </c>
      <c r="O75" s="368">
        <f t="shared" si="31"/>
        <v>1.818379951401041</v>
      </c>
      <c r="P75" s="368">
        <f t="shared" si="31"/>
        <v>1.6983668746085725</v>
      </c>
      <c r="Q75" s="368">
        <f t="shared" si="31"/>
        <v>1.5862746608844127</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2.2317420979933544</v>
      </c>
      <c r="N77" s="91">
        <f t="shared" si="32"/>
        <v>2.0844471195257945</v>
      </c>
      <c r="O77" s="91">
        <f t="shared" si="32"/>
        <v>1.9468736096370893</v>
      </c>
      <c r="P77" s="91">
        <f t="shared" si="32"/>
        <v>1.8183799514010417</v>
      </c>
      <c r="Q77" s="91">
        <f t="shared" si="32"/>
        <v>1.6983668746085789</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2.0844471195257928</v>
      </c>
      <c r="N78" s="91">
        <f t="shared" si="33"/>
        <v>1.9468736096370927</v>
      </c>
      <c r="O78" s="91">
        <f t="shared" si="33"/>
        <v>1.818379951401041</v>
      </c>
      <c r="P78" s="91">
        <f t="shared" si="33"/>
        <v>1.6983668746085725</v>
      </c>
      <c r="Q78" s="91">
        <f t="shared" si="33"/>
        <v>1.5862746608844127</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2.1580946087595736</v>
      </c>
      <c r="N79" s="260">
        <f t="shared" ref="N79" si="38" xml:space="preserve"> AVERAGE(N77:N78)</f>
        <v>2.0156603645814437</v>
      </c>
      <c r="O79" s="260">
        <f t="shared" ref="O79" si="39" xml:space="preserve"> AVERAGE(O77:O78)</f>
        <v>1.8826267805190651</v>
      </c>
      <c r="P79" s="260">
        <f t="shared" ref="P79" si="40" xml:space="preserve"> AVERAGE(P77:P78)</f>
        <v>1.758373413004807</v>
      </c>
      <c r="Q79" s="260">
        <f t="shared" ref="Q79" si="41" xml:space="preserve"> AVERAGE(Q77:Q78)</f>
        <v>1.6423207677464959</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2.0844471195257928</v>
      </c>
      <c r="N82" s="84">
        <f t="shared" si="42"/>
        <v>1.9468736096370927</v>
      </c>
      <c r="O82" s="84">
        <f t="shared" si="42"/>
        <v>1.818379951401041</v>
      </c>
      <c r="P82" s="84">
        <f t="shared" si="42"/>
        <v>1.6983668746085725</v>
      </c>
      <c r="Q82" s="84">
        <f t="shared" si="42"/>
        <v>1.5862746608844127</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2.0844471195257901</v>
      </c>
      <c r="N83" s="181">
        <f xml:space="preserve"> Inp!N$101</f>
        <v>1.94687360963709</v>
      </c>
      <c r="O83" s="181">
        <f xml:space="preserve"> Inp!O$101</f>
        <v>1.8183799514010399</v>
      </c>
      <c r="P83" s="181">
        <f xml:space="preserve"> Inp!P$101</f>
        <v>1.6983668746085701</v>
      </c>
      <c r="Q83" s="181">
        <f xml:space="preserve"> Inp!Q$101</f>
        <v>1.58627466088441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2.25603823636885</v>
      </c>
      <c r="O91" s="229">
        <f xml:space="preserve"> Inp!O$102</f>
        <v>2.7897566995601699</v>
      </c>
      <c r="P91" s="229">
        <f xml:space="preserve"> Inp!P$102</f>
        <v>2.9758408095263298</v>
      </c>
      <c r="Q91" s="229">
        <f xml:space="preserve"> Inp!Q$102</f>
        <v>4.7696646913199601</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4.5215480224610298E-2</v>
      </c>
      <c r="O92" s="229">
        <f xml:space="preserve"> Inp!O$103</f>
        <v>5.7890943163134798E-2</v>
      </c>
      <c r="P92" s="229">
        <f xml:space="preserve"> Inp!P$103</f>
        <v>6.2492657000054699E-2</v>
      </c>
      <c r="Q92" s="229">
        <f xml:space="preserve"> Inp!Q$103</f>
        <v>0.100162958517726</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2.26252217057649</v>
      </c>
      <c r="N93" s="229">
        <f xml:space="preserve"> Inp!N$104</f>
        <v>0.50538848168616002</v>
      </c>
      <c r="O93" s="229">
        <f xml:space="preserve"> Inp!O$104</f>
        <v>0.153551501258715</v>
      </c>
      <c r="P93" s="229">
        <f xml:space="preserve"> Inp!P$104</f>
        <v>1.7725380381823099</v>
      </c>
      <c r="Q93" s="229">
        <f xml:space="preserve"> Inp!Q$104</f>
        <v>1.5973556007940699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6.48393420764514E-3</v>
      </c>
      <c r="N94" s="229">
        <f xml:space="preserve"> Inp!N$105</f>
        <v>1.6885498719445498E-2</v>
      </c>
      <c r="O94" s="229">
        <f xml:space="preserve"> Inp!O$105</f>
        <v>2.5358334455687099E-2</v>
      </c>
      <c r="P94" s="229">
        <f xml:space="preserve"> Inp!P$105</f>
        <v>4.1206813388738599E-2</v>
      </c>
      <c r="Q94" s="229">
        <f xml:space="preserve"> Inp!Q$105</f>
        <v>6.5571017147962804E-2</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2.0820774792955201</v>
      </c>
      <c r="O101" s="84">
        <f t="shared" si="52"/>
        <v>2.5223005742370708</v>
      </c>
      <c r="P101" s="84">
        <f t="shared" si="52"/>
        <v>2.6352053448916237</v>
      </c>
      <c r="Q101" s="84">
        <f t="shared" si="52"/>
        <v>4.1368223818687468</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4.1728961669868309E-2</v>
      </c>
      <c r="O102" s="84">
        <f t="shared" si="53"/>
        <v>5.2340893815765947E-2</v>
      </c>
      <c r="P102" s="84">
        <f t="shared" si="53"/>
        <v>5.5339312242725668E-2</v>
      </c>
      <c r="Q102" s="84">
        <f t="shared" si="53"/>
        <v>8.6873270019249618E-2</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2.1299103362855072</v>
      </c>
      <c r="N103" s="84">
        <f t="shared" si="54"/>
        <v>0.46641850259938217</v>
      </c>
      <c r="O103" s="84">
        <f t="shared" si="54"/>
        <v>0.13883040046498782</v>
      </c>
      <c r="P103" s="84">
        <f t="shared" si="54"/>
        <v>1.5696409892924441</v>
      </c>
      <c r="Q103" s="84">
        <f t="shared" si="54"/>
        <v>1.385417388604651</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6.1038953201239705E-3</v>
      </c>
      <c r="N104" s="84">
        <f t="shared" si="55"/>
        <v>1.5583475511929599E-2</v>
      </c>
      <c r="O104" s="84">
        <f t="shared" si="55"/>
        <v>2.2927211383472739E-2</v>
      </c>
      <c r="P104" s="84">
        <f t="shared" si="55"/>
        <v>3.6489994538800578E-2</v>
      </c>
      <c r="Q104" s="84">
        <f t="shared" si="55"/>
        <v>5.6871010625387276E-2</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2.0820774792955201</v>
      </c>
      <c r="O106" s="235">
        <f t="shared" si="56"/>
        <v>2.5223005742370708</v>
      </c>
      <c r="P106" s="235">
        <f t="shared" si="56"/>
        <v>2.6352053448916237</v>
      </c>
      <c r="Q106" s="235">
        <f t="shared" si="56"/>
        <v>4.1368223818687468</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4.1728961669868309E-2</v>
      </c>
      <c r="O107" s="235">
        <f t="shared" si="57"/>
        <v>5.2340893815765947E-2</v>
      </c>
      <c r="P107" s="235">
        <f t="shared" si="57"/>
        <v>5.5339312242725668E-2</v>
      </c>
      <c r="Q107" s="235">
        <f t="shared" si="57"/>
        <v>8.6873270019249618E-2</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2.1238064409653883</v>
      </c>
      <c r="O108" s="211">
        <f t="shared" si="58"/>
        <v>2.5746414680528367</v>
      </c>
      <c r="P108" s="211">
        <f t="shared" si="58"/>
        <v>2.6905446571343492</v>
      </c>
      <c r="Q108" s="211">
        <f t="shared" si="58"/>
        <v>4.2236956518879962</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2.1238064409653883</v>
      </c>
      <c r="O110" s="261">
        <f t="shared" si="59"/>
        <v>2.5746414680528367</v>
      </c>
      <c r="P110" s="261">
        <f t="shared" si="59"/>
        <v>2.6905446571343492</v>
      </c>
      <c r="Q110" s="261">
        <f t="shared" si="59"/>
        <v>4.2236956518879962</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2.1299103362855072</v>
      </c>
      <c r="N111" s="261">
        <f t="shared" si="60"/>
        <v>0.46641850259938217</v>
      </c>
      <c r="O111" s="261">
        <f t="shared" si="60"/>
        <v>0.13883040046498782</v>
      </c>
      <c r="P111" s="261">
        <f t="shared" si="60"/>
        <v>1.5696409892924441</v>
      </c>
      <c r="Q111" s="261">
        <f t="shared" si="60"/>
        <v>1.385417388604651</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6.1038953201239705E-3</v>
      </c>
      <c r="N112" s="261">
        <f t="shared" si="61"/>
        <v>1.5583475511929599E-2</v>
      </c>
      <c r="O112" s="261">
        <f t="shared" si="61"/>
        <v>2.2927211383472739E-2</v>
      </c>
      <c r="P112" s="261">
        <f t="shared" si="61"/>
        <v>3.6489994538800578E-2</v>
      </c>
      <c r="Q112" s="261">
        <f t="shared" si="61"/>
        <v>5.6871010625387276E-2</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2.1238064409653834</v>
      </c>
      <c r="N113" s="260">
        <f t="shared" si="62"/>
        <v>2.5746414680528407</v>
      </c>
      <c r="O113" s="260">
        <f t="shared" si="62"/>
        <v>2.6905446571343519</v>
      </c>
      <c r="P113" s="260">
        <f t="shared" si="62"/>
        <v>4.2236956518879927</v>
      </c>
      <c r="Q113" s="260">
        <f t="shared" si="62"/>
        <v>5.5522420298672603</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2.1238064409653883</v>
      </c>
      <c r="O115" s="84">
        <f t="shared" si="63"/>
        <v>2.5746414680528367</v>
      </c>
      <c r="P115" s="84">
        <f t="shared" si="63"/>
        <v>2.6905446571343492</v>
      </c>
      <c r="Q115" s="84">
        <f t="shared" si="63"/>
        <v>4.2236956518879962</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2.1238064409653834</v>
      </c>
      <c r="N116" s="84">
        <f t="shared" si="64"/>
        <v>2.5746414680528407</v>
      </c>
      <c r="O116" s="84">
        <f t="shared" si="64"/>
        <v>2.6905446571343519</v>
      </c>
      <c r="P116" s="84">
        <f t="shared" si="64"/>
        <v>4.2236956518879927</v>
      </c>
      <c r="Q116" s="84">
        <f t="shared" si="64"/>
        <v>5.5522420298672603</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1.0619032204826917</v>
      </c>
      <c r="N117" s="260">
        <f t="shared" ref="N117" si="69" xml:space="preserve"> AVERAGE(N115:N116)</f>
        <v>2.3492239545091147</v>
      </c>
      <c r="O117" s="260">
        <f t="shared" ref="O117" si="70" xml:space="preserve"> AVERAGE(O115:O116)</f>
        <v>2.6325930625935943</v>
      </c>
      <c r="P117" s="260">
        <f t="shared" ref="P117" si="71" xml:space="preserve"> AVERAGE(P115:P116)</f>
        <v>3.4571201545111707</v>
      </c>
      <c r="Q117" s="260">
        <f t="shared" ref="Q117" si="72" xml:space="preserve"> AVERAGE(Q115:Q116)</f>
        <v>4.8879688408776278</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2.1238064409653834</v>
      </c>
      <c r="N120" s="84">
        <f t="shared" si="73"/>
        <v>2.5746414680528407</v>
      </c>
      <c r="O120" s="84">
        <f t="shared" si="73"/>
        <v>2.6905446571343519</v>
      </c>
      <c r="P120" s="84">
        <f t="shared" si="73"/>
        <v>4.2236956518879927</v>
      </c>
      <c r="Q120" s="84">
        <f t="shared" si="73"/>
        <v>5.5522420298672603</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2.1238064409653798</v>
      </c>
      <c r="N121" s="181">
        <f xml:space="preserve"> Inp!N$106</f>
        <v>2.5746414680528402</v>
      </c>
      <c r="O121" s="181">
        <f xml:space="preserve"> Inp!O$106</f>
        <v>2.6905446571343501</v>
      </c>
      <c r="P121" s="181">
        <f xml:space="preserve"> Inp!P$106</f>
        <v>4.2236956518879998</v>
      </c>
      <c r="Q121" s="181">
        <f xml:space="preserve"> Inp!Q$106</f>
        <v>5.5522420298672603</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2.231742097993354</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2.231742097993354</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4.463484195986708</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2.2414242981640959</v>
      </c>
      <c r="N133" s="84">
        <f t="shared" si="86"/>
        <v>2.1130814079607414</v>
      </c>
      <c r="O133" s="84">
        <f t="shared" si="86"/>
        <v>1.9944078141723807</v>
      </c>
      <c r="P133" s="84">
        <f t="shared" si="86"/>
        <v>1.8828459933271224</v>
      </c>
      <c r="Q133" s="84">
        <f t="shared" si="86"/>
        <v>1.7775246413477852</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2.2317420979933544</v>
      </c>
      <c r="N134" s="84">
        <f t="shared" si="87"/>
        <v>2.0844471195257945</v>
      </c>
      <c r="O134" s="84">
        <f t="shared" si="87"/>
        <v>1.9468736096370893</v>
      </c>
      <c r="P134" s="84">
        <f t="shared" si="87"/>
        <v>1.8183799514010417</v>
      </c>
      <c r="Q134" s="84">
        <f t="shared" si="87"/>
        <v>1.6983668746085789</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2.1238064409653883</v>
      </c>
      <c r="O135" s="84">
        <f t="shared" si="88"/>
        <v>2.5746414680528367</v>
      </c>
      <c r="P135" s="84">
        <f t="shared" si="88"/>
        <v>2.6905446571343492</v>
      </c>
      <c r="Q135" s="84">
        <f t="shared" si="88"/>
        <v>4.2236956518879962</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4.4731663961574508</v>
      </c>
      <c r="N136" s="312">
        <f t="shared" si="89"/>
        <v>6.3213349684519251</v>
      </c>
      <c r="O136" s="312">
        <f t="shared" si="89"/>
        <v>6.5159228918623064</v>
      </c>
      <c r="P136" s="312">
        <f t="shared" si="89"/>
        <v>6.3917706018625129</v>
      </c>
      <c r="Q136" s="312">
        <f t="shared" si="89"/>
        <v>7.6995871678443599</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2.0934902944852656</v>
      </c>
      <c r="N138" s="84">
        <f t="shared" si="90"/>
        <v>1.973618035035333</v>
      </c>
      <c r="O138" s="84">
        <f t="shared" si="90"/>
        <v>1.8627768984370032</v>
      </c>
      <c r="P138" s="84">
        <f t="shared" si="90"/>
        <v>1.7585781577675328</v>
      </c>
      <c r="Q138" s="84">
        <f t="shared" si="90"/>
        <v>1.660208015018831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2.0844471195257928</v>
      </c>
      <c r="N139" s="84">
        <f t="shared" si="91"/>
        <v>1.9468736096370927</v>
      </c>
      <c r="O139" s="84">
        <f t="shared" si="91"/>
        <v>1.818379951401041</v>
      </c>
      <c r="P139" s="84">
        <f t="shared" si="91"/>
        <v>1.6983668746085725</v>
      </c>
      <c r="Q139" s="84">
        <f t="shared" si="91"/>
        <v>1.5862746608844127</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2.1238064409653834</v>
      </c>
      <c r="N140" s="84">
        <f t="shared" si="92"/>
        <v>2.5746414680528407</v>
      </c>
      <c r="O140" s="84">
        <f t="shared" si="92"/>
        <v>2.6905446571343519</v>
      </c>
      <c r="P140" s="84">
        <f t="shared" si="92"/>
        <v>4.2236956518879927</v>
      </c>
      <c r="Q140" s="84">
        <f t="shared" si="92"/>
        <v>5.5522420298672603</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6.3017438549764417</v>
      </c>
      <c r="N141" s="211">
        <f t="shared" ref="N141" si="97" xml:space="preserve"> SUM(N138:N140)</f>
        <v>6.4951331127252665</v>
      </c>
      <c r="O141" s="211">
        <f t="shared" ref="O141" si="98" xml:space="preserve"> SUM(O138:O140)</f>
        <v>6.3717015069723963</v>
      </c>
      <c r="P141" s="211">
        <f t="shared" ref="P141" si="99" xml:space="preserve"> SUM(P138:P140)</f>
        <v>7.6806406842640982</v>
      </c>
      <c r="Q141" s="211">
        <f t="shared" ref="Q141" si="100" xml:space="preserve"> SUM(Q138:Q140)</f>
        <v>8.7987247057705034</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4.4731663961574508</v>
      </c>
      <c r="N143" s="84">
        <f t="shared" si="101"/>
        <v>6.3213349684519251</v>
      </c>
      <c r="O143" s="84">
        <f t="shared" si="101"/>
        <v>6.5159228918623064</v>
      </c>
      <c r="P143" s="84">
        <f t="shared" si="101"/>
        <v>6.3917706018625129</v>
      </c>
      <c r="Q143" s="84">
        <f t="shared" si="101"/>
        <v>7.6995871678443599</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6.3017438549764417</v>
      </c>
      <c r="N144" s="84">
        <f t="shared" si="102"/>
        <v>6.4951331127252665</v>
      </c>
      <c r="O144" s="84">
        <f t="shared" si="102"/>
        <v>6.3717015069723963</v>
      </c>
      <c r="P144" s="84">
        <f t="shared" si="102"/>
        <v>7.6806406842640982</v>
      </c>
      <c r="Q144" s="84">
        <f t="shared" si="102"/>
        <v>8.7987247057705034</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5.3874551255669463</v>
      </c>
      <c r="N145" s="211">
        <f t="shared" ref="N145" si="107" xml:space="preserve"> AVERAGE(N143:N144)</f>
        <v>6.4082340405885958</v>
      </c>
      <c r="O145" s="211">
        <f t="shared" ref="O145" si="108" xml:space="preserve"> AVERAGE(O143:O144)</f>
        <v>6.4438121994173514</v>
      </c>
      <c r="P145" s="211">
        <f t="shared" ref="P145" si="109" xml:space="preserve"> AVERAGE(P143:P144)</f>
        <v>7.0362056430633055</v>
      </c>
      <c r="Q145" s="211">
        <f t="shared" ref="Q145" si="110" xml:space="preserve"> AVERAGE(Q143:Q144)</f>
        <v>8.2491559368074316</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4.6491781725881198</v>
      </c>
      <c r="N148" s="181">
        <f xml:space="preserve"> Inp!N$107</f>
        <v>6.6941011282397698</v>
      </c>
      <c r="O148" s="181">
        <f xml:space="preserve"> Inp!O$107</f>
        <v>7.0378114159188803</v>
      </c>
      <c r="P148" s="181">
        <f xml:space="preserve"> Inp!P$107</f>
        <v>7.0473349402659897</v>
      </c>
      <c r="Q148" s="181">
        <f xml:space="preserve"> Inp!Q$107</f>
        <v>8.6734660112346393</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0.102495159179463</v>
      </c>
      <c r="N149" s="181">
        <f xml:space="preserve"> Inp!N$108</f>
        <v>0.15539104269919499</v>
      </c>
      <c r="O149" s="181">
        <f xml:space="preserve"> Inp!O$108</f>
        <v>0.16903765157922701</v>
      </c>
      <c r="P149" s="181">
        <f xml:space="preserve"> Inp!P$108</f>
        <v>0.17065732702557401</v>
      </c>
      <c r="Q149" s="181">
        <f xml:space="preserve"> Inp!Q$108</f>
        <v>0.20398766266899601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4.3766787233317102</v>
      </c>
      <c r="N151" s="196">
        <f t="shared" si="111"/>
        <v>6.17792596710051</v>
      </c>
      <c r="O151" s="196">
        <f t="shared" si="111"/>
        <v>6.3630910102458333</v>
      </c>
      <c r="P151" s="196">
        <f t="shared" si="111"/>
        <v>6.2406479010503375</v>
      </c>
      <c r="Q151" s="196">
        <f t="shared" si="111"/>
        <v>7.5226647250382888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9.6487672825739626E-2</v>
      </c>
      <c r="N152" s="223">
        <f t="shared" si="112"/>
        <v>0.14340900135140527</v>
      </c>
      <c r="O152" s="223">
        <f t="shared" si="112"/>
        <v>0.15283188161648298</v>
      </c>
      <c r="P152" s="223">
        <f t="shared" si="112"/>
        <v>0.15112270081217574</v>
      </c>
      <c r="Q152" s="223">
        <f t="shared" si="112"/>
        <v>0.17692244280607156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4.4731663961574499</v>
      </c>
      <c r="N154" s="8">
        <f t="shared" si="114"/>
        <v>6.3213349684519153</v>
      </c>
      <c r="O154" s="8">
        <f t="shared" si="114"/>
        <v>6.5159228918623162</v>
      </c>
      <c r="P154" s="8">
        <f t="shared" si="114"/>
        <v>6.3917706018625129</v>
      </c>
      <c r="Q154" s="8">
        <f t="shared" si="114"/>
        <v>7.6995871678443599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4.4731663961574508</v>
      </c>
      <c r="N156" s="84">
        <f t="shared" si="115"/>
        <v>6.3213349684519251</v>
      </c>
      <c r="O156" s="84">
        <f t="shared" si="115"/>
        <v>6.5159228918623064</v>
      </c>
      <c r="P156" s="84">
        <f t="shared" si="115"/>
        <v>6.3917706018625129</v>
      </c>
      <c r="Q156" s="84">
        <f t="shared" si="115"/>
        <v>7.6995871678443599</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4.4731663961574499</v>
      </c>
      <c r="N157" s="196">
        <f t="shared" si="116"/>
        <v>6.3213349684519153</v>
      </c>
      <c r="O157" s="196">
        <f t="shared" si="116"/>
        <v>6.5159228918623162</v>
      </c>
      <c r="P157" s="196">
        <f t="shared" si="116"/>
        <v>6.3917706018625129</v>
      </c>
      <c r="Q157" s="196">
        <f t="shared" si="116"/>
        <v>7.6995871678443599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6.3017438549764417</v>
      </c>
      <c r="N161" s="84">
        <f t="shared" si="118"/>
        <v>6.4951331127252665</v>
      </c>
      <c r="O161" s="84">
        <f t="shared" si="118"/>
        <v>6.3717015069723963</v>
      </c>
      <c r="P161" s="84">
        <f t="shared" si="118"/>
        <v>7.6806406842640982</v>
      </c>
      <c r="Q161" s="84">
        <f t="shared" si="118"/>
        <v>8.7987247057705034</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6.30174385497644</v>
      </c>
      <c r="N162" s="181">
        <f xml:space="preserve"> Inp!N$109</f>
        <v>6.4951331127252603</v>
      </c>
      <c r="O162" s="181">
        <f xml:space="preserve"> Inp!O$109</f>
        <v>6.3717015069723999</v>
      </c>
      <c r="P162" s="181">
        <f xml:space="preserve"> Inp!P$109</f>
        <v>7.6806406842641097</v>
      </c>
      <c r="Q162" s="181">
        <f xml:space="preserve"> Inp!Q$109</f>
        <v>8.7987247057704998</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5.3874551255669463</v>
      </c>
      <c r="N171" s="84">
        <f t="shared" si="121"/>
        <v>6.4082340405885958</v>
      </c>
      <c r="O171" s="84">
        <f t="shared" si="121"/>
        <v>6.4438121994173514</v>
      </c>
      <c r="P171" s="84">
        <f t="shared" si="121"/>
        <v>7.0362056430633055</v>
      </c>
      <c r="Q171" s="84">
        <f t="shared" si="121"/>
        <v>8.2491559368074316</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2.1549820502267787</v>
      </c>
      <c r="N172" s="84">
        <f t="shared" ref="N172" si="126" xml:space="preserve"> N170 * N171</f>
        <v>2.5632936162354385</v>
      </c>
      <c r="O172" s="84">
        <f t="shared" ref="O172" si="127" xml:space="preserve"> O170 * O171</f>
        <v>2.5775248797669406</v>
      </c>
      <c r="P172" s="84">
        <f t="shared" ref="P172" si="128" xml:space="preserve"> P170 * P171</f>
        <v>2.8144822572253223</v>
      </c>
      <c r="Q172" s="84">
        <f t="shared" ref="Q172" si="129" xml:space="preserve"> Q170 * Q171</f>
        <v>3.2996623747229727</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0.29099999999999993</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5.3874551255669463</v>
      </c>
      <c r="N177" s="84">
        <f t="shared" si="130"/>
        <v>6.4082340405885958</v>
      </c>
      <c r="O177" s="84">
        <f t="shared" si="130"/>
        <v>6.4438121994173514</v>
      </c>
      <c r="P177" s="84">
        <f t="shared" si="130"/>
        <v>7.0362056430633055</v>
      </c>
      <c r="Q177" s="84">
        <f t="shared" si="130"/>
        <v>8.2491559368074316</v>
      </c>
    </row>
    <row r="178" spans="1:20" hidden="1" outlineLevel="2">
      <c r="E178" s="84" t="s">
        <v>762</v>
      </c>
      <c r="G178" s="70" t="s">
        <v>255</v>
      </c>
      <c r="J178" s="84">
        <f t="shared" ref="J178:Q178" si="131" xml:space="preserve"> J176 * J177</f>
        <v>0</v>
      </c>
      <c r="K178" s="84">
        <f t="shared" si="131"/>
        <v>0</v>
      </c>
      <c r="L178" s="84">
        <f t="shared" si="131"/>
        <v>0</v>
      </c>
      <c r="M178" s="84">
        <f t="shared" si="131"/>
        <v>1.5677494415399809</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73.560799707247</v>
      </c>
      <c r="N186" s="293">
        <f>Inp!N$114</f>
        <v>71.954708324037199</v>
      </c>
      <c r="O186" s="293">
        <f>Inp!O$114</f>
        <v>70.749913402219093</v>
      </c>
      <c r="P186" s="293">
        <f>Inp!P$114</f>
        <v>69.694750433529904</v>
      </c>
      <c r="Q186" s="293">
        <f>Inp!Q$114</f>
        <v>68.688358237269796</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1.7844446111166099</v>
      </c>
      <c r="N187" s="293">
        <f>Inp!N$115</f>
        <v>2.1289706311660601</v>
      </c>
      <c r="O187" s="293">
        <f>Inp!O$115</f>
        <v>2.2288828632572102</v>
      </c>
      <c r="P187" s="293">
        <f>Inp!P$115</f>
        <v>2.2302320138730098</v>
      </c>
      <c r="Q187" s="293">
        <f>Inp!Q$115</f>
        <v>2.19802746359268</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3.3905359943263602</v>
      </c>
      <c r="N188" s="293">
        <f>Inp!N$116</f>
        <v>3.3337655529841501</v>
      </c>
      <c r="O188" s="293">
        <f>Inp!O$116</f>
        <v>3.2840458319464298</v>
      </c>
      <c r="P188" s="293">
        <f>Inp!P$116</f>
        <v>3.23662421013313</v>
      </c>
      <c r="Q188" s="293">
        <f>Inp!Q$116</f>
        <v>3.1898873565388102</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73.560799707247</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70.622689591322043</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69.249225346583813</v>
      </c>
      <c r="N195" s="84">
        <f t="shared" si="141"/>
        <v>66.406355759238892</v>
      </c>
      <c r="O195" s="84">
        <f t="shared" si="141"/>
        <v>63.967064665450891</v>
      </c>
      <c r="P195" s="84">
        <f t="shared" si="141"/>
        <v>61.717003902019648</v>
      </c>
      <c r="Q195" s="84">
        <f t="shared" si="141"/>
        <v>59.574740808691928</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1.6798540457076807</v>
      </c>
      <c r="N196" s="84">
        <f t="shared" si="142"/>
        <v>1.9648079246949888</v>
      </c>
      <c r="O196" s="84">
        <f t="shared" si="142"/>
        <v>2.01519814498059</v>
      </c>
      <c r="P196" s="84">
        <f t="shared" si="142"/>
        <v>1.9749441248646757</v>
      </c>
      <c r="Q196" s="84">
        <f t="shared" si="142"/>
        <v>1.9063917058781821</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3.1918085726531151</v>
      </c>
      <c r="N197" s="84">
        <f t="shared" si="143"/>
        <v>3.0767023657770278</v>
      </c>
      <c r="O197" s="84">
        <f t="shared" si="143"/>
        <v>2.9692018264694129</v>
      </c>
      <c r="P197" s="84">
        <f t="shared" si="143"/>
        <v>2.8661376612097937</v>
      </c>
      <c r="Q197" s="84">
        <f t="shared" si="143"/>
        <v>2.7666509631556542</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69.249225346583813</v>
      </c>
      <c r="N199" s="84">
        <f t="shared" si="144"/>
        <v>66.406355759238892</v>
      </c>
      <c r="O199" s="84">
        <f t="shared" si="144"/>
        <v>63.967064665450891</v>
      </c>
      <c r="P199" s="84">
        <f t="shared" si="144"/>
        <v>61.717003902019648</v>
      </c>
      <c r="Q199" s="84">
        <f t="shared" si="144"/>
        <v>59.574740808691928</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1.6798540457076807</v>
      </c>
      <c r="N200" s="84">
        <f t="shared" si="145"/>
        <v>1.9648079246949888</v>
      </c>
      <c r="O200" s="84">
        <f t="shared" si="145"/>
        <v>2.01519814498059</v>
      </c>
      <c r="P200" s="84">
        <f t="shared" si="145"/>
        <v>1.9749441248646757</v>
      </c>
      <c r="Q200" s="84">
        <f t="shared" si="145"/>
        <v>1.9063917058781821</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70.929079392291499</v>
      </c>
      <c r="N201" s="211">
        <f t="shared" si="146"/>
        <v>68.371163683933887</v>
      </c>
      <c r="O201" s="211">
        <f t="shared" si="146"/>
        <v>65.982262810431479</v>
      </c>
      <c r="P201" s="211">
        <f t="shared" si="146"/>
        <v>63.691948026884326</v>
      </c>
      <c r="Q201" s="211">
        <f t="shared" si="146"/>
        <v>61.481132514570113</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70.929079392291499</v>
      </c>
      <c r="N203" s="309">
        <f t="shared" si="147"/>
        <v>68.371163683933887</v>
      </c>
      <c r="O203" s="309">
        <f t="shared" si="147"/>
        <v>65.982262810431479</v>
      </c>
      <c r="P203" s="309">
        <f t="shared" si="147"/>
        <v>63.691948026884326</v>
      </c>
      <c r="Q203" s="309">
        <f t="shared" si="147"/>
        <v>61.481132514570113</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3.1918085726531151</v>
      </c>
      <c r="N204" s="309">
        <f t="shared" si="148"/>
        <v>3.0767023657770278</v>
      </c>
      <c r="O204" s="309">
        <f t="shared" si="148"/>
        <v>2.9692018264694129</v>
      </c>
      <c r="P204" s="309">
        <f t="shared" si="148"/>
        <v>2.8661376612097937</v>
      </c>
      <c r="Q204" s="309">
        <f t="shared" si="148"/>
        <v>2.7666509631556542</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67.737270819638383</v>
      </c>
      <c r="N205" s="312">
        <f t="shared" si="149"/>
        <v>65.294461318156863</v>
      </c>
      <c r="O205" s="312">
        <f t="shared" si="149"/>
        <v>63.013060983962063</v>
      </c>
      <c r="P205" s="312">
        <f t="shared" si="149"/>
        <v>60.825810365674535</v>
      </c>
      <c r="Q205" s="312">
        <f t="shared" si="149"/>
        <v>58.714481551414458</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70.929079392291499</v>
      </c>
      <c r="N207" s="91">
        <f t="shared" si="150"/>
        <v>68.371163683933887</v>
      </c>
      <c r="O207" s="91">
        <f t="shared" si="150"/>
        <v>65.982262810431479</v>
      </c>
      <c r="P207" s="91">
        <f t="shared" si="150"/>
        <v>63.691948026884326</v>
      </c>
      <c r="Q207" s="91">
        <f t="shared" si="150"/>
        <v>61.481132514570113</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67.737270819638383</v>
      </c>
      <c r="N208" s="91">
        <f t="shared" si="151"/>
        <v>65.294461318156863</v>
      </c>
      <c r="O208" s="91">
        <f t="shared" si="151"/>
        <v>63.013060983962063</v>
      </c>
      <c r="P208" s="91">
        <f t="shared" si="151"/>
        <v>60.825810365674535</v>
      </c>
      <c r="Q208" s="91">
        <f t="shared" si="151"/>
        <v>58.714481551414458</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69.333175105964941</v>
      </c>
      <c r="N209" s="312">
        <f t="shared" si="152"/>
        <v>66.832812501045368</v>
      </c>
      <c r="O209" s="312">
        <f t="shared" si="152"/>
        <v>64.497661897196764</v>
      </c>
      <c r="P209" s="312">
        <f t="shared" si="152"/>
        <v>62.25887919627943</v>
      </c>
      <c r="Q209" s="312">
        <f t="shared" si="152"/>
        <v>60.097807032992286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67.737270819638383</v>
      </c>
      <c r="N212" s="84">
        <f t="shared" si="153"/>
        <v>65.294461318156863</v>
      </c>
      <c r="O212" s="84">
        <f t="shared" si="153"/>
        <v>63.013060983962063</v>
      </c>
      <c r="P212" s="84">
        <f t="shared" si="153"/>
        <v>60.825810365674535</v>
      </c>
      <c r="Q212" s="84">
        <f t="shared" si="153"/>
        <v>58.714481551414458</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67.737270819638297</v>
      </c>
      <c r="N213" s="181">
        <f xml:space="preserve"> Inp!N$117</f>
        <v>65.294461318156905</v>
      </c>
      <c r="O213" s="181">
        <f xml:space="preserve"> Inp!O$117</f>
        <v>63.013060983962099</v>
      </c>
      <c r="P213" s="181">
        <f xml:space="preserve"> Inp!P$117</f>
        <v>60.825810365674499</v>
      </c>
      <c r="Q213" s="181">
        <f xml:space="preserve"> Inp!Q$117</f>
        <v>58.714481551414501</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73.560799707247</v>
      </c>
      <c r="N220" s="155">
        <f>Inp!N$118</f>
        <v>71.6438881505469</v>
      </c>
      <c r="O220" s="155">
        <f>Inp!O$118</f>
        <v>69.827723814934899</v>
      </c>
      <c r="P220" s="155">
        <f>Inp!P$118</f>
        <v>68.140560075040497</v>
      </c>
      <c r="Q220" s="155">
        <f>Inp!Q$118</f>
        <v>66.649508339478501</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1.45897846086503</v>
      </c>
      <c r="N221" s="155">
        <f>Inp!N$119</f>
        <v>1.43588559611435</v>
      </c>
      <c r="O221" s="155">
        <f>Inp!O$119</f>
        <v>1.4490126652330599</v>
      </c>
      <c r="P221" s="155">
        <f>Inp!P$119</f>
        <v>1.43095176157589</v>
      </c>
      <c r="Q221" s="155">
        <f>Inp!Q$119</f>
        <v>1.39963967512915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3.3758900175650401</v>
      </c>
      <c r="N223" s="155">
        <f>Inp!N$122</f>
        <v>3.2520499317264302</v>
      </c>
      <c r="O223" s="155">
        <f>Inp!O$122</f>
        <v>3.1361764051273902</v>
      </c>
      <c r="P223" s="155">
        <f>Inp!P$122</f>
        <v>2.9220034971378901</v>
      </c>
      <c r="Q223" s="155">
        <f>Inp!Q$122</f>
        <v>2.7559904945916101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73.560799707247</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70.622689591322043</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69.249225346583813</v>
      </c>
      <c r="N235" s="84">
        <f t="shared" si="159"/>
        <v>66.119502605377249</v>
      </c>
      <c r="O235" s="84">
        <f t="shared" si="159"/>
        <v>63.133286104786769</v>
      </c>
      <c r="P235" s="84">
        <f t="shared" si="159"/>
        <v>60.340716996295612</v>
      </c>
      <c r="Q235" s="84">
        <f t="shared" si="159"/>
        <v>57.806406882451149</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1.3734642447382337</v>
      </c>
      <c r="N236" s="84">
        <f t="shared" si="160"/>
        <v>1.3251659543352363</v>
      </c>
      <c r="O236" s="84">
        <f t="shared" si="160"/>
        <v>1.3100947040185813</v>
      </c>
      <c r="P236" s="84">
        <f t="shared" si="160"/>
        <v>1.2671550569222427</v>
      </c>
      <c r="Q236" s="84">
        <f t="shared" si="160"/>
        <v>1.2139345445315621</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3.1780210316094912</v>
      </c>
      <c r="N238" s="84">
        <f t="shared" si="162"/>
        <v>3.0012877509072093</v>
      </c>
      <c r="O238" s="84">
        <f t="shared" si="162"/>
        <v>2.8355087555874352</v>
      </c>
      <c r="P238" s="84">
        <f t="shared" si="162"/>
        <v>2.5875306262351514</v>
      </c>
      <c r="Q238" s="84">
        <f t="shared" si="162"/>
        <v>2.3903238277928001</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69.249225346583813</v>
      </c>
      <c r="N241" s="84">
        <f t="shared" si="164"/>
        <v>66.119502605377249</v>
      </c>
      <c r="O241" s="84">
        <f t="shared" si="164"/>
        <v>63.133286104786769</v>
      </c>
      <c r="P241" s="84">
        <f t="shared" si="164"/>
        <v>60.340716996295612</v>
      </c>
      <c r="Q241" s="84">
        <f t="shared" si="164"/>
        <v>57.806406882451149</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1.3734642447382337</v>
      </c>
      <c r="N242" s="84">
        <f t="shared" si="165"/>
        <v>1.3251659543352363</v>
      </c>
      <c r="O242" s="84">
        <f t="shared" si="165"/>
        <v>1.3100947040185813</v>
      </c>
      <c r="P242" s="84">
        <f t="shared" si="165"/>
        <v>1.2671550569222427</v>
      </c>
      <c r="Q242" s="84">
        <f t="shared" si="165"/>
        <v>1.2139345445315621</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70.622689591322043</v>
      </c>
      <c r="N245" s="211">
        <f t="shared" si="167"/>
        <v>67.444668559712483</v>
      </c>
      <c r="O245" s="211">
        <f t="shared" si="167"/>
        <v>64.443380808805344</v>
      </c>
      <c r="P245" s="211">
        <f t="shared" si="167"/>
        <v>61.607872053217854</v>
      </c>
      <c r="Q245" s="211">
        <f t="shared" si="167"/>
        <v>59.020341426982711</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70.622689591322043</v>
      </c>
      <c r="N247" s="117">
        <f t="shared" si="168"/>
        <v>67.444668559712483</v>
      </c>
      <c r="O247" s="117">
        <f t="shared" si="168"/>
        <v>64.443380808805344</v>
      </c>
      <c r="P247" s="117">
        <f t="shared" si="168"/>
        <v>61.607872053217854</v>
      </c>
      <c r="Q247" s="117">
        <f t="shared" si="168"/>
        <v>59.020341426982711</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3.1780210316094912</v>
      </c>
      <c r="N248" s="117">
        <f t="shared" si="169"/>
        <v>3.0012877509072093</v>
      </c>
      <c r="O248" s="117">
        <f t="shared" si="169"/>
        <v>2.8355087555874352</v>
      </c>
      <c r="P248" s="117">
        <f t="shared" si="169"/>
        <v>2.5875306262351514</v>
      </c>
      <c r="Q248" s="117">
        <f t="shared" si="169"/>
        <v>2.3903238277928001</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67.444668559712554</v>
      </c>
      <c r="N250" s="260">
        <f t="shared" si="171"/>
        <v>64.443380808805273</v>
      </c>
      <c r="O250" s="260">
        <f t="shared" si="171"/>
        <v>61.60787205321791</v>
      </c>
      <c r="P250" s="260">
        <f t="shared" si="171"/>
        <v>59.020341426982704</v>
      </c>
      <c r="Q250" s="260">
        <f t="shared" si="171"/>
        <v>56.630017599189912</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70.622689591322043</v>
      </c>
      <c r="N252" s="91">
        <f t="shared" si="172"/>
        <v>67.444668559712483</v>
      </c>
      <c r="O252" s="91">
        <f t="shared" si="172"/>
        <v>64.443380808805344</v>
      </c>
      <c r="P252" s="91">
        <f t="shared" si="172"/>
        <v>61.607872053217854</v>
      </c>
      <c r="Q252" s="91">
        <f t="shared" si="172"/>
        <v>59.020341426982711</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67.444668559712554</v>
      </c>
      <c r="N253" s="91">
        <f t="shared" si="173"/>
        <v>64.443380808805273</v>
      </c>
      <c r="O253" s="91">
        <f t="shared" si="173"/>
        <v>61.60787205321791</v>
      </c>
      <c r="P253" s="91">
        <f t="shared" si="173"/>
        <v>59.020341426982704</v>
      </c>
      <c r="Q253" s="91">
        <f t="shared" si="173"/>
        <v>56.630017599189912</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69.033679075517298</v>
      </c>
      <c r="N254" s="260">
        <f t="shared" si="174"/>
        <v>65.944024684258878</v>
      </c>
      <c r="O254" s="260">
        <f t="shared" si="174"/>
        <v>63.025626431011631</v>
      </c>
      <c r="P254" s="260">
        <f t="shared" si="174"/>
        <v>60.314106740100279</v>
      </c>
      <c r="Q254" s="260">
        <f t="shared" si="174"/>
        <v>57.825179513086312</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67.444668559712554</v>
      </c>
      <c r="N257" s="84">
        <f t="shared" si="175"/>
        <v>64.443380808805273</v>
      </c>
      <c r="O257" s="84">
        <f t="shared" si="175"/>
        <v>61.60787205321791</v>
      </c>
      <c r="P257" s="84">
        <f t="shared" si="175"/>
        <v>59.020341426982704</v>
      </c>
      <c r="Q257" s="84">
        <f t="shared" si="175"/>
        <v>56.630017599189912</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67.444668559712497</v>
      </c>
      <c r="N258" s="181">
        <f xml:space="preserve"> Inp!N$124</f>
        <v>64.443380808805301</v>
      </c>
      <c r="O258" s="181">
        <f xml:space="preserve"> Inp!O$124</f>
        <v>61.607872053217903</v>
      </c>
      <c r="P258" s="181">
        <f xml:space="preserve"> Inp!P$124</f>
        <v>59.020341426982696</v>
      </c>
      <c r="Q258" s="181">
        <f xml:space="preserve"> Inp!Q$124</f>
        <v>56.630017599189898</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8.9961843466452507</v>
      </c>
      <c r="O266" s="229">
        <f xml:space="preserve"> Inp!O$125</f>
        <v>18.131170431095299</v>
      </c>
      <c r="P266" s="229">
        <f xml:space="preserve"> Inp!P$125</f>
        <v>27.701205697568</v>
      </c>
      <c r="Q266" s="229">
        <f xml:space="preserve"> Inp!Q$125</f>
        <v>36.323052138574397</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0.18030137471313001</v>
      </c>
      <c r="O267" s="229">
        <f xml:space="preserve"> Inp!O$126</f>
        <v>0.37624447933869398</v>
      </c>
      <c r="P267" s="229">
        <f xml:space="preserve"> Inp!P$126</f>
        <v>0.58172531964894403</v>
      </c>
      <c r="Q267" s="229">
        <f xml:space="preserve"> Inp!Q$126</f>
        <v>0.76278409491011601</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9.2032576436268592</v>
      </c>
      <c r="N268" s="229">
        <f xml:space="preserve"> Inp!N$127</f>
        <v>9.5761066983762699</v>
      </c>
      <c r="O268" s="229">
        <f xml:space="preserve"> Inp!O$127</f>
        <v>10.233248510422399</v>
      </c>
      <c r="P268" s="229">
        <f xml:space="preserve"> Inp!P$127</f>
        <v>9.4259491563642399</v>
      </c>
      <c r="Q268" s="229">
        <f xml:space="preserve"> Inp!Q$127</f>
        <v>9.7925357201011298</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0.20707329698160401</v>
      </c>
      <c r="N269" s="229">
        <f xml:space="preserve"> Inp!N$128</f>
        <v>0.62142198863931997</v>
      </c>
      <c r="O269" s="229">
        <f xml:space="preserve"> Inp!O$128</f>
        <v>1.0394577232883899</v>
      </c>
      <c r="P269" s="229">
        <f xml:space="preserve"> Inp!P$128</f>
        <v>1.38582803500676</v>
      </c>
      <c r="Q269" s="229">
        <f xml:space="preserve"> Inp!Q$128</f>
        <v>1.70027521578817</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8.3024979478577343</v>
      </c>
      <c r="O276" s="84">
        <f t="shared" si="186"/>
        <v>16.392921145113466</v>
      </c>
      <c r="P276" s="84">
        <f t="shared" si="186"/>
        <v>24.530332765277446</v>
      </c>
      <c r="Q276" s="84">
        <f t="shared" si="186"/>
        <v>31.503685225104665</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0.16639852362628779</v>
      </c>
      <c r="O277" s="84">
        <f t="shared" si="187"/>
        <v>0.34017363106938109</v>
      </c>
      <c r="P277" s="84">
        <f t="shared" si="187"/>
        <v>0.51513698807084063</v>
      </c>
      <c r="Q277" s="84">
        <f t="shared" si="187"/>
        <v>0.66157738972724456</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8.6638327074005357</v>
      </c>
      <c r="N278" s="84">
        <f t="shared" si="188"/>
        <v>8.8377030914649897</v>
      </c>
      <c r="O278" s="84">
        <f t="shared" si="188"/>
        <v>9.2521790872366942</v>
      </c>
      <c r="P278" s="84">
        <f t="shared" si="188"/>
        <v>8.3469893678491012</v>
      </c>
      <c r="Q278" s="84">
        <f t="shared" si="188"/>
        <v>8.4932555145617137</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0.19493623591651177</v>
      </c>
      <c r="N279" s="84">
        <f t="shared" si="189"/>
        <v>0.57350478676613492</v>
      </c>
      <c r="O279" s="84">
        <f t="shared" si="189"/>
        <v>0.93980411007125386</v>
      </c>
      <c r="P279" s="84">
        <f t="shared" si="189"/>
        <v>1.2271965063654586</v>
      </c>
      <c r="Q279" s="84">
        <f t="shared" si="189"/>
        <v>1.4746815600705665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8.3024979478577343</v>
      </c>
      <c r="O281" s="235">
        <f t="shared" si="190"/>
        <v>16.392921145113466</v>
      </c>
      <c r="P281" s="235">
        <f t="shared" si="190"/>
        <v>24.530332765277446</v>
      </c>
      <c r="Q281" s="235">
        <f t="shared" si="190"/>
        <v>31.503685225104665</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0.16639852362628779</v>
      </c>
      <c r="O282" s="235">
        <f t="shared" si="191"/>
        <v>0.34017363106938109</v>
      </c>
      <c r="P282" s="235">
        <f t="shared" si="191"/>
        <v>0.51513698807084063</v>
      </c>
      <c r="Q282" s="235">
        <f t="shared" si="191"/>
        <v>0.66157738972724456</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8.4688964714840225</v>
      </c>
      <c r="O283" s="211">
        <f t="shared" si="192"/>
        <v>16.733094776182845</v>
      </c>
      <c r="P283" s="211">
        <f t="shared" si="192"/>
        <v>25.045469753348286</v>
      </c>
      <c r="Q283" s="211">
        <f t="shared" si="192"/>
        <v>32.16526261483191</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8.4688964714840225</v>
      </c>
      <c r="O285" s="261">
        <f t="shared" si="193"/>
        <v>16.733094776182845</v>
      </c>
      <c r="P285" s="261">
        <f t="shared" si="193"/>
        <v>25.045469753348286</v>
      </c>
      <c r="Q285" s="261">
        <f t="shared" si="193"/>
        <v>32.16526261483191</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8.6638327074005357</v>
      </c>
      <c r="N286" s="261">
        <f t="shared" si="194"/>
        <v>8.8377030914649897</v>
      </c>
      <c r="O286" s="261">
        <f t="shared" si="194"/>
        <v>9.2521790872366942</v>
      </c>
      <c r="P286" s="261">
        <f t="shared" si="194"/>
        <v>8.3469893678491012</v>
      </c>
      <c r="Q286" s="261">
        <f t="shared" si="194"/>
        <v>8.4932555145617137</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0.19493623591651177</v>
      </c>
      <c r="N287" s="261">
        <f t="shared" si="195"/>
        <v>0.57350478676613492</v>
      </c>
      <c r="O287" s="261">
        <f t="shared" si="195"/>
        <v>0.93980411007125386</v>
      </c>
      <c r="P287" s="261">
        <f t="shared" si="195"/>
        <v>1.2271965063654586</v>
      </c>
      <c r="Q287" s="261">
        <f t="shared" si="195"/>
        <v>1.4746815600705665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8.4688964714840242</v>
      </c>
      <c r="N288" s="260">
        <f t="shared" si="196"/>
        <v>16.733094776182874</v>
      </c>
      <c r="O288" s="260">
        <f t="shared" si="196"/>
        <v>25.045469753348286</v>
      </c>
      <c r="P288" s="260">
        <f t="shared" si="196"/>
        <v>32.165262614831931</v>
      </c>
      <c r="Q288" s="260">
        <f t="shared" si="196"/>
        <v>39.183836569323063</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8.4688964714840225</v>
      </c>
      <c r="O290" s="84">
        <f t="shared" si="197"/>
        <v>16.733094776182845</v>
      </c>
      <c r="P290" s="84">
        <f t="shared" si="197"/>
        <v>25.045469753348286</v>
      </c>
      <c r="Q290" s="84">
        <f t="shared" si="197"/>
        <v>32.16526261483191</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8.4688964714840242</v>
      </c>
      <c r="N291" s="84">
        <f t="shared" si="198"/>
        <v>16.733094776182874</v>
      </c>
      <c r="O291" s="84">
        <f t="shared" si="198"/>
        <v>25.045469753348286</v>
      </c>
      <c r="P291" s="84">
        <f t="shared" si="198"/>
        <v>32.165262614831931</v>
      </c>
      <c r="Q291" s="84">
        <f t="shared" si="198"/>
        <v>39.183836569323063</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4.2344482357420121</v>
      </c>
      <c r="N292" s="260">
        <f t="shared" si="199"/>
        <v>12.600995623833448</v>
      </c>
      <c r="O292" s="260">
        <f t="shared" si="199"/>
        <v>20.889282264765566</v>
      </c>
      <c r="P292" s="260">
        <f t="shared" si="199"/>
        <v>28.605366184090109</v>
      </c>
      <c r="Q292" s="260">
        <f t="shared" si="199"/>
        <v>35.674549592077483</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8.4688964714840242</v>
      </c>
      <c r="N295" s="84">
        <f t="shared" si="200"/>
        <v>16.733094776182874</v>
      </c>
      <c r="O295" s="84">
        <f t="shared" si="200"/>
        <v>25.045469753348286</v>
      </c>
      <c r="P295" s="84">
        <f t="shared" si="200"/>
        <v>32.165262614831931</v>
      </c>
      <c r="Q295" s="84">
        <f t="shared" si="200"/>
        <v>39.183836569323063</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8.4688964714840207</v>
      </c>
      <c r="N296" s="181">
        <f xml:space="preserve"> Inp!N$129</f>
        <v>16.733094776182899</v>
      </c>
      <c r="O296" s="181">
        <f xml:space="preserve"> Inp!O$129</f>
        <v>25.0454697533483</v>
      </c>
      <c r="P296" s="181">
        <f xml:space="preserve"> Inp!P$129</f>
        <v>32.165262614832002</v>
      </c>
      <c r="Q296" s="181">
        <f xml:space="preserve"> Inp!Q$129</f>
        <v>39.183836569323098</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70.622689591322043</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70.622689591322043</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141.24537918264409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70.929079392291499</v>
      </c>
      <c r="N308" s="84">
        <f t="shared" si="206"/>
        <v>68.371163683933887</v>
      </c>
      <c r="O308" s="84">
        <f t="shared" si="206"/>
        <v>65.982262810431479</v>
      </c>
      <c r="P308" s="84">
        <f t="shared" si="206"/>
        <v>63.691948026884326</v>
      </c>
      <c r="Q308" s="84">
        <f t="shared" si="206"/>
        <v>61.481132514570113</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70.622689591322043</v>
      </c>
      <c r="N309" s="84">
        <f t="shared" si="207"/>
        <v>67.444668559712483</v>
      </c>
      <c r="O309" s="84">
        <f t="shared" si="207"/>
        <v>64.443380808805344</v>
      </c>
      <c r="P309" s="84">
        <f t="shared" si="207"/>
        <v>61.607872053217854</v>
      </c>
      <c r="Q309" s="84">
        <f t="shared" si="207"/>
        <v>59.020341426982711</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8.4688964714840225</v>
      </c>
      <c r="O310" s="84">
        <f t="shared" si="208"/>
        <v>16.733094776182845</v>
      </c>
      <c r="P310" s="84">
        <f t="shared" si="208"/>
        <v>25.045469753348286</v>
      </c>
      <c r="Q310" s="84">
        <f t="shared" si="208"/>
        <v>32.16526261483191</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141.55176898361356</v>
      </c>
      <c r="N311" s="312">
        <f t="shared" si="209"/>
        <v>144.28472871513037</v>
      </c>
      <c r="O311" s="312">
        <f t="shared" si="209"/>
        <v>147.15873839541968</v>
      </c>
      <c r="P311" s="312">
        <f t="shared" si="209"/>
        <v>150.34528983345047</v>
      </c>
      <c r="Q311" s="312">
        <f t="shared" si="209"/>
        <v>152.66673655638473</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67.737270819638383</v>
      </c>
      <c r="N313" s="84">
        <f t="shared" si="210"/>
        <v>65.294461318156863</v>
      </c>
      <c r="O313" s="84">
        <f t="shared" si="210"/>
        <v>63.013060983962063</v>
      </c>
      <c r="P313" s="84">
        <f t="shared" si="210"/>
        <v>60.825810365674535</v>
      </c>
      <c r="Q313" s="84">
        <f t="shared" si="210"/>
        <v>58.714481551414458</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67.444668559712554</v>
      </c>
      <c r="N314" s="84">
        <f t="shared" si="211"/>
        <v>64.443380808805273</v>
      </c>
      <c r="O314" s="84">
        <f t="shared" si="211"/>
        <v>61.60787205321791</v>
      </c>
      <c r="P314" s="84">
        <f t="shared" si="211"/>
        <v>59.020341426982704</v>
      </c>
      <c r="Q314" s="84">
        <f t="shared" si="211"/>
        <v>56.630017599189912</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8.4688964714840242</v>
      </c>
      <c r="N315" s="84">
        <f t="shared" si="212"/>
        <v>16.733094776182874</v>
      </c>
      <c r="O315" s="84">
        <f t="shared" si="212"/>
        <v>25.045469753348286</v>
      </c>
      <c r="P315" s="84">
        <f t="shared" si="212"/>
        <v>32.165262614831931</v>
      </c>
      <c r="Q315" s="84">
        <f t="shared" si="212"/>
        <v>39.183836569323063</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143.65083585083494</v>
      </c>
      <c r="N316" s="211">
        <f t="shared" si="214"/>
        <v>146.470936903145</v>
      </c>
      <c r="O316" s="211">
        <f t="shared" si="214"/>
        <v>149.66640279052825</v>
      </c>
      <c r="P316" s="211">
        <f t="shared" si="214"/>
        <v>152.01141440748916</v>
      </c>
      <c r="Q316" s="211">
        <f t="shared" si="214"/>
        <v>154.52833571992744</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141.55176898361356</v>
      </c>
      <c r="N318" s="84">
        <f t="shared" si="215"/>
        <v>144.28472871513037</v>
      </c>
      <c r="O318" s="84">
        <f t="shared" si="215"/>
        <v>147.15873839541968</v>
      </c>
      <c r="P318" s="84">
        <f t="shared" si="215"/>
        <v>150.34528983345047</v>
      </c>
      <c r="Q318" s="84">
        <f t="shared" si="215"/>
        <v>152.66673655638473</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143.65083585083494</v>
      </c>
      <c r="N319" s="84">
        <f t="shared" si="216"/>
        <v>146.470936903145</v>
      </c>
      <c r="O319" s="84">
        <f t="shared" si="216"/>
        <v>149.66640279052825</v>
      </c>
      <c r="P319" s="84">
        <f t="shared" si="216"/>
        <v>152.01141440748916</v>
      </c>
      <c r="Q319" s="84">
        <f t="shared" si="216"/>
        <v>154.52833571992744</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142.60130241722425</v>
      </c>
      <c r="N320" s="211">
        <f t="shared" si="217"/>
        <v>145.37783280913769</v>
      </c>
      <c r="O320" s="211">
        <f t="shared" si="217"/>
        <v>148.41257059297396</v>
      </c>
      <c r="P320" s="211">
        <f t="shared" si="217"/>
        <v>151.17835212046981</v>
      </c>
      <c r="Q320" s="211">
        <f t="shared" si="217"/>
        <v>153.5975361381561</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147.121599414494</v>
      </c>
      <c r="N323" s="181">
        <f xml:space="preserve"> Inp!N$130</f>
        <v>152.59478082122899</v>
      </c>
      <c r="O323" s="181">
        <f xml:space="preserve"> Inp!O$130</f>
        <v>158.70880764824901</v>
      </c>
      <c r="P323" s="181">
        <f xml:space="preserve"> Inp!P$130</f>
        <v>165.536516206138</v>
      </c>
      <c r="Q323" s="181">
        <f xml:space="preserve"> Inp!Q$130</f>
        <v>171.66091871532299</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3.2434230719816401</v>
      </c>
      <c r="N324" s="181">
        <f xml:space="preserve"> Inp!N$131</f>
        <v>3.7451576019935402</v>
      </c>
      <c r="O324" s="181">
        <f xml:space="preserve"> Inp!O$131</f>
        <v>4.0541400078289698</v>
      </c>
      <c r="P324" s="181">
        <f xml:space="preserve"> Inp!P$131</f>
        <v>4.2429090950978399</v>
      </c>
      <c r="Q324" s="181">
        <f xml:space="preserve"> Inp!Q$131</f>
        <v>4.3604512336319399</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138.49845069316763</v>
      </c>
      <c r="N326" s="196">
        <f t="shared" si="218"/>
        <v>140.82835631247355</v>
      </c>
      <c r="O326" s="196">
        <f t="shared" si="218"/>
        <v>143.49327191535087</v>
      </c>
      <c r="P326" s="196">
        <f t="shared" si="218"/>
        <v>146.58805366359235</v>
      </c>
      <c r="Q326" s="196">
        <f t="shared" si="218"/>
        <v>148.884832916248</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3.0533182904459144</v>
      </c>
      <c r="N327" s="223">
        <f t="shared" si="219"/>
        <v>3.456372402656513</v>
      </c>
      <c r="O327" s="223">
        <f t="shared" si="219"/>
        <v>3.6654664800685577</v>
      </c>
      <c r="P327" s="223">
        <f t="shared" si="219"/>
        <v>3.7572361698577557</v>
      </c>
      <c r="Q327" s="223">
        <f t="shared" si="219"/>
        <v>3.7819036401369837</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141.55176898361353</v>
      </c>
      <c r="N329" s="8">
        <f t="shared" ref="N329:Q329" si="222" xml:space="preserve"> SUM(N326:N328)</f>
        <v>144.28472871513006</v>
      </c>
      <c r="O329" s="8">
        <f t="shared" si="222"/>
        <v>147.15873839541942</v>
      </c>
      <c r="P329" s="8">
        <f t="shared" si="222"/>
        <v>150.3452898334501</v>
      </c>
      <c r="Q329" s="8">
        <f t="shared" si="222"/>
        <v>152.66673655638499</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141.55176898361356</v>
      </c>
      <c r="N331" s="84">
        <f t="shared" si="223"/>
        <v>144.28472871513037</v>
      </c>
      <c r="O331" s="84">
        <f t="shared" si="223"/>
        <v>147.15873839541968</v>
      </c>
      <c r="P331" s="84">
        <f t="shared" si="223"/>
        <v>150.34528983345047</v>
      </c>
      <c r="Q331" s="84">
        <f t="shared" si="223"/>
        <v>152.66673655638473</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141.55176898361353</v>
      </c>
      <c r="N332" s="196">
        <f t="shared" si="224"/>
        <v>144.28472871513006</v>
      </c>
      <c r="O332" s="196">
        <f t="shared" si="224"/>
        <v>147.15873839541942</v>
      </c>
      <c r="P332" s="196">
        <f t="shared" si="224"/>
        <v>150.3452898334501</v>
      </c>
      <c r="Q332" s="196">
        <f t="shared" si="224"/>
        <v>152.66673655638499</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143.65083585083494</v>
      </c>
      <c r="N336" s="84">
        <f t="shared" si="226"/>
        <v>146.470936903145</v>
      </c>
      <c r="O336" s="84">
        <f t="shared" si="226"/>
        <v>149.66640279052825</v>
      </c>
      <c r="P336" s="84">
        <f t="shared" si="226"/>
        <v>152.01141440748916</v>
      </c>
      <c r="Q336" s="84">
        <f t="shared" si="226"/>
        <v>154.52833571992744</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143.65083585083499</v>
      </c>
      <c r="N337" s="181">
        <f xml:space="preserve"> Inp!N$132</f>
        <v>146.470936903145</v>
      </c>
      <c r="O337" s="181">
        <f xml:space="preserve"> Inp!O$132</f>
        <v>149.666402790528</v>
      </c>
      <c r="P337" s="181">
        <f xml:space="preserve"> Inp!P$132</f>
        <v>152.01141440748901</v>
      </c>
      <c r="Q337" s="181">
        <f xml:space="preserve"> Inp!Q$132</f>
        <v>154.52833571992699</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142.60130241722425</v>
      </c>
      <c r="N346" s="84">
        <f t="shared" si="230"/>
        <v>145.37783280913769</v>
      </c>
      <c r="O346" s="84">
        <f t="shared" si="230"/>
        <v>148.41257059297396</v>
      </c>
      <c r="P346" s="84">
        <f t="shared" si="230"/>
        <v>151.17835212046981</v>
      </c>
      <c r="Q346" s="84">
        <f t="shared" si="230"/>
        <v>153.5975361381561</v>
      </c>
    </row>
    <row r="347" spans="1:17" hidden="1" outlineLevel="2">
      <c r="B347" s="269"/>
      <c r="E347" s="84" t="s">
        <v>803</v>
      </c>
      <c r="G347" s="70" t="s">
        <v>255</v>
      </c>
      <c r="J347" s="84">
        <f t="shared" ref="J347:Q347" si="231" xml:space="preserve"> J345 * J346</f>
        <v>0</v>
      </c>
      <c r="K347" s="84">
        <f t="shared" si="231"/>
        <v>0</v>
      </c>
      <c r="L347" s="84">
        <f t="shared" si="231"/>
        <v>0</v>
      </c>
      <c r="M347" s="84">
        <f t="shared" si="231"/>
        <v>57.040520966889702</v>
      </c>
      <c r="N347" s="84">
        <f t="shared" si="231"/>
        <v>58.151133123655079</v>
      </c>
      <c r="O347" s="84">
        <f t="shared" si="231"/>
        <v>59.365028237189591</v>
      </c>
      <c r="P347" s="84">
        <f t="shared" si="231"/>
        <v>60.471340848187928</v>
      </c>
      <c r="Q347" s="84">
        <f t="shared" si="231"/>
        <v>61.439014455262445</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0.29099999999999993</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142.60130241722425</v>
      </c>
      <c r="N352" s="84">
        <f t="shared" si="232"/>
        <v>145.37783280913769</v>
      </c>
      <c r="O352" s="84">
        <f t="shared" si="232"/>
        <v>148.41257059297396</v>
      </c>
      <c r="P352" s="84">
        <f t="shared" si="232"/>
        <v>151.17835212046981</v>
      </c>
      <c r="Q352" s="84">
        <f t="shared" si="232"/>
        <v>153.5975361381561</v>
      </c>
    </row>
    <row r="353" spans="1:17" hidden="1" outlineLevel="2">
      <c r="E353" s="84" t="s">
        <v>804</v>
      </c>
      <c r="G353" s="70" t="s">
        <v>255</v>
      </c>
      <c r="J353" s="84">
        <f t="shared" ref="J353:Q353" si="233" xml:space="preserve"> J351 * J352</f>
        <v>0</v>
      </c>
      <c r="K353" s="84">
        <f t="shared" si="233"/>
        <v>0</v>
      </c>
      <c r="L353" s="84">
        <f t="shared" si="233"/>
        <v>0</v>
      </c>
      <c r="M353" s="84">
        <f t="shared" si="233"/>
        <v>41.496979003412243</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0.29099999999999993</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0.29099999999999993</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5.2080146007555897E-9</v>
      </c>
      <c r="N711" s="293">
        <f>Inp!N$183</f>
        <v>5.3343510955452099E-9</v>
      </c>
      <c r="O711" s="293">
        <f>Inp!O$183</f>
        <v>5.4921820017258203E-9</v>
      </c>
      <c r="P711" s="293">
        <f>Inp!P$183</f>
        <v>5.6652059639735597E-9</v>
      </c>
      <c r="Q711" s="293">
        <f>Inp!Q$183</f>
        <v>5.8464925548207198E-9</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1.2633649478962101E-10</v>
      </c>
      <c r="N712" s="293">
        <f>Inp!N$184</f>
        <v>1.5783090618061001E-10</v>
      </c>
      <c r="O712" s="293">
        <f>Inp!O$184</f>
        <v>1.73023962247739E-10</v>
      </c>
      <c r="P712" s="293">
        <f>Inp!P$184</f>
        <v>1.8128659084715799E-10</v>
      </c>
      <c r="Q712" s="293">
        <f>Inp!Q$184</f>
        <v>1.8708776175426701E-10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5.2080146007555897E-9</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5.0000000000000001E-9</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4.9027604122211881E-9</v>
      </c>
      <c r="N720" s="84">
        <f t="shared" si="455"/>
        <v>4.9230248422412859E-9</v>
      </c>
      <c r="O720" s="84">
        <f t="shared" si="455"/>
        <v>4.9656422794688798E-9</v>
      </c>
      <c r="P720" s="84">
        <f t="shared" si="455"/>
        <v>5.0167270333762581E-9</v>
      </c>
      <c r="Q720" s="84">
        <f t="shared" si="455"/>
        <v>5.0707760023940229E-9</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1.1893161074922464E-10</v>
      </c>
      <c r="N721" s="84">
        <f t="shared" si="456"/>
        <v>1.4566072950269148E-10</v>
      </c>
      <c r="O721" s="84">
        <f t="shared" si="456"/>
        <v>1.5643602160828239E-10</v>
      </c>
      <c r="P721" s="84">
        <f t="shared" si="456"/>
        <v>1.6053526506804387E-10</v>
      </c>
      <c r="Q721" s="84">
        <f t="shared" si="456"/>
        <v>1.6226483207661216E-10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4.9027604122211881E-9</v>
      </c>
      <c r="N724" s="84">
        <f t="shared" si="458"/>
        <v>4.9230248422412859E-9</v>
      </c>
      <c r="O724" s="84">
        <f t="shared" si="458"/>
        <v>4.9656422794688798E-9</v>
      </c>
      <c r="P724" s="84">
        <f t="shared" si="458"/>
        <v>5.0167270333762581E-9</v>
      </c>
      <c r="Q724" s="84">
        <f t="shared" si="458"/>
        <v>5.0707760023940229E-9</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1.1893161074922464E-10</v>
      </c>
      <c r="N725" s="84">
        <f t="shared" si="459"/>
        <v>1.4566072950269148E-10</v>
      </c>
      <c r="O725" s="84">
        <f t="shared" si="459"/>
        <v>1.5643602160828239E-10</v>
      </c>
      <c r="P725" s="84">
        <f t="shared" si="459"/>
        <v>1.6053526506804387E-10</v>
      </c>
      <c r="Q725" s="84">
        <f t="shared" si="459"/>
        <v>1.6226483207661216E-10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5.0216920229704124E-9</v>
      </c>
      <c r="N726" s="211">
        <f t="shared" si="460"/>
        <v>5.0686855717439773E-9</v>
      </c>
      <c r="O726" s="211">
        <f t="shared" si="460"/>
        <v>5.1220783010771625E-9</v>
      </c>
      <c r="P726" s="211">
        <f t="shared" si="460"/>
        <v>5.1772622984443023E-9</v>
      </c>
      <c r="Q726" s="211">
        <f t="shared" si="460"/>
        <v>5.2330408344706355E-9</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5.0216920229704124E-9</v>
      </c>
      <c r="N728" s="309">
        <f t="shared" si="461"/>
        <v>5.0686855717439773E-9</v>
      </c>
      <c r="O728" s="309">
        <f t="shared" si="461"/>
        <v>5.1220783010771625E-9</v>
      </c>
      <c r="P728" s="309">
        <f t="shared" si="461"/>
        <v>5.1772622984443023E-9</v>
      </c>
      <c r="Q728" s="309">
        <f t="shared" si="461"/>
        <v>5.2330408344706355E-9</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5.0216920229704124E-9</v>
      </c>
      <c r="N730" s="312">
        <f t="shared" si="463"/>
        <v>5.0686855717439773E-9</v>
      </c>
      <c r="O730" s="312">
        <f t="shared" si="463"/>
        <v>5.1220783010771625E-9</v>
      </c>
      <c r="P730" s="312">
        <f t="shared" si="463"/>
        <v>5.1772622984443023E-9</v>
      </c>
      <c r="Q730" s="312">
        <f t="shared" si="463"/>
        <v>5.2330408344706355E-9</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5.0216920229704124E-9</v>
      </c>
      <c r="N732" s="91">
        <f t="shared" si="464"/>
        <v>5.0686855717439773E-9</v>
      </c>
      <c r="O732" s="91">
        <f t="shared" si="464"/>
        <v>5.1220783010771625E-9</v>
      </c>
      <c r="P732" s="91">
        <f t="shared" si="464"/>
        <v>5.1772622984443023E-9</v>
      </c>
      <c r="Q732" s="91">
        <f t="shared" si="464"/>
        <v>5.2330408344706355E-9</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5.0216920229704124E-9</v>
      </c>
      <c r="N733" s="91">
        <f t="shared" si="465"/>
        <v>5.0686855717439773E-9</v>
      </c>
      <c r="O733" s="91">
        <f t="shared" si="465"/>
        <v>5.1220783010771625E-9</v>
      </c>
      <c r="P733" s="91">
        <f t="shared" si="465"/>
        <v>5.1772622984443023E-9</v>
      </c>
      <c r="Q733" s="91">
        <f t="shared" si="465"/>
        <v>5.2330408344706355E-9</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5.0216920229704124E-9</v>
      </c>
      <c r="N734" s="312">
        <f t="shared" si="466"/>
        <v>5.0686855717439773E-9</v>
      </c>
      <c r="O734" s="312">
        <f t="shared" si="466"/>
        <v>5.1220783010771625E-9</v>
      </c>
      <c r="P734" s="312">
        <f t="shared" si="466"/>
        <v>5.1772622984443023E-9</v>
      </c>
      <c r="Q734" s="312">
        <f t="shared" si="466"/>
        <v>5.2330408344706355E-9</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5.0216920229704124E-9</v>
      </c>
      <c r="N737" s="84">
        <f t="shared" si="467"/>
        <v>5.0686855717439773E-9</v>
      </c>
      <c r="O737" s="84">
        <f t="shared" si="467"/>
        <v>5.1220783010771625E-9</v>
      </c>
      <c r="P737" s="84">
        <f t="shared" si="467"/>
        <v>5.1772622984443023E-9</v>
      </c>
      <c r="Q737" s="84">
        <f t="shared" si="467"/>
        <v>5.2330408344706355E-9</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5.0216920229704099E-9</v>
      </c>
      <c r="N738" s="181">
        <f xml:space="preserve"> Inp!N$186</f>
        <v>5.0686855717439797E-9</v>
      </c>
      <c r="O738" s="181">
        <f xml:space="preserve"> Inp!O$186</f>
        <v>5.12207830107716E-9</v>
      </c>
      <c r="P738" s="181">
        <f xml:space="preserve"> Inp!P$186</f>
        <v>5.1772622984442998E-9</v>
      </c>
      <c r="Q738" s="181">
        <f xml:space="preserve"> Inp!Q$186</f>
        <v>5.2330408344706297E-9</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5.2080146007555897E-9</v>
      </c>
      <c r="N745" s="155">
        <f>Inp!N$187</f>
        <v>5.3113084903899102E-9</v>
      </c>
      <c r="O745" s="155">
        <f>Inp!O$187</f>
        <v>5.4177576454363997E-9</v>
      </c>
      <c r="P745" s="155">
        <f>Inp!P$187</f>
        <v>5.5301828974209403E-9</v>
      </c>
      <c r="Q745" s="155">
        <f>Inp!Q$187</f>
        <v>5.6463167382667803E-9</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1.03293889634324E-10</v>
      </c>
      <c r="N746" s="155">
        <f>Inp!N$188</f>
        <v>1.06449155046487E-10</v>
      </c>
      <c r="O746" s="155">
        <f>Inp!O$188</f>
        <v>1.12425251984535E-10</v>
      </c>
      <c r="P746" s="155">
        <f>Inp!P$188</f>
        <v>1.1613384084584299E-10</v>
      </c>
      <c r="Q746" s="155">
        <f>Inp!Q$188</f>
        <v>1.18572651503611E-10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5.2080146007555897E-9</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5.0000000000000001E-9</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4.9027604122211881E-9</v>
      </c>
      <c r="N760" s="195">
        <f t="shared" si="472"/>
        <v>4.9017590283535882E-9</v>
      </c>
      <c r="O760" s="195">
        <f t="shared" si="472"/>
        <v>4.8983530435883364E-9</v>
      </c>
      <c r="P760" s="195">
        <f t="shared" si="472"/>
        <v>4.8971596474045086E-9</v>
      </c>
      <c r="Q760" s="195">
        <f t="shared" si="472"/>
        <v>4.897159647404502E-9</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9.7239587778812111E-11</v>
      </c>
      <c r="N761" s="195">
        <f t="shared" si="473"/>
        <v>9.8240971646409375E-11</v>
      </c>
      <c r="O761" s="195">
        <f t="shared" si="473"/>
        <v>1.0164695641166391E-10</v>
      </c>
      <c r="P761" s="195">
        <f t="shared" si="473"/>
        <v>1.0284035259549755E-10</v>
      </c>
      <c r="Q761" s="195">
        <f t="shared" si="473"/>
        <v>1.0284035259550201E-10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4.9027604122211881E-9</v>
      </c>
      <c r="N766" s="195">
        <f t="shared" si="477"/>
        <v>4.9017590283535882E-9</v>
      </c>
      <c r="O766" s="195">
        <f t="shared" si="477"/>
        <v>4.8983530435883364E-9</v>
      </c>
      <c r="P766" s="195">
        <f t="shared" si="477"/>
        <v>4.8971596474045086E-9</v>
      </c>
      <c r="Q766" s="195">
        <f t="shared" si="477"/>
        <v>4.897159647404502E-9</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9.7239587778812111E-11</v>
      </c>
      <c r="N767" s="195">
        <f t="shared" si="478"/>
        <v>9.8240971646409375E-11</v>
      </c>
      <c r="O767" s="195">
        <f t="shared" si="478"/>
        <v>1.0164695641166391E-10</v>
      </c>
      <c r="P767" s="195">
        <f t="shared" si="478"/>
        <v>1.0284035259549755E-10</v>
      </c>
      <c r="Q767" s="195">
        <f t="shared" si="478"/>
        <v>1.0284035259550201E-10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5.0000000000000001E-9</v>
      </c>
      <c r="N770" s="243">
        <f t="shared" si="480"/>
        <v>4.9999999999999976E-9</v>
      </c>
      <c r="O770" s="243">
        <f t="shared" si="480"/>
        <v>5.0000000000000001E-9</v>
      </c>
      <c r="P770" s="243">
        <f t="shared" si="480"/>
        <v>5.0000000000000059E-9</v>
      </c>
      <c r="Q770" s="243">
        <f t="shared" si="480"/>
        <v>5.0000000000000042E-9</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5.0000000000000001E-9</v>
      </c>
      <c r="N772" s="275">
        <f t="shared" si="481"/>
        <v>4.9999999999999976E-9</v>
      </c>
      <c r="O772" s="275">
        <f t="shared" si="481"/>
        <v>5.0000000000000001E-9</v>
      </c>
      <c r="P772" s="275">
        <f t="shared" si="481"/>
        <v>5.0000000000000059E-9</v>
      </c>
      <c r="Q772" s="275">
        <f t="shared" si="481"/>
        <v>5.0000000000000042E-9</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5.0000000000000001E-9</v>
      </c>
      <c r="N775" s="368">
        <f t="shared" si="484"/>
        <v>4.9999999999999976E-9</v>
      </c>
      <c r="O775" s="368">
        <f t="shared" si="484"/>
        <v>5.0000000000000001E-9</v>
      </c>
      <c r="P775" s="368">
        <f t="shared" si="484"/>
        <v>5.0000000000000059E-9</v>
      </c>
      <c r="Q775" s="368">
        <f t="shared" si="484"/>
        <v>5.0000000000000042E-9</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5.0000000000000001E-9</v>
      </c>
      <c r="N777" s="147">
        <f t="shared" si="485"/>
        <v>4.9999999999999976E-9</v>
      </c>
      <c r="O777" s="147">
        <f t="shared" si="485"/>
        <v>5.0000000000000001E-9</v>
      </c>
      <c r="P777" s="147">
        <f t="shared" si="485"/>
        <v>5.0000000000000059E-9</v>
      </c>
      <c r="Q777" s="147">
        <f t="shared" si="485"/>
        <v>5.0000000000000042E-9</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5.0000000000000001E-9</v>
      </c>
      <c r="N778" s="147">
        <f t="shared" si="486"/>
        <v>4.9999999999999976E-9</v>
      </c>
      <c r="O778" s="147">
        <f t="shared" si="486"/>
        <v>5.0000000000000001E-9</v>
      </c>
      <c r="P778" s="147">
        <f t="shared" si="486"/>
        <v>5.0000000000000059E-9</v>
      </c>
      <c r="Q778" s="147">
        <f t="shared" si="486"/>
        <v>5.0000000000000042E-9</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5.0000000000000001E-9</v>
      </c>
      <c r="N779" s="368">
        <f t="shared" si="487"/>
        <v>4.9999999999999976E-9</v>
      </c>
      <c r="O779" s="368">
        <f t="shared" si="487"/>
        <v>5.0000000000000001E-9</v>
      </c>
      <c r="P779" s="368">
        <f t="shared" si="487"/>
        <v>5.0000000000000059E-9</v>
      </c>
      <c r="Q779" s="368">
        <f t="shared" si="487"/>
        <v>5.0000000000000042E-9</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5.0000000000000001E-9</v>
      </c>
      <c r="N782" s="195">
        <f t="shared" si="488"/>
        <v>4.9999999999999976E-9</v>
      </c>
      <c r="O782" s="195">
        <f t="shared" si="488"/>
        <v>5.0000000000000001E-9</v>
      </c>
      <c r="P782" s="195">
        <f t="shared" si="488"/>
        <v>5.0000000000000059E-9</v>
      </c>
      <c r="Q782" s="195">
        <f t="shared" si="488"/>
        <v>5.0000000000000042E-9</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5.0000000000000001E-9</v>
      </c>
      <c r="N783" s="181">
        <f xml:space="preserve"> Inp!N$193</f>
        <v>5.0000000000000001E-9</v>
      </c>
      <c r="O783" s="181">
        <f xml:space="preserve"> Inp!O$193</f>
        <v>5.0000000000000001E-9</v>
      </c>
      <c r="P783" s="181">
        <f xml:space="preserve"> Inp!P$193</f>
        <v>5.0000000000000001E-9</v>
      </c>
      <c r="Q783" s="181">
        <f xml:space="preserve"> Inp!Q$193</f>
        <v>5.0000000000000001E-9</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10.6930379250692</v>
      </c>
      <c r="O791" s="229">
        <f xml:space="preserve"> Inp!O$194</f>
        <v>17.363334718744301</v>
      </c>
      <c r="P791" s="229">
        <f xml:space="preserve"> Inp!P$194</f>
        <v>25.330283005320599</v>
      </c>
      <c r="Q791" s="229">
        <f xml:space="preserve"> Inp!Q$194</f>
        <v>45.351544095052297</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0.21430968546887899</v>
      </c>
      <c r="O792" s="229">
        <f xml:space="preserve"> Inp!O$195</f>
        <v>0.360310927287597</v>
      </c>
      <c r="P792" s="229">
        <f xml:space="preserve"> Inp!P$195</f>
        <v>0.53193594311174797</v>
      </c>
      <c r="Q792" s="229">
        <f xml:space="preserve"> Inp!Q$195</f>
        <v>0.95238242599616496</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10.759970070685901</v>
      </c>
      <c r="N793" s="229">
        <f xml:space="preserve"> Inp!N$196</f>
        <v>6.6308073556659402</v>
      </c>
      <c r="O793" s="229">
        <f xml:space="preserve"> Inp!O$196</f>
        <v>7.8706493691811996</v>
      </c>
      <c r="P793" s="229">
        <f xml:space="preserve"> Inp!P$196</f>
        <v>19.922722479806101</v>
      </c>
      <c r="Q793" s="229">
        <f xml:space="preserve"> Inp!Q$196</f>
        <v>23.543084947014702</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6.6932145616707295E-2</v>
      </c>
      <c r="N794" s="229">
        <f xml:space="preserve"> Inp!N$197</f>
        <v>0.17482024745969199</v>
      </c>
      <c r="O794" s="229">
        <f xml:space="preserve"> Inp!O$197</f>
        <v>0.26401200989245299</v>
      </c>
      <c r="P794" s="229">
        <f xml:space="preserve"> Inp!P$197</f>
        <v>0.43339733318617402</v>
      </c>
      <c r="Q794" s="229">
        <f xml:space="preserve"> Inp!Q$197</f>
        <v>0.69662353752067496</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9.8685089153779213</v>
      </c>
      <c r="O801" s="84">
        <f t="shared" si="505"/>
        <v>15.698698434406117</v>
      </c>
      <c r="P801" s="84">
        <f t="shared" si="505"/>
        <v>22.430802396941086</v>
      </c>
      <c r="Q801" s="84">
        <f t="shared" si="505"/>
        <v>39.33427081491552</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0.19778448898447945</v>
      </c>
      <c r="O802" s="84">
        <f t="shared" si="506"/>
        <v>0.32576764093610017</v>
      </c>
      <c r="P802" s="84">
        <f t="shared" si="506"/>
        <v>0.47104685033577648</v>
      </c>
      <c r="Q802" s="84">
        <f t="shared" si="506"/>
        <v>0.82601968711328388</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10.129302496884332</v>
      </c>
      <c r="N803" s="84">
        <f t="shared" si="507"/>
        <v>6.1195127113625523</v>
      </c>
      <c r="O803" s="84">
        <f t="shared" si="507"/>
        <v>7.1160841469201399</v>
      </c>
      <c r="P803" s="84">
        <f t="shared" si="507"/>
        <v>17.64222891073738</v>
      </c>
      <c r="Q803" s="84">
        <f t="shared" si="507"/>
        <v>20.419372649882199</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6.3009092521938675E-2</v>
      </c>
      <c r="N804" s="84">
        <f t="shared" si="508"/>
        <v>0.16134004038271285</v>
      </c>
      <c r="O804" s="84">
        <f t="shared" si="508"/>
        <v>0.23870097498545489</v>
      </c>
      <c r="P804" s="84">
        <f t="shared" si="508"/>
        <v>0.38378765598545928</v>
      </c>
      <c r="Q804" s="84">
        <f t="shared" si="508"/>
        <v>0.60419505945492324</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9.8685089153779213</v>
      </c>
      <c r="O806" s="235">
        <f t="shared" si="509"/>
        <v>15.698698434406117</v>
      </c>
      <c r="P806" s="235">
        <f t="shared" si="509"/>
        <v>22.430802396941086</v>
      </c>
      <c r="Q806" s="235">
        <f t="shared" si="509"/>
        <v>39.33427081491552</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0.19778448898447945</v>
      </c>
      <c r="O807" s="235">
        <f t="shared" si="510"/>
        <v>0.32576764093610017</v>
      </c>
      <c r="P807" s="235">
        <f t="shared" si="510"/>
        <v>0.47104685033577648</v>
      </c>
      <c r="Q807" s="235">
        <f t="shared" si="510"/>
        <v>0.82601968711328388</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10.066293404362401</v>
      </c>
      <c r="O808" s="211">
        <f t="shared" si="511"/>
        <v>16.024466075342218</v>
      </c>
      <c r="P808" s="211">
        <f t="shared" si="511"/>
        <v>22.901849247276864</v>
      </c>
      <c r="Q808" s="211">
        <f t="shared" si="511"/>
        <v>40.160290502028801</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10.066293404362401</v>
      </c>
      <c r="O810" s="261">
        <f t="shared" si="512"/>
        <v>16.024466075342218</v>
      </c>
      <c r="P810" s="261">
        <f t="shared" si="512"/>
        <v>22.901849247276864</v>
      </c>
      <c r="Q810" s="261">
        <f t="shared" si="512"/>
        <v>40.160290502028801</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10.129302496884332</v>
      </c>
      <c r="N811" s="261">
        <f t="shared" si="513"/>
        <v>6.1195127113625523</v>
      </c>
      <c r="O811" s="261">
        <f t="shared" si="513"/>
        <v>7.1160841469201399</v>
      </c>
      <c r="P811" s="261">
        <f t="shared" si="513"/>
        <v>17.64222891073738</v>
      </c>
      <c r="Q811" s="261">
        <f t="shared" si="513"/>
        <v>20.419372649882199</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6.3009092521938675E-2</v>
      </c>
      <c r="N812" s="261">
        <f t="shared" si="514"/>
        <v>0.16134004038271285</v>
      </c>
      <c r="O812" s="261">
        <f t="shared" si="514"/>
        <v>0.23870097498545489</v>
      </c>
      <c r="P812" s="261">
        <f t="shared" si="514"/>
        <v>0.38378765598545928</v>
      </c>
      <c r="Q812" s="261">
        <f t="shared" si="514"/>
        <v>0.60419505945492324</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10.066293404362392</v>
      </c>
      <c r="N813" s="260">
        <f t="shared" si="515"/>
        <v>16.024466075342243</v>
      </c>
      <c r="O813" s="260">
        <f t="shared" si="515"/>
        <v>22.901849247276903</v>
      </c>
      <c r="P813" s="260">
        <f t="shared" si="515"/>
        <v>40.160290502028786</v>
      </c>
      <c r="Q813" s="260">
        <f t="shared" si="515"/>
        <v>59.975468092456076</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10.066293404362401</v>
      </c>
      <c r="O815" s="84">
        <f t="shared" si="516"/>
        <v>16.024466075342218</v>
      </c>
      <c r="P815" s="84">
        <f t="shared" si="516"/>
        <v>22.901849247276864</v>
      </c>
      <c r="Q815" s="84">
        <f t="shared" si="516"/>
        <v>40.160290502028801</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10.066293404362392</v>
      </c>
      <c r="N816" s="84">
        <f t="shared" si="517"/>
        <v>16.024466075342243</v>
      </c>
      <c r="O816" s="84">
        <f t="shared" si="517"/>
        <v>22.901849247276903</v>
      </c>
      <c r="P816" s="84">
        <f t="shared" si="517"/>
        <v>40.160290502028786</v>
      </c>
      <c r="Q816" s="84">
        <f t="shared" si="517"/>
        <v>59.975468092456076</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5.0331467021811962</v>
      </c>
      <c r="N817" s="260">
        <f t="shared" si="518"/>
        <v>13.045379739852322</v>
      </c>
      <c r="O817" s="260">
        <f t="shared" si="518"/>
        <v>19.463157661309559</v>
      </c>
      <c r="P817" s="260">
        <f t="shared" si="518"/>
        <v>31.531069874652825</v>
      </c>
      <c r="Q817" s="260">
        <f t="shared" si="518"/>
        <v>50.067879297242442</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10.066293404362392</v>
      </c>
      <c r="N820" s="84">
        <f t="shared" si="519"/>
        <v>16.024466075342243</v>
      </c>
      <c r="O820" s="84">
        <f t="shared" si="519"/>
        <v>22.901849247276903</v>
      </c>
      <c r="P820" s="84">
        <f t="shared" si="519"/>
        <v>40.160290502028786</v>
      </c>
      <c r="Q820" s="84">
        <f t="shared" si="519"/>
        <v>59.975468092456076</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10.066293404362399</v>
      </c>
      <c r="N821" s="181">
        <f xml:space="preserve"> Inp!N$198</f>
        <v>16.0244660753422</v>
      </c>
      <c r="O821" s="181">
        <f xml:space="preserve"> Inp!O$198</f>
        <v>22.9018492472769</v>
      </c>
      <c r="P821" s="181">
        <f xml:space="preserve"> Inp!P$198</f>
        <v>40.160290502028801</v>
      </c>
      <c r="Q821" s="181">
        <f xml:space="preserve"> Inp!Q$198</f>
        <v>59.975468092456097</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5.0000000000000001E-9</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5.0000000000000001E-9</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1E-8</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5.0216920229704124E-9</v>
      </c>
      <c r="N833" s="84">
        <f t="shared" si="525"/>
        <v>5.0686855717439773E-9</v>
      </c>
      <c r="O833" s="84">
        <f t="shared" si="525"/>
        <v>5.1220783010771625E-9</v>
      </c>
      <c r="P833" s="84">
        <f t="shared" si="525"/>
        <v>5.1772622984443023E-9</v>
      </c>
      <c r="Q833" s="84">
        <f t="shared" si="525"/>
        <v>5.2330408344706355E-9</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5.0000000000000001E-9</v>
      </c>
      <c r="N834" s="195">
        <f t="shared" si="526"/>
        <v>4.9999999999999976E-9</v>
      </c>
      <c r="O834" s="195">
        <f t="shared" si="526"/>
        <v>5.0000000000000001E-9</v>
      </c>
      <c r="P834" s="195">
        <f t="shared" si="526"/>
        <v>5.0000000000000059E-9</v>
      </c>
      <c r="Q834" s="195">
        <f t="shared" si="526"/>
        <v>5.0000000000000042E-9</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10.066293404362401</v>
      </c>
      <c r="O835" s="84">
        <f t="shared" si="527"/>
        <v>16.024466075342218</v>
      </c>
      <c r="P835" s="84">
        <f t="shared" si="527"/>
        <v>22.901849247276864</v>
      </c>
      <c r="Q835" s="84">
        <f t="shared" si="527"/>
        <v>40.160290502028801</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1.0021692022970412E-8</v>
      </c>
      <c r="N836" s="312">
        <f t="shared" si="528"/>
        <v>10.066293414431087</v>
      </c>
      <c r="O836" s="312">
        <f t="shared" si="528"/>
        <v>16.024466085464297</v>
      </c>
      <c r="P836" s="312">
        <f t="shared" si="528"/>
        <v>22.901849257454128</v>
      </c>
      <c r="Q836" s="312">
        <f t="shared" si="528"/>
        <v>40.160290512261838</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5.0216920229704124E-9</v>
      </c>
      <c r="N838" s="84">
        <f t="shared" si="529"/>
        <v>5.0686855717439773E-9</v>
      </c>
      <c r="O838" s="84">
        <f t="shared" si="529"/>
        <v>5.1220783010771625E-9</v>
      </c>
      <c r="P838" s="84">
        <f t="shared" si="529"/>
        <v>5.1772622984443023E-9</v>
      </c>
      <c r="Q838" s="84">
        <f t="shared" si="529"/>
        <v>5.2330408344706355E-9</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5.0000000000000001E-9</v>
      </c>
      <c r="N839" s="195">
        <f t="shared" si="530"/>
        <v>4.9999999999999976E-9</v>
      </c>
      <c r="O839" s="195">
        <f t="shared" si="530"/>
        <v>5.0000000000000001E-9</v>
      </c>
      <c r="P839" s="195">
        <f t="shared" si="530"/>
        <v>5.0000000000000059E-9</v>
      </c>
      <c r="Q839" s="195">
        <f t="shared" si="530"/>
        <v>5.0000000000000042E-9</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10.066293404362392</v>
      </c>
      <c r="N840" s="84">
        <f t="shared" si="531"/>
        <v>16.024466075342243</v>
      </c>
      <c r="O840" s="84">
        <f t="shared" si="531"/>
        <v>22.901849247276903</v>
      </c>
      <c r="P840" s="84">
        <f t="shared" si="531"/>
        <v>40.160290502028786</v>
      </c>
      <c r="Q840" s="84">
        <f t="shared" si="531"/>
        <v>59.975468092456076</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10.066293414384084</v>
      </c>
      <c r="N841" s="211">
        <f t="shared" si="533"/>
        <v>16.024466085410928</v>
      </c>
      <c r="O841" s="211">
        <f t="shared" si="533"/>
        <v>22.901849257398982</v>
      </c>
      <c r="P841" s="211">
        <f t="shared" si="533"/>
        <v>40.160290512206046</v>
      </c>
      <c r="Q841" s="211">
        <f t="shared" si="533"/>
        <v>59.975468102689113</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1.0021692022970412E-8</v>
      </c>
      <c r="N843" s="84">
        <f t="shared" si="534"/>
        <v>10.066293414431087</v>
      </c>
      <c r="O843" s="84">
        <f t="shared" si="534"/>
        <v>16.024466085464297</v>
      </c>
      <c r="P843" s="84">
        <f t="shared" si="534"/>
        <v>22.901849257454128</v>
      </c>
      <c r="Q843" s="84">
        <f t="shared" si="534"/>
        <v>40.160290512261838</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10.066293414384084</v>
      </c>
      <c r="N844" s="84">
        <f t="shared" si="535"/>
        <v>16.024466085410928</v>
      </c>
      <c r="O844" s="84">
        <f t="shared" si="535"/>
        <v>22.901849257398982</v>
      </c>
      <c r="P844" s="84">
        <f t="shared" si="535"/>
        <v>40.160290512206046</v>
      </c>
      <c r="Q844" s="84">
        <f t="shared" si="535"/>
        <v>59.975468102689113</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5.0331467122028881</v>
      </c>
      <c r="N845" s="211">
        <f t="shared" si="536"/>
        <v>13.045379749921008</v>
      </c>
      <c r="O845" s="211">
        <f t="shared" si="536"/>
        <v>19.463157671431638</v>
      </c>
      <c r="P845" s="211">
        <f t="shared" si="536"/>
        <v>31.531069884830089</v>
      </c>
      <c r="Q845" s="211">
        <f t="shared" si="536"/>
        <v>50.067879307475479</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1.0416029201511199E-8</v>
      </c>
      <c r="N848" s="181">
        <f xml:space="preserve"> Inp!N$199</f>
        <v>10.6930379357148</v>
      </c>
      <c r="O848" s="181">
        <f xml:space="preserve"> Inp!O$199</f>
        <v>17.363334729654198</v>
      </c>
      <c r="P848" s="181">
        <f xml:space="preserve"> Inp!P$199</f>
        <v>25.330283016515999</v>
      </c>
      <c r="Q848" s="181">
        <f xml:space="preserve"> Inp!Q$199</f>
        <v>45.351544106545099</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2.2963038442394501E-10</v>
      </c>
      <c r="N849" s="293">
        <f xml:space="preserve"> Inp!N$200</f>
        <v>0.21430968573315901</v>
      </c>
      <c r="O849" s="293">
        <f xml:space="preserve"> Inp!O$200</f>
        <v>0.360310927573046</v>
      </c>
      <c r="P849" s="293">
        <f xml:space="preserve"> Inp!P$200</f>
        <v>0.53193594340916805</v>
      </c>
      <c r="Q849" s="293">
        <f xml:space="preserve"> Inp!Q$200</f>
        <v>0.95238242630182601</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9.805520824442396E-9</v>
      </c>
      <c r="N851" s="196">
        <f t="shared" si="537"/>
        <v>9.868508925202649</v>
      </c>
      <c r="O851" s="196">
        <f t="shared" si="537"/>
        <v>15.698698444270073</v>
      </c>
      <c r="P851" s="196">
        <f t="shared" si="537"/>
        <v>22.430802406854983</v>
      </c>
      <c r="Q851" s="196">
        <f t="shared" si="537"/>
        <v>39.334270824883454</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2.1617119852803674E-10</v>
      </c>
      <c r="N852" s="223">
        <f t="shared" si="538"/>
        <v>0.19778448922838113</v>
      </c>
      <c r="O852" s="223">
        <f t="shared" si="538"/>
        <v>0.32576764119418294</v>
      </c>
      <c r="P852" s="223">
        <f t="shared" si="538"/>
        <v>0.47104685059915175</v>
      </c>
      <c r="Q852" s="223">
        <f t="shared" si="538"/>
        <v>0.8260196873783896</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1.0021692022970433E-8</v>
      </c>
      <c r="N854" s="444">
        <f t="shared" si="540"/>
        <v>10.06629341443103</v>
      </c>
      <c r="O854" s="444">
        <f t="shared" si="540"/>
        <v>16.024466085464255</v>
      </c>
      <c r="P854" s="444">
        <f t="shared" si="540"/>
        <v>22.901849257454135</v>
      </c>
      <c r="Q854" s="444">
        <f t="shared" si="540"/>
        <v>40.160290512261845</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1.0021692022970412E-8</v>
      </c>
      <c r="N856" s="84">
        <f t="shared" si="541"/>
        <v>10.066293414431087</v>
      </c>
      <c r="O856" s="84">
        <f t="shared" si="541"/>
        <v>16.024466085464297</v>
      </c>
      <c r="P856" s="84">
        <f t="shared" si="541"/>
        <v>22.901849257454128</v>
      </c>
      <c r="Q856" s="84">
        <f t="shared" si="541"/>
        <v>40.160290512261838</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1.0021692022970433E-8</v>
      </c>
      <c r="N857" s="196">
        <f t="shared" si="542"/>
        <v>10.06629341443103</v>
      </c>
      <c r="O857" s="196">
        <f t="shared" si="542"/>
        <v>16.024466085464255</v>
      </c>
      <c r="P857" s="196">
        <f t="shared" si="542"/>
        <v>22.901849257454135</v>
      </c>
      <c r="Q857" s="196">
        <f t="shared" si="542"/>
        <v>40.160290512261845</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10.066293414384084</v>
      </c>
      <c r="N861" s="84">
        <f t="shared" si="544"/>
        <v>16.024466085410928</v>
      </c>
      <c r="O861" s="84">
        <f t="shared" si="544"/>
        <v>22.901849257398982</v>
      </c>
      <c r="P861" s="84">
        <f t="shared" si="544"/>
        <v>40.160290512206046</v>
      </c>
      <c r="Q861" s="84">
        <f t="shared" si="544"/>
        <v>59.975468102689113</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10.0662934143841</v>
      </c>
      <c r="N862" s="181">
        <f xml:space="preserve"> Inp!N$201</f>
        <v>16.0244660854109</v>
      </c>
      <c r="O862" s="181">
        <f xml:space="preserve"> Inp!O$201</f>
        <v>22.901849257399</v>
      </c>
      <c r="P862" s="181">
        <f xml:space="preserve"> Inp!P$201</f>
        <v>40.160290512206103</v>
      </c>
      <c r="Q862" s="181">
        <f xml:space="preserve"> Inp!Q$201</f>
        <v>59.975468102689099</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5.0331467122028881</v>
      </c>
      <c r="N871" s="84">
        <f t="shared" si="547"/>
        <v>13.045379749921008</v>
      </c>
      <c r="O871" s="84">
        <f t="shared" si="547"/>
        <v>19.463157671431638</v>
      </c>
      <c r="P871" s="84">
        <f t="shared" si="547"/>
        <v>31.531069884830089</v>
      </c>
      <c r="Q871" s="84">
        <f t="shared" si="547"/>
        <v>50.067879307475479</v>
      </c>
    </row>
    <row r="872" spans="1:17" hidden="1" outlineLevel="2">
      <c r="B872" s="269"/>
      <c r="E872" s="84" t="s">
        <v>929</v>
      </c>
      <c r="G872" s="70" t="s">
        <v>255</v>
      </c>
      <c r="J872" s="84">
        <f t="shared" ref="J872:Q872" si="548" xml:space="preserve"> J870 * J871</f>
        <v>0</v>
      </c>
      <c r="K872" s="84">
        <f t="shared" si="548"/>
        <v>0</v>
      </c>
      <c r="L872" s="84">
        <f t="shared" si="548"/>
        <v>0</v>
      </c>
      <c r="M872" s="84">
        <f t="shared" si="548"/>
        <v>2.0132586848811553</v>
      </c>
      <c r="N872" s="84">
        <f t="shared" si="548"/>
        <v>5.2181518999684036</v>
      </c>
      <c r="O872" s="84">
        <f t="shared" si="548"/>
        <v>7.7852630685726556</v>
      </c>
      <c r="P872" s="84">
        <f t="shared" si="548"/>
        <v>12.612427953932036</v>
      </c>
      <c r="Q872" s="84">
        <f t="shared" si="548"/>
        <v>20.027151722990194</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0.29099999999999993</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5.0331467122028881</v>
      </c>
      <c r="N877" s="84">
        <f t="shared" si="549"/>
        <v>13.045379749921008</v>
      </c>
      <c r="O877" s="84">
        <f t="shared" si="549"/>
        <v>19.463157671431638</v>
      </c>
      <c r="P877" s="84">
        <f t="shared" si="549"/>
        <v>31.531069884830089</v>
      </c>
      <c r="Q877" s="84">
        <f t="shared" si="549"/>
        <v>50.067879307475479</v>
      </c>
    </row>
    <row r="878" spans="1:17" hidden="1" outlineLevel="2">
      <c r="E878" s="84" t="s">
        <v>930</v>
      </c>
      <c r="G878" s="70" t="s">
        <v>255</v>
      </c>
      <c r="J878" s="84">
        <f t="shared" ref="J878:Q878" si="550" xml:space="preserve"> J876 * J877</f>
        <v>0</v>
      </c>
      <c r="K878" s="84">
        <f t="shared" si="550"/>
        <v>0</v>
      </c>
      <c r="L878" s="84">
        <f t="shared" si="550"/>
        <v>0</v>
      </c>
      <c r="M878" s="84">
        <f t="shared" si="550"/>
        <v>1.4646456932510401</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2.1549820502267787</v>
      </c>
      <c r="N884" s="84">
        <f t="shared" si="551"/>
        <v>2.5632936162354385</v>
      </c>
      <c r="O884" s="84">
        <f t="shared" si="551"/>
        <v>2.5775248797669406</v>
      </c>
      <c r="P884" s="84">
        <f t="shared" si="551"/>
        <v>2.8144822572253223</v>
      </c>
      <c r="Q884" s="84">
        <f t="shared" si="551"/>
        <v>3.2996623747229727</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57.040520966889702</v>
      </c>
      <c r="N885" s="84">
        <f t="shared" si="552"/>
        <v>58.151133123655079</v>
      </c>
      <c r="O885" s="84">
        <f t="shared" si="552"/>
        <v>59.365028237189591</v>
      </c>
      <c r="P885" s="84">
        <f t="shared" si="552"/>
        <v>60.471340848187928</v>
      </c>
      <c r="Q885" s="84">
        <f t="shared" si="552"/>
        <v>61.439014455262445</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2.0132586848811553</v>
      </c>
      <c r="N888" s="84">
        <f t="shared" si="555"/>
        <v>5.2181518999684036</v>
      </c>
      <c r="O888" s="84">
        <f t="shared" si="555"/>
        <v>7.7852630685726556</v>
      </c>
      <c r="P888" s="84">
        <f t="shared" si="555"/>
        <v>12.612427953932036</v>
      </c>
      <c r="Q888" s="84">
        <f t="shared" si="555"/>
        <v>20.027151722990194</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61.208761701997638</v>
      </c>
      <c r="N889" s="211">
        <f t="shared" ref="N889" si="560" xml:space="preserve"> SUM(N884:N888)</f>
        <v>65.932578639858917</v>
      </c>
      <c r="O889" s="211">
        <f t="shared" ref="O889" si="561" xml:space="preserve"> SUM(O884:O888)</f>
        <v>69.727816185529193</v>
      </c>
      <c r="P889" s="211">
        <f t="shared" ref="P889" si="562" xml:space="preserve"> SUM(P884:P888)</f>
        <v>75.898251059345284</v>
      </c>
      <c r="Q889" s="211">
        <f t="shared" ref="Q889" si="563" xml:space="preserve"> SUM(Q884:Q888)</f>
        <v>84.76582855297562</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1.5677494415399809</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41.496979003412243</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1.4646456932510401</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44.529374138203266</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Portsmouth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4.4634841959867098</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2.3245890862940608</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4.4634841959867098</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2.3179352399516779</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2.3245890862940608</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2.3179352399516779</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-6.6538463423828631E-3</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2.3179352399516779</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2.3179352399516779</v>
      </c>
      <c r="N56" s="282">
        <f t="shared" si="19"/>
        <v>2.183748735254158</v>
      </c>
      <c r="O56" s="282">
        <f t="shared" si="19"/>
        <v>2.1574340062312114</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2.0125504431788753E-2</v>
      </c>
      <c r="N58" s="274">
        <f t="shared" si="20"/>
        <v>0.12613778105334877</v>
      </c>
      <c r="O58" s="274">
        <f t="shared" si="20"/>
        <v>-2.1574340062312114</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6.6000000000000003E-2</v>
      </c>
      <c r="N60" s="291">
        <f xml:space="preserve"> Inp!N$110</f>
        <v>6.6000000000000003E-2</v>
      </c>
      <c r="O60" s="291">
        <f xml:space="preserve"> Inp!O$110</f>
        <v>6.6000000000000003E-2</v>
      </c>
      <c r="P60" s="291">
        <f xml:space="preserve"> Inp!P$110</f>
        <v>6.6000000000000003E-2</v>
      </c>
      <c r="Q60" s="291">
        <f xml:space="preserve"> Inp!Q$110</f>
        <v>6.6000000000000003E-2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2.3179352399516779</v>
      </c>
      <c r="N61" s="282">
        <f t="shared" si="21"/>
        <v>2.183748735254158</v>
      </c>
      <c r="O61" s="282">
        <f t="shared" si="21"/>
        <v>2.1574340062312114</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2.0125504431788753E-2</v>
      </c>
      <c r="N62" s="274">
        <f t="shared" si="22"/>
        <v>0.12613778105334877</v>
      </c>
      <c r="O62" s="274">
        <f t="shared" si="22"/>
        <v>-2.1574340062312114</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0.15431200912930881</v>
      </c>
      <c r="N63" s="274">
        <f t="shared" si="23"/>
        <v>0.15245251007629546</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2.3179352399516779</v>
      </c>
      <c r="N65" s="274">
        <f t="shared" si="24"/>
        <v>2.183748735254158</v>
      </c>
      <c r="O65" s="274">
        <f t="shared" si="24"/>
        <v>2.1574340062312114</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2.0125504431788753E-2</v>
      </c>
      <c r="N66" s="274">
        <f t="shared" si="25"/>
        <v>0.12613778105334877</v>
      </c>
      <c r="O66" s="274">
        <f t="shared" si="25"/>
        <v>-2.1574340062312114</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0.15431200912930881</v>
      </c>
      <c r="N67" s="274">
        <f t="shared" si="26"/>
        <v>0.15245251007629546</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2.3179352399516779</v>
      </c>
      <c r="M68" s="274">
        <f xml:space="preserve"> IF(M53 = 1, M54, M65 + M66 - M67)</f>
        <v>2.183748735254158</v>
      </c>
      <c r="N68" s="274">
        <f t="shared" si="27"/>
        <v>2.1574340062312114</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2.3179352399516779</v>
      </c>
      <c r="N71" s="274">
        <f t="shared" si="28"/>
        <v>2.183748735254158</v>
      </c>
      <c r="O71" s="274">
        <f t="shared" si="28"/>
        <v>2.1574340062312114</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2.0125504431788753E-2</v>
      </c>
      <c r="N72" s="274">
        <f t="shared" si="29"/>
        <v>0.12613778105334877</v>
      </c>
      <c r="O72" s="274">
        <f t="shared" si="29"/>
        <v>-2.1574340062312114</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0.15431200912930881</v>
      </c>
      <c r="N73" s="274">
        <f t="shared" si="30"/>
        <v>0.15245251007629546</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2.3179352399516779</v>
      </c>
      <c r="M74" s="274">
        <f t="shared" si="31"/>
        <v>2.183748735254158</v>
      </c>
      <c r="N74" s="274">
        <f t="shared" si="31"/>
        <v>2.1574340062312114</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1.158967619975839</v>
      </c>
      <c r="M75" s="274">
        <f t="shared" si="32"/>
        <v>2.2609047398188125</v>
      </c>
      <c r="N75" s="274">
        <f t="shared" si="32"/>
        <v>2.233660261269359</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2.2140149782964693</v>
      </c>
      <c r="N79" s="577">
        <f t="shared" si="33"/>
        <v>2.0119317579997418</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1.9223215338268547E-2</v>
      </c>
      <c r="N80" s="577">
        <f t="shared" si="34"/>
        <v>0.11621328199890817</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0.14739372077989271</v>
      </c>
      <c r="N81" s="577">
        <f t="shared" si="35"/>
        <v>0.1404575726399109</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2.2317420979933549</v>
      </c>
      <c r="M82" s="577">
        <f t="shared" si="36"/>
        <v>2.0858444728548453</v>
      </c>
      <c r="N82" s="577">
        <f t="shared" si="36"/>
        <v>1.9876874673587392</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2.1595413332447917</v>
      </c>
      <c r="N83" s="577">
        <f t="shared" si="37"/>
        <v>2.0579162536786946</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2.231742097993354</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2.2317420979933544</v>
      </c>
      <c r="N88" s="575">
        <f xml:space="preserve"> PR19FDPublishedTables!N$72</f>
        <v>2.0844471195257945</v>
      </c>
      <c r="O88" s="575">
        <f xml:space="preserve"> PR19FDPublishedTables!O$72</f>
        <v>1.9468736096370893</v>
      </c>
      <c r="P88" s="575">
        <f xml:space="preserve"> PR19FDPublishedTables!P$72</f>
        <v>1.8183799514010417</v>
      </c>
      <c r="Q88" s="575">
        <f xml:space="preserve"> PR19FDPublishedTables!Q$72</f>
        <v>1.6983668746085789</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1.7869056755048525E-2</v>
      </c>
      <c r="N89" s="577">
        <f t="shared" si="38"/>
        <v>7.6576725310616767E-2</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2.2138730412383061</v>
      </c>
      <c r="N91" s="577">
        <f t="shared" ref="N91" si="43" xml:space="preserve"> IF(N$12 = 1, N88 - N89, 0)</f>
        <v>2.0078703942151779</v>
      </c>
      <c r="O91" s="577">
        <f t="shared" ref="O91" si="44" xml:space="preserve"> IF(O$12 = 1, O88 - O89, 0)</f>
        <v>1.9468736096370893</v>
      </c>
      <c r="P91" s="577">
        <f t="shared" ref="P91" si="45" xml:space="preserve"> IF(P$12 = 1, P88 - P89, 0)</f>
        <v>1.8183799514010417</v>
      </c>
      <c r="Q91" s="577">
        <f xml:space="preserve"> IF(Q$12 = 1, Q88 - Q89, 0)</f>
        <v>1.6983668746085789</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1.7869056755048525E-2</v>
      </c>
      <c r="N92" s="577">
        <f t="shared" si="48"/>
        <v>7.6576725310616767E-2</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0.14729497846756173</v>
      </c>
      <c r="N93" s="575">
        <f xml:space="preserve"> PR19FDPublishedTables!N$73</f>
        <v>0.13757350988870193</v>
      </c>
      <c r="O93" s="575">
        <f xml:space="preserve"> PR19FDPublishedTables!O$73</f>
        <v>0.12849365823604833</v>
      </c>
      <c r="P93" s="575">
        <f xml:space="preserve"> PR19FDPublishedTables!P$73</f>
        <v>0.12001307679246921</v>
      </c>
      <c r="Q93" s="575">
        <f xml:space="preserve"> PR19FDPublishedTables!Q$73</f>
        <v>0.11209221372416615</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2.0844471195257928</v>
      </c>
      <c r="N95" s="575">
        <f xml:space="preserve"> PR19FDPublishedTables!N$75</f>
        <v>1.9468736096370927</v>
      </c>
      <c r="O95" s="575">
        <f xml:space="preserve"> PR19FDPublishedTables!O$75</f>
        <v>1.818379951401041</v>
      </c>
      <c r="P95" s="575">
        <f xml:space="preserve"> PR19FDPublishedTables!P$75</f>
        <v>1.6983668746085725</v>
      </c>
      <c r="Q95" s="575">
        <f xml:space="preserve"> PR19FDPublishedTables!Q$75</f>
        <v>1.5862746608844127</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2.1580946087595736</v>
      </c>
      <c r="N96" s="575">
        <f xml:space="preserve"> PR19FDPublishedTables!N$79</f>
        <v>2.0156603645814437</v>
      </c>
      <c r="O96" s="575">
        <f xml:space="preserve"> PR19FDPublishedTables!O$79</f>
        <v>1.8826267805190651</v>
      </c>
      <c r="P96" s="575">
        <f xml:space="preserve"> PR19FDPublishedTables!P$79</f>
        <v>1.758373413004807</v>
      </c>
      <c r="Q96" s="575">
        <f xml:space="preserve"> PR19FDPublishedTables!Q$79</f>
        <v>1.6423207677464959</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2.1238064409653883</v>
      </c>
      <c r="O99" s="575">
        <f xml:space="preserve"> PR19FDPublishedTables!O$110</f>
        <v>2.5746414680528367</v>
      </c>
      <c r="P99" s="575">
        <f xml:space="preserve"> PR19FDPublishedTables!P$110</f>
        <v>2.6905446571343492</v>
      </c>
      <c r="Q99" s="575">
        <f xml:space="preserve"> PR19FDPublishedTables!Q$110</f>
        <v>4.2236956518879962</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7.8022676094428312E-2</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2.04578376487096</v>
      </c>
      <c r="O102" s="577">
        <f t="shared" si="57"/>
        <v>2.5746414680528367</v>
      </c>
      <c r="P102" s="577">
        <f t="shared" si="57"/>
        <v>2.6905446571343492</v>
      </c>
      <c r="Q102" s="577">
        <f xml:space="preserve"> IF(Q$12 = 1, Q99 - Q100, 0)</f>
        <v>4.2236956518879962</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7.8022676094428312E-2</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2.1299103362855072</v>
      </c>
      <c r="N104" s="575">
        <f xml:space="preserve"> PR19FDPublishedTables!N$111</f>
        <v>0.46641850259938217</v>
      </c>
      <c r="O104" s="575">
        <f xml:space="preserve"> PR19FDPublishedTables!O$111</f>
        <v>0.13883040046498782</v>
      </c>
      <c r="P104" s="575">
        <f xml:space="preserve"> PR19FDPublishedTables!P$111</f>
        <v>1.5696409892924441</v>
      </c>
      <c r="Q104" s="575">
        <f xml:space="preserve"> PR19FDPublishedTables!Q$111</f>
        <v>1.385417388604651</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6.1038953201239705E-3</v>
      </c>
      <c r="N105" s="575">
        <f xml:space="preserve"> PR19FDPublishedTables!N$112</f>
        <v>1.5583475511929599E-2</v>
      </c>
      <c r="O105" s="575">
        <f xml:space="preserve"> PR19FDPublishedTables!O$112</f>
        <v>2.2927211383472739E-2</v>
      </c>
      <c r="P105" s="575">
        <f xml:space="preserve"> PR19FDPublishedTables!P$112</f>
        <v>3.6489994538800578E-2</v>
      </c>
      <c r="Q105" s="575">
        <f xml:space="preserve"> PR19FDPublishedTables!Q$112</f>
        <v>5.6871010625387276E-2</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2.1238064409653834</v>
      </c>
      <c r="N106" s="575">
        <f xml:space="preserve"> PR19FDPublishedTables!N$113</f>
        <v>2.5746414680528407</v>
      </c>
      <c r="O106" s="575">
        <f xml:space="preserve"> PR19FDPublishedTables!O$113</f>
        <v>2.6905446571343519</v>
      </c>
      <c r="P106" s="575">
        <f xml:space="preserve"> PR19FDPublishedTables!P$113</f>
        <v>4.2236956518879927</v>
      </c>
      <c r="Q106" s="575">
        <f xml:space="preserve"> PR19FDPublishedTables!Q$113</f>
        <v>5.5522420298672603</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1.0619032204826917</v>
      </c>
      <c r="N107" s="575">
        <f xml:space="preserve"> PR19FDPublishedTables!N$117</f>
        <v>2.3492239545091147</v>
      </c>
      <c r="O107" s="575">
        <f xml:space="preserve"> PR19FDPublishedTables!O$117</f>
        <v>2.6325930625935943</v>
      </c>
      <c r="P107" s="575">
        <f xml:space="preserve"> PR19FDPublishedTables!P$117</f>
        <v>3.4571201545111707</v>
      </c>
      <c r="Q107" s="575">
        <f xml:space="preserve"> PR19FDPublishedTables!Q$117</f>
        <v>4.8879688408776278</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2.1595413332447917</v>
      </c>
      <c r="N111" s="577">
        <f t="shared" si="59"/>
        <v>2.0579162536786946</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2.1580946087595736</v>
      </c>
      <c r="N112" s="575">
        <f xml:space="preserve"> PR19FDPublishedTables!N$79</f>
        <v>2.0156603645814437</v>
      </c>
      <c r="O112" s="575">
        <f xml:space="preserve"> PR19FDPublishedTables!O$79</f>
        <v>1.8826267805190651</v>
      </c>
      <c r="P112" s="575">
        <f xml:space="preserve"> PR19FDPublishedTables!P$79</f>
        <v>1.758373413004807</v>
      </c>
      <c r="Q112" s="575">
        <f xml:space="preserve"> PR19FDPublishedTables!Q$79</f>
        <v>1.6423207677464959</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1.0619032204826917</v>
      </c>
      <c r="N113" s="575">
        <f xml:space="preserve"> PR19FDPublishedTables!N$117</f>
        <v>2.3492239545091147</v>
      </c>
      <c r="O113" s="575">
        <f xml:space="preserve"> PR19FDPublishedTables!O$117</f>
        <v>2.6325930625935943</v>
      </c>
      <c r="P113" s="575">
        <f xml:space="preserve"> PR19FDPublishedTables!P$117</f>
        <v>3.4571201545111707</v>
      </c>
      <c r="Q113" s="575">
        <f xml:space="preserve"> PR19FDPublishedTables!Q$117</f>
        <v>4.8879688408776278</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5.379539162487057</v>
      </c>
      <c r="N114" s="609">
        <f t="shared" si="60"/>
        <v>6.422800572769253</v>
      </c>
      <c r="O114" s="609">
        <f t="shared" si="60"/>
        <v>4.5152198431126589</v>
      </c>
      <c r="P114" s="609">
        <f t="shared" si="60"/>
        <v>5.2154935675159777</v>
      </c>
      <c r="Q114" s="609">
        <f t="shared" si="60"/>
        <v>6.5302896086241233</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2.3305048116339941</v>
      </c>
      <c r="N123" s="525">
        <f t="shared" si="63"/>
        <v>2.2490649269819603</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2.0234639909880635E-2</v>
      </c>
      <c r="N124" s="525">
        <f t="shared" si="64"/>
        <v>0.12991057751037394</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0.15514880380189575</v>
      </c>
      <c r="N125" s="525">
        <f t="shared" si="65"/>
        <v>0.15701238329649406</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2.3256087494841999</v>
      </c>
      <c r="M126" s="525">
        <f t="shared" si="66"/>
        <v>2.1955906477419789</v>
      </c>
      <c r="N126" s="525">
        <f t="shared" si="66"/>
        <v>2.2219631211958402</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2.3303554065937218</v>
      </c>
      <c r="N128" s="645">
        <f t="shared" ref="N128" si="70" xml:space="preserve"> IF(N$11 = 1, N91 * N119 - (M132 - M126), N91 * N119)</f>
        <v>2.2445248769493196</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1.880923261821996E-2</v>
      </c>
      <c r="N129" s="645">
        <f>IF(N$11 = 1, (N92 - PR19FDPublishedTables!N62) * N119, N92 * N119)</f>
        <v>8.5602320473566487E-2</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0.15504486618798841</v>
      </c>
      <c r="N130" s="525">
        <f t="shared" si="74"/>
        <v>0.1537883950299099</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2.3256087494841986</v>
      </c>
      <c r="M132" s="525">
        <f t="shared" si="76"/>
        <v>2.1941197730239517</v>
      </c>
      <c r="N132" s="525">
        <f t="shared" si="76"/>
        <v>2.1763388023929759</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2.2869068473449565</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8.7218695969943055E-2</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2.2419750253368322</v>
      </c>
      <c r="N136" s="525">
        <f t="shared" si="79"/>
        <v>0.52139218505832108</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6.4250502154255531E-3</v>
      </c>
      <c r="N137" s="525">
        <f t="shared" si="80"/>
        <v>1.7420197317829508E-2</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2.235549975121407</v>
      </c>
      <c r="N138" s="525">
        <f t="shared" si="81"/>
        <v>2.8780975310553907</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4.6608602182277163</v>
      </c>
      <c r="N140" s="525">
        <f t="shared" ref="N140:Q140" si="83" xml:space="preserve"> N123 + N128 + N134</f>
        <v>6.7804966512762359</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3.9043872528100598E-2</v>
      </c>
      <c r="N141" s="525">
        <f t="shared" si="84"/>
        <v>0.30273159395388349</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2.2419750253368322</v>
      </c>
      <c r="N142" s="525">
        <f t="shared" ref="N142:Q142" si="86" xml:space="preserve"> N136</f>
        <v>0.52139218505832108</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0.31661872020530973</v>
      </c>
      <c r="N143" s="525">
        <f t="shared" ref="N143:Q143" si="88" xml:space="preserve"> N125 + N130 + N137</f>
        <v>0.32822097564423347</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4.6512174989683981</v>
      </c>
      <c r="M145" s="525">
        <f xml:space="preserve"> M126 + M132 + M138</f>
        <v>6.6252603958873379</v>
      </c>
      <c r="N145" s="525">
        <f t="shared" ref="N145:Q145" si="91" xml:space="preserve"> N126 + N132 + N138</f>
        <v>7.2763994546442063</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2.2609047398188125</v>
      </c>
      <c r="N147" s="525">
        <f t="shared" si="92"/>
        <v>2.233660261269359</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2.2593901097464504</v>
      </c>
      <c r="N148" s="525">
        <f t="shared" si="93"/>
        <v>2.1877957611409342</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1.1117462710522859</v>
      </c>
      <c r="N149" s="525">
        <f t="shared" si="94"/>
        <v>2.5498453509121006</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5.632041120617548</v>
      </c>
      <c r="N150" s="528">
        <f t="shared" si="95"/>
        <v>6.9713013733223939</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2.3256087494841999</v>
      </c>
      <c r="M154" s="577">
        <f t="shared" si="96"/>
        <v>2.1955906477419789</v>
      </c>
      <c r="N154" s="577">
        <f t="shared" si="96"/>
        <v>2.2219631211958402</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2.3256087494841986</v>
      </c>
      <c r="M155" s="577">
        <f t="shared" si="97"/>
        <v>2.1941197730239517</v>
      </c>
      <c r="N155" s="577">
        <f t="shared" si="97"/>
        <v>2.1763388023929759</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2.235549975121407</v>
      </c>
      <c r="N156" s="577">
        <f t="shared" si="98"/>
        <v>2.8780975310553907</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4.6512174989683981</v>
      </c>
      <c r="M157" s="610">
        <f t="shared" si="99"/>
        <v>6.6252603958873379</v>
      </c>
      <c r="N157" s="610">
        <f t="shared" si="99"/>
        <v>7.2763994546442063</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2.3491646392119407</v>
      </c>
      <c r="N159" s="577">
        <f xml:space="preserve"> M154 * N$22</f>
        <v>2.3316892476020104</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2.3491646392119394</v>
      </c>
      <c r="N160" s="577">
        <f t="shared" si="100"/>
        <v>2.3301271974228839</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2.3741255433148947</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4.6983292784238806</v>
      </c>
      <c r="N162" s="610">
        <f t="shared" si="103"/>
        <v>7.0359419883397889</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4.6983292784238806</v>
      </c>
      <c r="N164" s="577">
        <f t="shared" si="104"/>
        <v>7.0359419883397889</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4.6512174989683981</v>
      </c>
      <c r="N165" s="577">
        <f t="shared" si="105"/>
        <v>6.6252603958873379</v>
      </c>
      <c r="O165" s="577">
        <f t="shared" si="105"/>
        <v>7.2763994546442063</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4.7111779455482505E-2</v>
      </c>
      <c r="N167" s="610">
        <f t="shared" si="107"/>
        <v>0.41068159245245095</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5.632041120617548</v>
      </c>
      <c r="N172" s="618">
        <f t="shared" si="108"/>
        <v>6.9713013733223939</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2.2528164482470192</v>
      </c>
      <c r="N173" s="618">
        <f t="shared" si="109"/>
        <v>2.7885205493289575</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5.379539162487057</v>
      </c>
      <c r="N174" s="618">
        <f t="shared" si="110"/>
        <v>6.422800572769253</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2.1518156649948228</v>
      </c>
      <c r="N175" s="525">
        <f t="shared" si="111"/>
        <v>2.5691202291077015</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0.29099999999999993</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5.632041120617548</v>
      </c>
      <c r="N180" s="618">
        <f t="shared" si="112"/>
        <v>6.9713013733223939</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1.6389239660997061</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5.379539162487057</v>
      </c>
      <c r="N182" s="274">
        <f t="shared" si="114"/>
        <v>6.422800572769253</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1.5654458962837332</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4.6512174989683981</v>
      </c>
      <c r="N187" s="274">
        <f t="shared" si="116"/>
        <v>6.6252603958873379</v>
      </c>
      <c r="O187" s="274">
        <f t="shared" si="116"/>
        <v>7.2763994546442063</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4.7111779455482505E-2</v>
      </c>
      <c r="N188" s="274">
        <f t="shared" si="117"/>
        <v>0.41068159245245095</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1.0101289134438309</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1.0128913443830892E-2</v>
      </c>
      <c r="N190" s="581">
        <f t="shared" si="119"/>
        <v>6.1987237921604335E-2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2.3305048116339941</v>
      </c>
      <c r="N192" s="274">
        <f t="shared" si="120"/>
        <v>2.2490649269819603</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2.0234639909880635E-2</v>
      </c>
      <c r="N193" s="274">
        <f t="shared" si="121"/>
        <v>0.12991057751037394</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2.3303554065937218</v>
      </c>
      <c r="N194" s="274">
        <f t="shared" si="122"/>
        <v>2.2445248769493196</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1.880923261821996E-2</v>
      </c>
      <c r="N195" s="274">
        <f t="shared" si="123"/>
        <v>8.5602320473566487E-2</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1.5748123319329309E-3</v>
      </c>
      <c r="N196" s="274">
        <f t="shared" ref="N196" si="127" xml:space="preserve"> N192 + N193 - N194 - N195</f>
        <v>4.8848307069448135E-2</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1.0073730395713609</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3.3858066888555767E-4</v>
      </c>
      <c r="N198" s="581">
        <f t="shared" si="132"/>
        <v>7.373039571360992E-3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1.0128913443830892E-2</v>
      </c>
      <c r="N200" s="581">
        <f t="shared" ref="N200:Q200" si="134" xml:space="preserve"> N190</f>
        <v>6.1987237921604335E-2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3.3858066888555767E-4</v>
      </c>
      <c r="N201" s="581">
        <f t="shared" ref="N201:Q201" si="136" xml:space="preserve"> N198</f>
        <v>7.373039571360992E-3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6.9817311851080754E-2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141.245379182644</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73.560799707246957</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141.245379182644</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73.350241092410158</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73.560799707246957</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73.350241092410158</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-0.21055861483679905</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73.350241092410158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73.350241092410158</v>
      </c>
      <c r="N236" s="282">
        <f t="shared" si="175"/>
        <v>70.657685813787594</v>
      </c>
      <c r="O236" s="282">
        <f t="shared" si="175"/>
        <v>71.375762060169095</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0.63686447176533234</v>
      </c>
      <c r="N238" s="274">
        <f t="shared" si="176"/>
        <v>4.0813320502638062</v>
      </c>
      <c r="O238" s="274">
        <f t="shared" si="176"/>
        <v>-71.375762060169095</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4.4999999999999998E-2</v>
      </c>
      <c r="N240" s="291">
        <f xml:space="preserve"> Inp!N$133</f>
        <v>4.4999999999999998E-2</v>
      </c>
      <c r="O240" s="291">
        <f xml:space="preserve"> Inp!O$133</f>
        <v>4.4999999999999998E-2</v>
      </c>
      <c r="P240" s="291">
        <f xml:space="preserve"> Inp!P$133</f>
        <v>4.4999999999999998E-2</v>
      </c>
      <c r="Q240" s="291">
        <f xml:space="preserve"> Inp!Q$133</f>
        <v>4.4999999999999998E-2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73.350241092410158</v>
      </c>
      <c r="N241" s="282">
        <f t="shared" si="177"/>
        <v>70.657685813787594</v>
      </c>
      <c r="O241" s="282">
        <f t="shared" si="177"/>
        <v>71.375762060169095</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0.63686447176533234</v>
      </c>
      <c r="N242" s="274">
        <f t="shared" si="178"/>
        <v>4.0813320502638062</v>
      </c>
      <c r="O242" s="274">
        <f t="shared" si="178"/>
        <v>-71.375762060169095</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3.3294197503878973</v>
      </c>
      <c r="N243" s="274">
        <f t="shared" si="179"/>
        <v>3.3632558038823133</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73.350241092410158</v>
      </c>
      <c r="N245" s="274">
        <f t="shared" ref="N245" si="184" xml:space="preserve"> M248</f>
        <v>70.657685813787594</v>
      </c>
      <c r="O245" s="274">
        <f t="shared" ref="O245" si="185" xml:space="preserve"> N248</f>
        <v>71.375762060169095</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0.63686447176533234</v>
      </c>
      <c r="N246" s="274">
        <f t="shared" si="188"/>
        <v>4.0813320502638062</v>
      </c>
      <c r="O246" s="274">
        <f t="shared" si="188"/>
        <v>-71.375762060169095</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3.3294197503878973</v>
      </c>
      <c r="N247" s="274">
        <f t="shared" si="189"/>
        <v>3.3632558038823133</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73.350241092410158</v>
      </c>
      <c r="M248" s="274">
        <f t="shared" si="190"/>
        <v>70.657685813787594</v>
      </c>
      <c r="N248" s="274">
        <f t="shared" si="190"/>
        <v>71.375762060169095</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73.350241092410158</v>
      </c>
      <c r="N251" s="274">
        <f t="shared" si="191"/>
        <v>70.657685813787594</v>
      </c>
      <c r="O251" s="274">
        <f t="shared" si="191"/>
        <v>71.375762060169095</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0.63686447176533234</v>
      </c>
      <c r="N252" s="274">
        <f t="shared" si="192"/>
        <v>4.0813320502638062</v>
      </c>
      <c r="O252" s="274">
        <f t="shared" si="192"/>
        <v>-71.375762060169095</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3.3294197503878973</v>
      </c>
      <c r="N253" s="274">
        <f t="shared" si="193"/>
        <v>3.3632558038823133</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73.350241092410158</v>
      </c>
      <c r="M254" s="274">
        <f t="shared" si="194"/>
        <v>70.657685813787594</v>
      </c>
      <c r="N254" s="274">
        <f t="shared" si="194"/>
        <v>71.375762060169095</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36.675120546205079</v>
      </c>
      <c r="M255" s="274">
        <f t="shared" si="195"/>
        <v>72.322395688981544</v>
      </c>
      <c r="N255" s="274">
        <f t="shared" si="195"/>
        <v>73.05738996211025</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70.061721156471492</v>
      </c>
      <c r="N259" s="577">
        <f t="shared" si="196"/>
        <v>65.098351170416052</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0.60831185243238706</v>
      </c>
      <c r="N260" s="577">
        <f t="shared" si="197"/>
        <v>3.7602135421098537</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3.1801514854006743</v>
      </c>
      <c r="N261" s="577">
        <f t="shared" si="198"/>
        <v>3.0986354120636661</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70.622689591322001</v>
      </c>
      <c r="M262" s="577">
        <f t="shared" si="199"/>
        <v>67.4898815235032</v>
      </c>
      <c r="N262" s="577">
        <f t="shared" si="199"/>
        <v>65.759929300462247</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69.079957266203536</v>
      </c>
      <c r="N263" s="577">
        <f t="shared" si="200"/>
        <v>67.309247006494076</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70.622689591322043</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70.622689591322043</v>
      </c>
      <c r="N268" s="575">
        <f xml:space="preserve"> PR19FDPublishedTables!N$247</f>
        <v>67.444668559712483</v>
      </c>
      <c r="O268" s="575">
        <f xml:space="preserve"> PR19FDPublishedTables!O$247</f>
        <v>64.443380808805344</v>
      </c>
      <c r="P268" s="575">
        <f xml:space="preserve"> PR19FDPublishedTables!P$247</f>
        <v>61.607872053217854</v>
      </c>
      <c r="Q268" s="575">
        <f xml:space="preserve"> PR19FDPublishedTables!Q$247</f>
        <v>59.020341426982711</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0.5654599828699679</v>
      </c>
      <c r="N269" s="577">
        <f t="shared" ref="N269" si="204" xml:space="preserve"> IF(N$12 = 1, N268 * (N$17 - 1) * N$13, 0)</f>
        <v>2.47772745568026</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70.057229608452076</v>
      </c>
      <c r="N271" s="577">
        <f t="shared" si="208"/>
        <v>64.966941104032216</v>
      </c>
      <c r="O271" s="577">
        <f t="shared" si="208"/>
        <v>64.443380808805344</v>
      </c>
      <c r="P271" s="577">
        <f t="shared" si="208"/>
        <v>61.607872053217854</v>
      </c>
      <c r="Q271" s="577">
        <f xml:space="preserve"> IF(Q$12 = 1, Q268 - Q269, 0)</f>
        <v>59.020341426982711</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0.5654599828699679</v>
      </c>
      <c r="N272" s="577">
        <f t="shared" si="209"/>
        <v>2.47772745568026</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3.1780210316094912</v>
      </c>
      <c r="N273" s="575">
        <f xml:space="preserve"> PR19FDPublishedTables!N$248</f>
        <v>3.0012877509072093</v>
      </c>
      <c r="O273" s="575">
        <f xml:space="preserve"> PR19FDPublishedTables!O$248</f>
        <v>2.8355087555874352</v>
      </c>
      <c r="P273" s="575">
        <f xml:space="preserve"> PR19FDPublishedTables!P$248</f>
        <v>2.5875306262351514</v>
      </c>
      <c r="Q273" s="575">
        <f xml:space="preserve"> PR19FDPublishedTables!Q$248</f>
        <v>2.3903238277928001</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67.444668559712554</v>
      </c>
      <c r="N275" s="575">
        <f xml:space="preserve"> PR19FDPublishedTables!N$250</f>
        <v>64.443380808805273</v>
      </c>
      <c r="O275" s="575">
        <f xml:space="preserve"> PR19FDPublishedTables!O$250</f>
        <v>61.60787205321791</v>
      </c>
      <c r="P275" s="575">
        <f xml:space="preserve"> PR19FDPublishedTables!P$250</f>
        <v>59.020341426982704</v>
      </c>
      <c r="Q275" s="575">
        <f xml:space="preserve"> PR19FDPublishedTables!Q$250</f>
        <v>56.630017599189912</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69.033679075517298</v>
      </c>
      <c r="N276" s="575">
        <f xml:space="preserve"> PR19FDPublishedTables!N$254</f>
        <v>65.944024684258878</v>
      </c>
      <c r="O276" s="575">
        <f xml:space="preserve"> PR19FDPublishedTables!O$254</f>
        <v>63.025626431011631</v>
      </c>
      <c r="P276" s="575">
        <f xml:space="preserve"> PR19FDPublishedTables!P$254</f>
        <v>60.314106740100279</v>
      </c>
      <c r="Q276" s="575">
        <f xml:space="preserve"> PR19FDPublishedTables!Q$254</f>
        <v>57.825179513086312</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8.4688964714840225</v>
      </c>
      <c r="O279" s="575">
        <f xml:space="preserve"> PR19FDPublishedTables!O$285</f>
        <v>16.733094776182845</v>
      </c>
      <c r="P279" s="575">
        <f xml:space="preserve"> PR19FDPublishedTables!P$285</f>
        <v>25.045469753348286</v>
      </c>
      <c r="Q279" s="575">
        <f xml:space="preserve"> PR19FDPublishedTables!Q$285</f>
        <v>32.16526261483191</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0.31112344021872812</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8.157773031265295</v>
      </c>
      <c r="O282" s="577">
        <f t="shared" si="218"/>
        <v>16.733094776182845</v>
      </c>
      <c r="P282" s="577">
        <f t="shared" si="218"/>
        <v>25.045469753348286</v>
      </c>
      <c r="Q282" s="577">
        <f xml:space="preserve"> IF(Q$12 = 1, Q279 - Q280, 0)</f>
        <v>32.16526261483191</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0.31112344021872812</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8.6638327074005357</v>
      </c>
      <c r="N284" s="575">
        <f xml:space="preserve"> PR19FDPublishedTables!N$286</f>
        <v>8.8377030914649897</v>
      </c>
      <c r="O284" s="575">
        <f xml:space="preserve"> PR19FDPublishedTables!O$286</f>
        <v>9.2521790872366942</v>
      </c>
      <c r="P284" s="575">
        <f xml:space="preserve"> PR19FDPublishedTables!P$286</f>
        <v>8.3469893678491012</v>
      </c>
      <c r="Q284" s="575">
        <f xml:space="preserve"> PR19FDPublishedTables!Q$286</f>
        <v>8.4932555145617137</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0.19493623591651177</v>
      </c>
      <c r="N285" s="575">
        <f xml:space="preserve"> PR19FDPublishedTables!N$287</f>
        <v>0.57350478676613492</v>
      </c>
      <c r="O285" s="575">
        <f xml:space="preserve"> PR19FDPublishedTables!O$287</f>
        <v>0.93980411007125386</v>
      </c>
      <c r="P285" s="575">
        <f xml:space="preserve"> PR19FDPublishedTables!P$287</f>
        <v>1.2271965063654586</v>
      </c>
      <c r="Q285" s="575">
        <f xml:space="preserve"> PR19FDPublishedTables!Q$287</f>
        <v>1.4746815600705665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8.4688964714840242</v>
      </c>
      <c r="N286" s="575">
        <f xml:space="preserve"> PR19FDPublishedTables!N$288</f>
        <v>16.733094776182874</v>
      </c>
      <c r="O286" s="575">
        <f xml:space="preserve"> PR19FDPublishedTables!O$288</f>
        <v>25.045469753348286</v>
      </c>
      <c r="P286" s="575">
        <f xml:space="preserve"> PR19FDPublishedTables!P$288</f>
        <v>32.165262614831931</v>
      </c>
      <c r="Q286" s="575">
        <f xml:space="preserve"> PR19FDPublishedTables!Q$288</f>
        <v>39.183836569323063</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4.2344482357420121</v>
      </c>
      <c r="N287" s="575">
        <f xml:space="preserve"> PR19FDPublishedTables!N$292</f>
        <v>12.600995623833448</v>
      </c>
      <c r="O287" s="575">
        <f xml:space="preserve"> PR19FDPublishedTables!O$292</f>
        <v>20.889282264765566</v>
      </c>
      <c r="P287" s="575">
        <f xml:space="preserve"> PR19FDPublishedTables!P$292</f>
        <v>28.605366184090109</v>
      </c>
      <c r="Q287" s="575">
        <f xml:space="preserve"> PR19FDPublishedTables!Q$292</f>
        <v>35.674549592077483</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69.079957266203536</v>
      </c>
      <c r="N291" s="577">
        <f t="shared" si="220"/>
        <v>67.309247006494076</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69.033679075517298</v>
      </c>
      <c r="N292" s="575">
        <f xml:space="preserve"> PR19FDPublishedTables!N$254</f>
        <v>65.944024684258878</v>
      </c>
      <c r="O292" s="575">
        <f xml:space="preserve"> PR19FDPublishedTables!O$254</f>
        <v>63.025626431011631</v>
      </c>
      <c r="P292" s="575">
        <f xml:space="preserve"> PR19FDPublishedTables!P$254</f>
        <v>60.314106740100279</v>
      </c>
      <c r="Q292" s="575">
        <f xml:space="preserve"> PR19FDPublishedTables!Q$254</f>
        <v>57.825179513086312</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4.2344482357420121</v>
      </c>
      <c r="N293" s="575">
        <f xml:space="preserve"> PR19FDPublishedTables!N$292</f>
        <v>12.600995623833448</v>
      </c>
      <c r="O293" s="575">
        <f xml:space="preserve"> PR19FDPublishedTables!O$292</f>
        <v>20.889282264765566</v>
      </c>
      <c r="P293" s="575">
        <f xml:space="preserve"> PR19FDPublishedTables!P$292</f>
        <v>28.605366184090109</v>
      </c>
      <c r="Q293" s="575">
        <f xml:space="preserve"> PR19FDPublishedTables!Q$292</f>
        <v>35.674549592077483</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142.34808457746286</v>
      </c>
      <c r="N294" s="609">
        <f t="shared" si="221"/>
        <v>145.85426731458642</v>
      </c>
      <c r="O294" s="609">
        <f t="shared" si="221"/>
        <v>83.9149086957772</v>
      </c>
      <c r="P294" s="609">
        <f t="shared" si="221"/>
        <v>88.919472924190387</v>
      </c>
      <c r="Q294" s="609">
        <f t="shared" si="221"/>
        <v>93.499729105163794</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73.748000743946179</v>
      </c>
      <c r="N303" s="525">
        <f t="shared" si="224"/>
        <v>72.771065837391376</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0.64031802538141247</v>
      </c>
      <c r="N304" s="525">
        <f t="shared" si="225"/>
        <v>4.2034051910039789</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3.3474743446197412</v>
      </c>
      <c r="N305" s="525">
        <f t="shared" si="226"/>
        <v>3.4638511962777914</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73.593066588366256</v>
      </c>
      <c r="M306" s="525">
        <f t="shared" si="227"/>
        <v>71.040844424707842</v>
      </c>
      <c r="N306" s="525">
        <f t="shared" si="227"/>
        <v>73.51061983211757</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73.743272874273373</v>
      </c>
      <c r="N308" s="645">
        <f t="shared" ref="N308:Q308" si="229" xml:space="preserve"> IF(N$11 = 1, N271 * N299 - (M312 - M306), N271 * N299)</f>
        <v>72.624167330431035</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0.59521151563251706</v>
      </c>
      <c r="N309" s="645">
        <f>IF(N$11 = 1, (N272 - PR19FDPublishedTables!N237) * N299, N272 * N299)</f>
        <v>2.7697609012002271</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3.3452317975457659</v>
      </c>
      <c r="N310" s="525">
        <f t="shared" si="230"/>
        <v>3.3550298063075958</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73.593066588366298</v>
      </c>
      <c r="M312" s="525">
        <f t="shared" si="232"/>
        <v>70.993252592360164</v>
      </c>
      <c r="N312" s="525">
        <f t="shared" si="232"/>
        <v>72.038898425323666</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9.119276105636402</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0.34779351465359182</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9.1196780553510859</v>
      </c>
      <c r="N316" s="525">
        <f t="shared" si="235"/>
        <v>9.8793450518695476</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0.20519275624539912</v>
      </c>
      <c r="N317" s="525">
        <f t="shared" si="236"/>
        <v>0.64110002550700196</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8.9144852991056869</v>
      </c>
      <c r="N318" s="525">
        <f t="shared" si="237"/>
        <v>18.705314646652536</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147.49127361821957</v>
      </c>
      <c r="N320" s="525">
        <f t="shared" si="238"/>
        <v>154.51450927345883</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1.2355295410139295</v>
      </c>
      <c r="N321" s="525">
        <f t="shared" si="238"/>
        <v>7.320959606857798</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9.1196780553510859</v>
      </c>
      <c r="N322" s="525">
        <f t="shared" si="239"/>
        <v>9.8793450518695476</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6.8978988984109062</v>
      </c>
      <c r="N323" s="525">
        <f t="shared" si="240"/>
        <v>7.4599810280923888</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147.18613317673254</v>
      </c>
      <c r="M325" s="525">
        <f t="shared" si="242"/>
        <v>150.94858231617368</v>
      </c>
      <c r="N325" s="525">
        <f t="shared" si="242"/>
        <v>164.25483290409377</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72.322395688981544</v>
      </c>
      <c r="N327" s="525">
        <f t="shared" si="243"/>
        <v>73.05738996211025</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72.273945317107646</v>
      </c>
      <c r="N328" s="525">
        <f t="shared" si="244"/>
        <v>71.575579007206954</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4.4332025228346543</v>
      </c>
      <c r="N329" s="525">
        <f t="shared" si="245"/>
        <v>13.677108155918379</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149.02954352892382</v>
      </c>
      <c r="N330" s="528">
        <f t="shared" si="246"/>
        <v>158.31007712523558</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73.593066588366256</v>
      </c>
      <c r="M334" s="274">
        <f t="shared" si="247"/>
        <v>71.040844424707842</v>
      </c>
      <c r="N334" s="577">
        <f t="shared" si="247"/>
        <v>73.51061983211757</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73.593066588366298</v>
      </c>
      <c r="M335" s="274">
        <f t="shared" si="248"/>
        <v>70.993252592360164</v>
      </c>
      <c r="N335" s="577">
        <f t="shared" si="248"/>
        <v>72.038898425323666</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8.9144852991056869</v>
      </c>
      <c r="N336" s="577">
        <f t="shared" si="249"/>
        <v>18.705314646652536</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147.18613317673254</v>
      </c>
      <c r="M337" s="591">
        <f t="shared" si="250"/>
        <v>150.94858231617368</v>
      </c>
      <c r="N337" s="610">
        <f t="shared" si="250"/>
        <v>164.25483290409377</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74.338484389905886</v>
      </c>
      <c r="N339" s="577">
        <f xml:space="preserve"> M334 * N$22</f>
        <v>75.444470150213888</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74.338484389905929</v>
      </c>
      <c r="N340" s="577">
        <f t="shared" ref="N340:N341" si="258" xml:space="preserve"> M335 * N$22</f>
        <v>75.393928231631349</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9.4670696202899958</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148.67696877981183</v>
      </c>
      <c r="N342" s="610">
        <f t="shared" si="260"/>
        <v>160.30546800213526</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148.67696877981183</v>
      </c>
      <c r="N344" s="577">
        <f t="shared" si="261"/>
        <v>160.30546800213526</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147.18613317673254</v>
      </c>
      <c r="N345" s="577">
        <f t="shared" ref="N345" si="266" xml:space="preserve"> M337</f>
        <v>150.94858231617368</v>
      </c>
      <c r="O345" s="577">
        <f t="shared" ref="O345" si="267" xml:space="preserve"> N337</f>
        <v>164.25483290409377</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1.4908356030792902</v>
      </c>
      <c r="N347" s="610">
        <f t="shared" si="271"/>
        <v>9.3568856859615721</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149.02954352892382</v>
      </c>
      <c r="N352" s="618">
        <f t="shared" si="272"/>
        <v>158.31007712523558</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59.611817411569533</v>
      </c>
      <c r="N353" s="618">
        <f t="shared" si="274"/>
        <v>63.324030850094232</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142.34808457746286</v>
      </c>
      <c r="N354" s="618">
        <f xml:space="preserve"> N294 * N$13</f>
        <v>145.85426731458642</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56.939233830985145</v>
      </c>
      <c r="N355" s="525">
        <f t="shared" si="278"/>
        <v>58.341706925834572</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0.29099999999999993</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149.02954352892382</v>
      </c>
      <c r="N360" s="618">
        <f t="shared" si="282"/>
        <v>158.31007712523558</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43.367597166916823</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142.34808457746286</v>
      </c>
      <c r="N362" s="274">
        <f t="shared" si="284"/>
        <v>145.85426731458642</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41.423292612041678</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147.18613317673254</v>
      </c>
      <c r="N367" s="274">
        <f t="shared" si="293"/>
        <v>150.94858231617368</v>
      </c>
      <c r="O367" s="274">
        <f t="shared" si="293"/>
        <v>164.25483290409377</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1.4908356030792902</v>
      </c>
      <c r="N368" s="274">
        <f t="shared" si="294"/>
        <v>9.3568856859615721</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1.0101289134438309</v>
      </c>
      <c r="N369" s="267">
        <f t="shared" ref="N369" si="298" xml:space="preserve"> IF( N367 &lt;&gt; 0, 1 + N368 / N367, 0)</f>
        <v>1.0619872379216047</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1.0128913443830892E-2</v>
      </c>
      <c r="N370" s="581">
        <f t="shared" si="302"/>
        <v>6.1987237921604578E-2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73.748000743946179</v>
      </c>
      <c r="N372" s="274">
        <f t="shared" si="303"/>
        <v>72.771065837391376</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0.64031802538141247</v>
      </c>
      <c r="N373" s="274">
        <f t="shared" si="304"/>
        <v>4.2034051910039789</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73.743272874273373</v>
      </c>
      <c r="N374" s="274">
        <f t="shared" si="305"/>
        <v>72.624167330431035</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0.59521151563251706</v>
      </c>
      <c r="N375" s="274">
        <f t="shared" si="306"/>
        <v>2.7697609012002271</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4.9834379421707098E-2</v>
      </c>
      <c r="N376" s="274">
        <f t="shared" ref="N376:Q376" si="308" xml:space="preserve"> N372 + N373 - N374 - N375</f>
        <v>1.5805427967640941</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1.0104707362766319</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3.3858066888589887E-4</v>
      </c>
      <c r="N378" s="581">
        <f t="shared" si="310"/>
        <v>1.0470736276631754E-2</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1.0128913443830892E-2</v>
      </c>
      <c r="N380" s="581">
        <f t="shared" si="311"/>
        <v>6.1987237921604578E-2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3.3858066888589887E-4</v>
      </c>
      <c r="N381" s="581">
        <f t="shared" ref="N381:Q381" si="313" xml:space="preserve"> N378</f>
        <v>1.0470736276631754E-2</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1.0470923567005741E-2</v>
      </c>
      <c r="N382" s="197">
        <f xml:space="preserve"> (1 + N380) * (1 + N381) -1</f>
        <v>7.3107026219030535E-2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0.29099999999999993</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0.29099999999999993</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5.0000000000000001E-9</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5.0000000000000001E-9</v>
      </c>
      <c r="N808" s="575">
        <f xml:space="preserve"> PR19FDPublishedTables!N$772</f>
        <v>4.9999999999999976E-9</v>
      </c>
      <c r="O808" s="575">
        <f xml:space="preserve"> PR19FDPublishedTables!O$772</f>
        <v>5.0000000000000001E-9</v>
      </c>
      <c r="P808" s="575">
        <f xml:space="preserve"> PR19FDPublishedTables!P$772</f>
        <v>5.0000000000000059E-9</v>
      </c>
      <c r="Q808" s="575">
        <f xml:space="preserve"> PR19FDPublishedTables!Q$772</f>
        <v>5.0000000000000042E-9</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4.0033874817155814E-11</v>
      </c>
      <c r="N809" s="577">
        <f t="shared" ref="N809" si="770" xml:space="preserve"> IF(N$12 = 1, N808 * (N$17 - 1) * N$13, 0)</f>
        <v>1.8368593905140108E-10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4.9599661251828439E-9</v>
      </c>
      <c r="N811" s="577">
        <f t="shared" si="774"/>
        <v>4.8163140609485964E-9</v>
      </c>
      <c r="O811" s="577">
        <f t="shared" si="774"/>
        <v>5.0000000000000001E-9</v>
      </c>
      <c r="P811" s="577">
        <f t="shared" si="774"/>
        <v>5.0000000000000059E-9</v>
      </c>
      <c r="Q811" s="577">
        <f xml:space="preserve"> IF(Q$12 = 1, Q808 - Q809, 0)</f>
        <v>5.0000000000000042E-9</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4.0033874817155814E-11</v>
      </c>
      <c r="N812" s="577">
        <f t="shared" si="775"/>
        <v>1.8368593905140108E-10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5.0000000000000001E-9</v>
      </c>
      <c r="N815" s="575">
        <f xml:space="preserve"> PR19FDPublishedTables!N$775</f>
        <v>4.9999999999999976E-9</v>
      </c>
      <c r="O815" s="575">
        <f xml:space="preserve"> PR19FDPublishedTables!O$775</f>
        <v>5.0000000000000001E-9</v>
      </c>
      <c r="P815" s="575">
        <f xml:space="preserve"> PR19FDPublishedTables!P$775</f>
        <v>5.0000000000000059E-9</v>
      </c>
      <c r="Q815" s="575">
        <f xml:space="preserve"> PR19FDPublishedTables!Q$775</f>
        <v>5.0000000000000042E-9</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5.0000000000000001E-9</v>
      </c>
      <c r="N816" s="575">
        <f xml:space="preserve"> PR19FDPublishedTables!N$779</f>
        <v>4.9999999999999976E-9</v>
      </c>
      <c r="O816" s="575">
        <f xml:space="preserve"> PR19FDPublishedTables!O$779</f>
        <v>5.0000000000000001E-9</v>
      </c>
      <c r="P816" s="575">
        <f xml:space="preserve"> PR19FDPublishedTables!P$779</f>
        <v>5.0000000000000059E-9</v>
      </c>
      <c r="Q816" s="575">
        <f xml:space="preserve"> PR19FDPublishedTables!Q$779</f>
        <v>5.0000000000000042E-9</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10.066293404362401</v>
      </c>
      <c r="O819" s="575">
        <f xml:space="preserve"> PR19FDPublishedTables!O$810</f>
        <v>16.024466075342218</v>
      </c>
      <c r="P819" s="575">
        <f xml:space="preserve"> PR19FDPublishedTables!P$810</f>
        <v>22.901849247276864</v>
      </c>
      <c r="Q819" s="575">
        <f xml:space="preserve"> PR19FDPublishedTables!Q$810</f>
        <v>40.160290502028801</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0.36980731134944678</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9.6964860930129539</v>
      </c>
      <c r="O822" s="577">
        <f t="shared" si="784"/>
        <v>16.024466075342218</v>
      </c>
      <c r="P822" s="577">
        <f t="shared" si="784"/>
        <v>22.901849247276864</v>
      </c>
      <c r="Q822" s="577">
        <f xml:space="preserve"> IF(Q$12 = 1, Q819 - Q820, 0)</f>
        <v>40.160290502028801</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0.36980731134944678</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10.129302496884332</v>
      </c>
      <c r="N824" s="575">
        <f xml:space="preserve"> PR19FDPublishedTables!N$811</f>
        <v>6.1195127113625523</v>
      </c>
      <c r="O824" s="575">
        <f xml:space="preserve"> PR19FDPublishedTables!O$811</f>
        <v>7.1160841469201399</v>
      </c>
      <c r="P824" s="575">
        <f xml:space="preserve"> PR19FDPublishedTables!P$811</f>
        <v>17.64222891073738</v>
      </c>
      <c r="Q824" s="575">
        <f xml:space="preserve"> PR19FDPublishedTables!Q$811</f>
        <v>20.419372649882199</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6.3009092521938675E-2</v>
      </c>
      <c r="N825" s="575">
        <f xml:space="preserve"> PR19FDPublishedTables!N$812</f>
        <v>0.16134004038271285</v>
      </c>
      <c r="O825" s="575">
        <f xml:space="preserve"> PR19FDPublishedTables!O$812</f>
        <v>0.23870097498545489</v>
      </c>
      <c r="P825" s="575">
        <f xml:space="preserve"> PR19FDPublishedTables!P$812</f>
        <v>0.38378765598545928</v>
      </c>
      <c r="Q825" s="575">
        <f xml:space="preserve"> PR19FDPublishedTables!Q$812</f>
        <v>0.60419505945492324</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10.066293404362392</v>
      </c>
      <c r="N826" s="575">
        <f xml:space="preserve"> PR19FDPublishedTables!N$813</f>
        <v>16.024466075342243</v>
      </c>
      <c r="O826" s="575">
        <f xml:space="preserve"> PR19FDPublishedTables!O$813</f>
        <v>22.901849247276903</v>
      </c>
      <c r="P826" s="575">
        <f xml:space="preserve"> PR19FDPublishedTables!P$813</f>
        <v>40.160290502028786</v>
      </c>
      <c r="Q826" s="575">
        <f xml:space="preserve"> PR19FDPublishedTables!Q$813</f>
        <v>59.975468092456076</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5.0331467021811962</v>
      </c>
      <c r="N827" s="575">
        <f xml:space="preserve"> PR19FDPublishedTables!N$817</f>
        <v>13.045379739852322</v>
      </c>
      <c r="O827" s="575">
        <f xml:space="preserve"> PR19FDPublishedTables!O$817</f>
        <v>19.463157661309559</v>
      </c>
      <c r="P827" s="575">
        <f xml:space="preserve"> PR19FDPublishedTables!P$817</f>
        <v>31.531069874652825</v>
      </c>
      <c r="Q827" s="575">
        <f xml:space="preserve"> PR19FDPublishedTables!Q$817</f>
        <v>50.067879297242442</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5.0000000000000001E-9</v>
      </c>
      <c r="N832" s="575">
        <f xml:space="preserve"> PR19FDPublishedTables!N$779</f>
        <v>4.9999999999999976E-9</v>
      </c>
      <c r="O832" s="575">
        <f xml:space="preserve"> PR19FDPublishedTables!O$779</f>
        <v>5.0000000000000001E-9</v>
      </c>
      <c r="P832" s="575">
        <f xml:space="preserve"> PR19FDPublishedTables!P$779</f>
        <v>5.0000000000000059E-9</v>
      </c>
      <c r="Q832" s="575">
        <f xml:space="preserve"> PR19FDPublishedTables!Q$779</f>
        <v>5.0000000000000042E-9</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5.0331467021811962</v>
      </c>
      <c r="N833" s="575">
        <f xml:space="preserve"> PR19FDPublishedTables!N$817</f>
        <v>13.045379739852322</v>
      </c>
      <c r="O833" s="575">
        <f xml:space="preserve"> PR19FDPublishedTables!O$817</f>
        <v>19.463157661309559</v>
      </c>
      <c r="P833" s="575">
        <f xml:space="preserve"> PR19FDPublishedTables!P$817</f>
        <v>31.531069874652825</v>
      </c>
      <c r="Q833" s="575">
        <f xml:space="preserve"> PR19FDPublishedTables!Q$817</f>
        <v>50.067879297242442</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5.0331467071811966</v>
      </c>
      <c r="N834" s="610">
        <f t="shared" si="787"/>
        <v>13.045379744852323</v>
      </c>
      <c r="O834" s="610">
        <f t="shared" si="787"/>
        <v>19.463157666309559</v>
      </c>
      <c r="P834" s="610">
        <f t="shared" si="787"/>
        <v>31.531069879652826</v>
      </c>
      <c r="Q834" s="610">
        <f t="shared" si="787"/>
        <v>50.067879302242439</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1.0634421230366472E-11</v>
      </c>
      <c r="N848" s="645">
        <f t="shared" ref="N848" si="797" xml:space="preserve"> IF(N$11 = 1, N811 * N839 - (M852 - M846), N811 * N839)</f>
        <v>5.3839813347242433E-9</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4.2140246928917258E-11</v>
      </c>
      <c r="N849" s="645">
        <f>IF(N$11 = 1, (N812 - PR19FDPublishedTables!N762) * N839, N812 * N839)</f>
        <v>2.0533579305442087E-10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5.2102990564529032E-9</v>
      </c>
      <c r="M852" s="525">
        <f t="shared" si="803"/>
        <v>5.2630737246121876E-9</v>
      </c>
      <c r="N852" s="525">
        <f t="shared" si="803"/>
        <v>5.5893171277786645E-9</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10.839347159788991</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0.4133940678606482</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10.662253164000109</v>
      </c>
      <c r="N856" s="525">
        <f t="shared" si="808"/>
        <v>6.8407794422555961</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6.6324299852774743E-2</v>
      </c>
      <c r="N857" s="525">
        <f t="shared" si="809"/>
        <v>0.18035613022151975</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10.595928864147334</v>
      </c>
      <c r="N858" s="525">
        <f t="shared" si="810"/>
        <v>17.91316453968372</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1.0634421230366472E-11</v>
      </c>
      <c r="N860" s="525">
        <f t="shared" si="811"/>
        <v>10.839347165172972</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4.2140246928917258E-11</v>
      </c>
      <c r="N861" s="525">
        <f t="shared" si="811"/>
        <v>0.413394068065984</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10.662253164000109</v>
      </c>
      <c r="N862" s="525">
        <f t="shared" si="812"/>
        <v>6.8407794422555961</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6.6324299852774743E-2</v>
      </c>
      <c r="N863" s="525">
        <f t="shared" si="813"/>
        <v>0.18035613022151975</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5.2102990564529032E-9</v>
      </c>
      <c r="M865" s="525">
        <f xml:space="preserve"> M846 + M852 + M858</f>
        <v>10.595928869410407</v>
      </c>
      <c r="N865" s="525">
        <f t="shared" si="815"/>
        <v>17.913164545273037</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5.234687350071967E-9</v>
      </c>
      <c r="N868" s="525">
        <f t="shared" si="817"/>
        <v>5.4269950423796561E-9</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5.2693898745928696</v>
      </c>
      <c r="N869" s="525">
        <f t="shared" si="818"/>
        <v>14.159442234827718</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5.2693898798275569</v>
      </c>
      <c r="N870" s="528">
        <f t="shared" si="819"/>
        <v>14.159442240254714</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5.2102990564529032E-9</v>
      </c>
      <c r="M875" s="577">
        <f t="shared" si="821"/>
        <v>5.2630737246121876E-9</v>
      </c>
      <c r="N875" s="577">
        <f t="shared" si="821"/>
        <v>5.5893171277786645E-9</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10.595928864147334</v>
      </c>
      <c r="N876" s="577">
        <f t="shared" si="822"/>
        <v>17.91316453968372</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5.2102990564529032E-9</v>
      </c>
      <c r="M877" s="610">
        <f t="shared" si="823"/>
        <v>10.595928869410407</v>
      </c>
      <c r="N877" s="610">
        <f t="shared" si="823"/>
        <v>17.913164545273037</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5.2630737246121876E-9</v>
      </c>
      <c r="N880" s="577">
        <f t="shared" si="824"/>
        <v>5.5893171277786678E-9</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11.252741227649631</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5.2630737246121876E-9</v>
      </c>
      <c r="N882" s="610">
        <f t="shared" si="827"/>
        <v>11.252741233238948</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5.2630737246121876E-9</v>
      </c>
      <c r="N884" s="577">
        <f t="shared" si="828"/>
        <v>11.252741233238948</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5.2102990564529032E-9</v>
      </c>
      <c r="N885" s="577">
        <f t="shared" si="829"/>
        <v>10.595928869410407</v>
      </c>
      <c r="O885" s="577">
        <f t="shared" si="829"/>
        <v>17.913164545273037</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5.2774668159284428E-11</v>
      </c>
      <c r="N887" s="610">
        <f t="shared" si="831"/>
        <v>0.65681236382854102</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5.2693898798275569</v>
      </c>
      <c r="N892" s="618">
        <f t="shared" si="832"/>
        <v>14.159442240254714</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2.1077559519310229</v>
      </c>
      <c r="N893" s="618">
        <f t="shared" si="833"/>
        <v>5.6637768961018864</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5.0331467071811966</v>
      </c>
      <c r="N894" s="618">
        <f t="shared" si="834"/>
        <v>13.045379744852323</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2.0132586828724786</v>
      </c>
      <c r="N895" s="525">
        <f t="shared" ref="N895" si="838" xml:space="preserve"> N891 * N894</f>
        <v>5.2181518979409294</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0.29099999999999993</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5.2693898798275569</v>
      </c>
      <c r="N900" s="618">
        <f t="shared" si="842"/>
        <v>14.159442240254714</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1.5333924550298186</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5.0331467071811966</v>
      </c>
      <c r="N902" s="274">
        <f t="shared" si="844"/>
        <v>13.045379744852323</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1.4646456917897279</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5.2102990564529032E-9</v>
      </c>
      <c r="N907" s="274">
        <f t="shared" si="853"/>
        <v>10.595928869410407</v>
      </c>
      <c r="O907" s="274">
        <f t="shared" si="853"/>
        <v>17.913164545273037</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5.2774668159284428E-11</v>
      </c>
      <c r="N908" s="274">
        <f t="shared" si="854"/>
        <v>0.65681236382854102</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1.0101289134438307</v>
      </c>
      <c r="N909" s="267">
        <f t="shared" ref="N909" si="858" xml:space="preserve"> IF( N907 &lt;&gt; 0, 1 + N908 / N907, 0)</f>
        <v>1.0619872379216044</v>
      </c>
      <c r="O909" s="267">
        <f t="shared" ref="O909" si="859" xml:space="preserve"> IF( O907 &lt;&gt; 0, 1 + O908 / O907, 0)</f>
        <v>1</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1.0128913443830739E-2</v>
      </c>
      <c r="N910" s="581">
        <f t="shared" si="862"/>
        <v>6.1987237921604529E-2</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1.0634421230366472E-11</v>
      </c>
      <c r="N914" s="274">
        <f t="shared" si="865"/>
        <v>5.3839813347242433E-9</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4.2140246928917258E-11</v>
      </c>
      <c r="N915" s="274">
        <f t="shared" si="866"/>
        <v>2.0533579305442087E-10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-5.277466815928373E-11</v>
      </c>
      <c r="N916" s="274">
        <f t="shared" ref="N916" si="870" xml:space="preserve"> N912 + N913 - N914 - N915</f>
        <v>-5.5893171277786645E-9</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0.9898710865561694</v>
      </c>
      <c r="N917" s="267">
        <f t="shared" si="874"/>
        <v>0.99999999947250329</v>
      </c>
      <c r="O917" s="267">
        <f t="shared" si="874"/>
        <v>1</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-1.0128913443830606E-2</v>
      </c>
      <c r="N918" s="581">
        <f t="shared" si="875"/>
        <v>-5.2749666373417928E-10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1.0128913443830739E-2</v>
      </c>
      <c r="N920" s="581">
        <f t="shared" si="876"/>
        <v>6.1987237921604529E-2</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-1.0128913443830606E-2</v>
      </c>
      <c r="N921" s="581">
        <f t="shared" ref="N921:Q921" si="878" xml:space="preserve"> N918</f>
        <v>-5.2749666373417928E-10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-1.0259488755248736E-4</v>
      </c>
      <c r="N922" s="197">
        <f xml:space="preserve"> (1 + N920) * (1 + N921) -1</f>
        <v>6.1987237361409653E-2</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76.078505555580179</v>
      </c>
      <c r="N930" s="525">
        <f t="shared" si="885"/>
        <v>75.020130764373334</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0.66055266529129308</v>
      </c>
      <c r="N931" s="525">
        <f t="shared" si="885"/>
        <v>4.3333157685143533</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3.502623148421637</v>
      </c>
      <c r="N932" s="525">
        <f t="shared" si="885"/>
        <v>3.6208635795742854</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75.918675337850459</v>
      </c>
      <c r="M933" s="525">
        <f t="shared" si="885"/>
        <v>73.236435072449822</v>
      </c>
      <c r="N933" s="525">
        <f t="shared" si="885"/>
        <v>75.732582953313411</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76.073628280877728</v>
      </c>
      <c r="N935" s="525">
        <f t="shared" si="886"/>
        <v>74.86869221276433</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0.61402074829287734</v>
      </c>
      <c r="N936" s="525">
        <f t="shared" si="886"/>
        <v>2.8553632218791294</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3.5002766637337546</v>
      </c>
      <c r="N937" s="525">
        <f t="shared" si="886"/>
        <v>3.5088182013375055</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75.918675343060798</v>
      </c>
      <c r="M939" s="525">
        <f t="shared" si="886"/>
        <v>73.187372370647196</v>
      </c>
      <c r="N939" s="525">
        <f t="shared" si="886"/>
        <v>74.215237233305956</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22.24553011277035</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0.84840627848418304</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22.023906244688028</v>
      </c>
      <c r="N943" s="525">
        <f t="shared" si="887"/>
        <v>17.241516679183466</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0.27794210631359939</v>
      </c>
      <c r="N944" s="525">
        <f t="shared" si="887"/>
        <v>0.83887635304635122</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21.745964138374426</v>
      </c>
      <c r="N945" s="525">
        <f t="shared" si="887"/>
        <v>39.496576717391648</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152.15213383645789</v>
      </c>
      <c r="N947" s="525">
        <f t="shared" si="888"/>
        <v>172.13435308990802</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1.2745734135841704</v>
      </c>
      <c r="N948" s="525">
        <f t="shared" si="889"/>
        <v>8.0370852688776644</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22.023906244688028</v>
      </c>
      <c r="N949" s="525">
        <f t="shared" si="890"/>
        <v>17.241516679183466</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7.2808419184689903</v>
      </c>
      <c r="N950" s="525">
        <f t="shared" si="891"/>
        <v>7.9685581339581422</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151.83735068091124</v>
      </c>
      <c r="M952" s="525">
        <f t="shared" si="893"/>
        <v>168.16977158147145</v>
      </c>
      <c r="N952" s="525">
        <f t="shared" si="893"/>
        <v>189.444396904011</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74.583300428800356</v>
      </c>
      <c r="N954" s="525">
        <f t="shared" si="894"/>
        <v>75.291050223379614</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74.533335432088776</v>
      </c>
      <c r="N955" s="525">
        <f t="shared" si="894"/>
        <v>73.763374773774885</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10.81433866847981</v>
      </c>
      <c r="N956" s="525">
        <f t="shared" si="894"/>
        <v>30.386395741658198</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159.93097452936894</v>
      </c>
      <c r="N957" s="527">
        <f t="shared" si="895"/>
        <v>179.4408207388127</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75.918675337850459</v>
      </c>
      <c r="M961" s="274">
        <f t="shared" si="896"/>
        <v>73.236435072449822</v>
      </c>
      <c r="N961" s="274">
        <f t="shared" si="896"/>
        <v>75.732582953313411</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75.918675343060798</v>
      </c>
      <c r="M962" s="274">
        <f t="shared" si="896"/>
        <v>73.187372370647196</v>
      </c>
      <c r="N962" s="274">
        <f t="shared" si="896"/>
        <v>74.215237233305956</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21.745964138374426</v>
      </c>
      <c r="N963" s="274">
        <f t="shared" si="896"/>
        <v>39.496576717391648</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151.83735068091124</v>
      </c>
      <c r="M964" s="591">
        <f t="shared" si="896"/>
        <v>168.16977158147145</v>
      </c>
      <c r="N964" s="591">
        <f t="shared" si="896"/>
        <v>189.44439690401103</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76.687649029117836</v>
      </c>
      <c r="N966" s="274">
        <f t="shared" si="897"/>
        <v>77.776159397815903</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76.687649034380939</v>
      </c>
      <c r="N967" s="274">
        <f t="shared" si="898"/>
        <v>77.72405543464356</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23.09393639125452</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153.37529806349878</v>
      </c>
      <c r="N969" s="591">
        <f t="shared" si="899"/>
        <v>178.59415122371396</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153.37529806349878</v>
      </c>
      <c r="N971" s="274">
        <f t="shared" si="902"/>
        <v>178.59415122371396</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151.83735068091124</v>
      </c>
      <c r="N972" s="274">
        <f t="shared" si="903"/>
        <v>168.16977158147145</v>
      </c>
      <c r="O972" s="274">
        <f t="shared" si="903"/>
        <v>189.44439690401103</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1.5379473825875323</v>
      </c>
      <c r="N974" s="610">
        <f t="shared" si="907"/>
        <v>10.424379642242513</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2.2528164482470192</v>
      </c>
      <c r="N980" s="618">
        <f t="shared" si="908"/>
        <v>2.7885205493289575</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59.611817411569533</v>
      </c>
      <c r="N981" s="618">
        <f t="shared" si="909"/>
        <v>63.324030850094232</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2.1077559519310229</v>
      </c>
      <c r="N984" s="618">
        <f t="shared" si="912"/>
        <v>5.6637768961018864</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63.972389811747576</v>
      </c>
      <c r="N985" s="591">
        <f t="shared" si="914"/>
        <v>71.776328295525076</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2.1518156649948228</v>
      </c>
      <c r="N989" s="618">
        <f t="shared" si="915"/>
        <v>2.5691202291077015</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56.939233830985145</v>
      </c>
      <c r="N990" s="618">
        <f t="shared" si="916"/>
        <v>58.341706925834572</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2.0132586828724786</v>
      </c>
      <c r="N993" s="618">
        <f t="shared" si="919"/>
        <v>5.2181518979409294</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61.104308178852442</v>
      </c>
      <c r="N994" s="621">
        <f t="shared" si="921"/>
        <v>66.12897905288321</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0.29099999999999993</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1.6389239660997061</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43.367597166916823</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1.5333924550298186</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46.539913588046346</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0.29099999999999993</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1.5654458962837332</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41.423292612041678</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1.4646456917897279</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44.453384200115138</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151.83735068091124</v>
      </c>
      <c r="N1018" s="274">
        <f t="shared" si="934"/>
        <v>168.16977158147145</v>
      </c>
      <c r="O1018" s="274">
        <f t="shared" si="934"/>
        <v>189.44439690401103</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1.5379473825875323</v>
      </c>
      <c r="N1019" s="274">
        <f t="shared" si="935"/>
        <v>10.424379642242513</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1.0128913443830791E-2</v>
      </c>
      <c r="N1021" s="581">
        <f t="shared" si="938"/>
        <v>6.1987237921604259E-2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76.078505555580179</v>
      </c>
      <c r="N1023" s="274">
        <f t="shared" si="939"/>
        <v>75.020130764373334</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0.66055266529129308</v>
      </c>
      <c r="N1024" s="274">
        <f t="shared" si="940"/>
        <v>4.3333157685143533</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76.073628280877728</v>
      </c>
      <c r="N1025" s="274">
        <f t="shared" si="941"/>
        <v>74.86869221276433</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0.61402074829287734</v>
      </c>
      <c r="N1026" s="274">
        <f t="shared" si="944"/>
        <v>2.8553632218791294</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5.1409191700865553E-2</v>
      </c>
      <c r="N1027" s="274">
        <f t="shared" ref="N1027" si="948" xml:space="preserve"> N1023 + N1024 - N1025 - N1026</f>
        <v>1.6293910982442283</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1.0003385806685268</v>
      </c>
      <c r="N1028" s="267">
        <f t="shared" si="952"/>
        <v>1.0096889654003891</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3.385806685266976E-4</v>
      </c>
      <c r="N1029" s="581">
        <f t="shared" si="953"/>
        <v>9.6889654003891792E-3</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1.0128913443830791E-2</v>
      </c>
      <c r="N1031" s="581">
        <f t="shared" si="954"/>
        <v>6.1987237921604259E-2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3.385806685266976E-4</v>
      </c>
      <c r="N1032" s="581">
        <f t="shared" si="955"/>
        <v>9.6889654003891792E-3</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1.0470923566642698E-2</v>
      </c>
      <c r="N1033" s="197">
        <f xml:space="preserve"> (1 + N1031) * (1 + N1032) -1</f>
        <v>7.2276795525481496E-2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Portsmouth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152.15213383645789</v>
      </c>
      <c r="N11" s="395">
        <f xml:space="preserve"> Update!N947</f>
        <v>172.13435308990802</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1.2745734135841704</v>
      </c>
      <c r="N12" s="395">
        <f xml:space="preserve"> Update!N948</f>
        <v>8.0370852688776644</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22.023906244688028</v>
      </c>
      <c r="N13" s="395">
        <f xml:space="preserve"> Update!N949</f>
        <v>17.241516679183466</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7.2808419184689903</v>
      </c>
      <c r="N14" s="395">
        <f xml:space="preserve"> Update!N950</f>
        <v>7.9685581339581422</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151.83735068091124</v>
      </c>
      <c r="M16" s="395">
        <f xml:space="preserve"> Update!M952</f>
        <v>168.16977158147145</v>
      </c>
      <c r="N16" s="395">
        <f xml:space="preserve"> Update!N952</f>
        <v>189.444396904011</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76.078505555580179</v>
      </c>
      <c r="N21" s="395">
        <f xml:space="preserve"> Update!N930</f>
        <v>75.020130764373334</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0.66055266529129308</v>
      </c>
      <c r="N22" s="395">
        <f xml:space="preserve"> Update!N931</f>
        <v>4.3333157685143533</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3.502623148421637</v>
      </c>
      <c r="N23" s="395">
        <f xml:space="preserve"> Update!N932</f>
        <v>3.6208635795742854</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75.918675337850459</v>
      </c>
      <c r="M24" s="395">
        <f xml:space="preserve"> Update!M933</f>
        <v>73.236435072449822</v>
      </c>
      <c r="N24" s="395">
        <f xml:space="preserve"> Update!N933</f>
        <v>75.732582953313411</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76.073628280877728</v>
      </c>
      <c r="N28" s="293">
        <f xml:space="preserve"> Update!N935</f>
        <v>74.86869221276433</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0.61402074829287734</v>
      </c>
      <c r="N29" s="293">
        <f xml:space="preserve"> Update!N936</f>
        <v>2.8553632218791294</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3.5002766637337546</v>
      </c>
      <c r="N30" s="293">
        <f xml:space="preserve"> Update!N937</f>
        <v>3.5088182013375055</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75.918675343060798</v>
      </c>
      <c r="M32" s="293">
        <f xml:space="preserve"> Update!M939</f>
        <v>73.187372370647196</v>
      </c>
      <c r="N32" s="293">
        <f xml:space="preserve"> Update!N939</f>
        <v>74.215237233305956</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22.24553011277035</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0.84840627848418304</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22.023906244688028</v>
      </c>
      <c r="N38" s="293">
        <f xml:space="preserve"> Update!N943</f>
        <v>17.241516679183466</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0.27794210631359939</v>
      </c>
      <c r="N39" s="293">
        <f xml:space="preserve"> Update!N944</f>
        <v>0.83887635304635122</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21.745964138374426</v>
      </c>
      <c r="N40" s="293">
        <f xml:space="preserve"> Update!N945</f>
        <v>39.496576717391648</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74.583300428800356</v>
      </c>
      <c r="N44" s="401">
        <f xml:space="preserve"> Update!N954</f>
        <v>75.291050223379614</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74.533335432088776</v>
      </c>
      <c r="N45" s="401">
        <f xml:space="preserve"> Update!N955</f>
        <v>73.763374773774885</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10.81433866847981</v>
      </c>
      <c r="N46" s="401">
        <f xml:space="preserve"> Update!N956</f>
        <v>30.386395741658198</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159.93097452936894</v>
      </c>
      <c r="N47" s="401">
        <f xml:space="preserve"> Update!N957</f>
        <v>179.4408207388127</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61.104308178852442</v>
      </c>
      <c r="N52" s="401">
        <f xml:space="preserve"> Update!N994</f>
        <v>66.12897905288321</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0.29099999999999993</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44.453384200115138</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1.0470923566642698E-2</v>
      </c>
      <c r="N61" s="291">
        <f xml:space="preserve"> Update!N$1033</f>
        <v>7.2276795525481496E-2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4.6608602182277163</v>
      </c>
      <c r="N68" s="405">
        <f xml:space="preserve"> Update!N140</f>
        <v>6.7804966512762359</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3.9043872528100598E-2</v>
      </c>
      <c r="N69" s="404">
        <f xml:space="preserve"> Update!N141</f>
        <v>0.30273159395388349</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2.2419750253368322</v>
      </c>
      <c r="N70" s="404">
        <f xml:space="preserve"> Update!N142</f>
        <v>0.52139218505832108</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0.31661872020530973</v>
      </c>
      <c r="N71" s="404">
        <f xml:space="preserve"> Update!N143</f>
        <v>0.32822097564423347</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4.6512174989683981</v>
      </c>
      <c r="M73" s="405">
        <f xml:space="preserve"> Update!M145</f>
        <v>6.6252603958873379</v>
      </c>
      <c r="N73" s="405">
        <f xml:space="preserve"> Update!N145</f>
        <v>7.2763994546442063</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2.3305048116339941</v>
      </c>
      <c r="N78" s="395">
        <f xml:space="preserve"> Update!N123</f>
        <v>2.2490649269819603</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2.0234639909880635E-2</v>
      </c>
      <c r="N79" s="395">
        <f xml:space="preserve"> Update!N124</f>
        <v>0.12991057751037394</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0.15514880380189575</v>
      </c>
      <c r="N80" s="395">
        <f xml:space="preserve"> Update!N125</f>
        <v>0.15701238329649406</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2.3256087494841999</v>
      </c>
      <c r="M81" s="395">
        <f xml:space="preserve"> Update!M126</f>
        <v>2.1955906477419789</v>
      </c>
      <c r="N81" s="395">
        <f xml:space="preserve"> Update!N126</f>
        <v>2.2219631211958402</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2.3303554065937218</v>
      </c>
      <c r="N85" s="293">
        <f xml:space="preserve"> Update!N128</f>
        <v>2.2445248769493196</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1.880923261821996E-2</v>
      </c>
      <c r="N86" s="293">
        <f xml:space="preserve"> Update!N129</f>
        <v>8.5602320473566487E-2</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0.15504486618798841</v>
      </c>
      <c r="N87" s="293">
        <f xml:space="preserve"> Update!N130</f>
        <v>0.1537883950299099</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2.3256087494841986</v>
      </c>
      <c r="M89" s="293">
        <f xml:space="preserve"> Update!M132</f>
        <v>2.1941197730239517</v>
      </c>
      <c r="N89" s="293">
        <f xml:space="preserve"> Update!N132</f>
        <v>2.1763388023929759</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2.2869068473449565</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8.7218695969943055E-2</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2.2419750253368322</v>
      </c>
      <c r="N95" s="293">
        <f xml:space="preserve"> Update!N136</f>
        <v>0.52139218505832108</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6.4250502154255531E-3</v>
      </c>
      <c r="N96" s="293">
        <f xml:space="preserve"> Update!N137</f>
        <v>1.7420197317829508E-2</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2.235549975121407</v>
      </c>
      <c r="N97" s="293">
        <f xml:space="preserve"> Update!N138</f>
        <v>2.8780975310553907</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2.2609047398188125</v>
      </c>
      <c r="N101" s="401">
        <f xml:space="preserve"> Update!N147</f>
        <v>2.233660261269359</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2.2593901097464504</v>
      </c>
      <c r="N102" s="401">
        <f xml:space="preserve"> Update!N148</f>
        <v>2.1877957611409342</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1.1117462710522859</v>
      </c>
      <c r="N103" s="401">
        <f xml:space="preserve"> Update!N149</f>
        <v>2.5498453509121006</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5.632041120617548</v>
      </c>
      <c r="N104" s="401">
        <f xml:space="preserve"> Update!N150</f>
        <v>6.9713013733223939</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0.29099999999999993</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0.29099999999999993</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1.5654458962837332</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6.9817311851080754E-2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147.49127361821957</v>
      </c>
      <c r="N125" s="404">
        <f xml:space="preserve"> Update!N320</f>
        <v>154.51450927345883</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1.2355295410139295</v>
      </c>
      <c r="N126" s="404">
        <f xml:space="preserve"> Update!N321</f>
        <v>7.320959606857798</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9.1196780553510859</v>
      </c>
      <c r="N127" s="404">
        <f xml:space="preserve"> Update!N322</f>
        <v>9.8793450518695476</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6.8978988984109062</v>
      </c>
      <c r="N128" s="404">
        <f xml:space="preserve"> Update!N323</f>
        <v>7.4599810280923888</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147.18613317673254</v>
      </c>
      <c r="M130" s="405">
        <f xml:space="preserve"> Update!M325</f>
        <v>150.94858231617368</v>
      </c>
      <c r="N130" s="405">
        <f xml:space="preserve"> Update!N325</f>
        <v>164.25483290409377</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73.748000743946179</v>
      </c>
      <c r="N135" s="395">
        <f xml:space="preserve"> Update!N303</f>
        <v>72.771065837391376</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0.64031802538141247</v>
      </c>
      <c r="N136" s="395">
        <f xml:space="preserve"> Update!N304</f>
        <v>4.2034051910039789</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3.3474743446197412</v>
      </c>
      <c r="N137" s="395">
        <f xml:space="preserve"> Update!N305</f>
        <v>3.4638511962777914</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73.593066588366256</v>
      </c>
      <c r="M138" s="395">
        <f xml:space="preserve"> Update!M306</f>
        <v>71.040844424707842</v>
      </c>
      <c r="N138" s="395">
        <f xml:space="preserve"> Update!N306</f>
        <v>73.51061983211757</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73.743272874273373</v>
      </c>
      <c r="N142" s="293">
        <f xml:space="preserve"> Update!N308</f>
        <v>72.624167330431035</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0.59521151563251706</v>
      </c>
      <c r="N143" s="293">
        <f xml:space="preserve"> Update!N309</f>
        <v>2.7697609012002271</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3.3452317975457659</v>
      </c>
      <c r="N144" s="293">
        <f xml:space="preserve"> Update!N310</f>
        <v>3.3550298063075958</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73.593066588366298</v>
      </c>
      <c r="M146" s="293">
        <f xml:space="preserve"> Update!M312</f>
        <v>70.993252592360164</v>
      </c>
      <c r="N146" s="293">
        <f xml:space="preserve"> Update!N312</f>
        <v>72.038898425323666</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9.119276105636402</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0.34779351465359182</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9.1196780553510859</v>
      </c>
      <c r="N152" s="293">
        <f xml:space="preserve"> Update!N316</f>
        <v>9.8793450518695476</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0.20519275624539912</v>
      </c>
      <c r="N153" s="293">
        <f xml:space="preserve"> Update!N317</f>
        <v>0.64110002550700196</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8.9144852991056869</v>
      </c>
      <c r="N154" s="293">
        <f xml:space="preserve"> Update!N318</f>
        <v>18.705314646652536</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72.322395688981544</v>
      </c>
      <c r="N158" s="401">
        <f xml:space="preserve"> Update!N327</f>
        <v>73.05738996211025</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72.273945317107646</v>
      </c>
      <c r="N159" s="401">
        <f xml:space="preserve"> Update!N328</f>
        <v>71.575579007206954</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4.4332025228346543</v>
      </c>
      <c r="N160" s="401">
        <f xml:space="preserve"> Update!N329</f>
        <v>13.677108155918379</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149.02954352892382</v>
      </c>
      <c r="N161" s="401">
        <f xml:space="preserve"> Update!N330</f>
        <v>158.31007712523558</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56.939233830985145</v>
      </c>
      <c r="N166" s="401">
        <f xml:space="preserve"> Update!N355</f>
        <v>58.341706925834572</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0.29099999999999993</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41.423292612041678</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1.0470923567005741E-2</v>
      </c>
      <c r="N175" s="291">
        <f xml:space="preserve"> Update!N$382</f>
        <v>7.3107026219030535E-2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0.29099999999999993</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0.29099999999999993</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1.0634421230366472E-11</v>
      </c>
      <c r="N296" s="404">
        <f xml:space="preserve"> Update!N860</f>
        <v>10.839347165172972</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4.2140246928917258E-11</v>
      </c>
      <c r="N297" s="404">
        <f xml:space="preserve"> Update!N861</f>
        <v>0.413394068065984</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10.662253164000109</v>
      </c>
      <c r="N298" s="404">
        <f xml:space="preserve"> Update!N862</f>
        <v>6.8407794422555961</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6.6324299852774743E-2</v>
      </c>
      <c r="N299" s="404">
        <f xml:space="preserve"> Update!N863</f>
        <v>0.18035613022151975</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5.2102990564529032E-9</v>
      </c>
      <c r="M301" s="404">
        <f xml:space="preserve"> Update!M865</f>
        <v>10.595928869410407</v>
      </c>
      <c r="N301" s="404">
        <f xml:space="preserve"> Update!N865</f>
        <v>17.913164545273037</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1.0634421230366472E-11</v>
      </c>
      <c r="N313" s="293">
        <f xml:space="preserve"> Update!N848</f>
        <v>5.3839813347242433E-9</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4.2140246928917258E-11</v>
      </c>
      <c r="N314" s="293">
        <f xml:space="preserve"> Update!N849</f>
        <v>2.0533579305442087E-10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5.2102990564529032E-9</v>
      </c>
      <c r="M317" s="293">
        <f xml:space="preserve"> Update!M852</f>
        <v>5.2630737246121876E-9</v>
      </c>
      <c r="N317" s="293">
        <f xml:space="preserve"> Update!N852</f>
        <v>5.5893171277786645E-9</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10.839347159788991</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0.4133940678606482</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10.662253164000109</v>
      </c>
      <c r="N323" s="293">
        <f xml:space="preserve"> Update!N856</f>
        <v>6.8407794422555961</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6.6324299852774743E-2</v>
      </c>
      <c r="N324" s="293">
        <f xml:space="preserve"> Update!N857</f>
        <v>0.18035613022151975</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10.595928864147334</v>
      </c>
      <c r="N325" s="293">
        <f xml:space="preserve"> Update!N858</f>
        <v>17.91316453968372</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5.234687350071967E-9</v>
      </c>
      <c r="N330" s="401">
        <f xml:space="preserve"> Update!N868</f>
        <v>5.4269950423796561E-9</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5.2693898745928696</v>
      </c>
      <c r="N331" s="401">
        <f xml:space="preserve"> Update!N869</f>
        <v>14.159442234827718</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5.2693898798275569</v>
      </c>
      <c r="N332" s="401">
        <f xml:space="preserve"> Update!N870</f>
        <v>14.159442240254714</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2.0132586828724786</v>
      </c>
      <c r="N337" s="401">
        <f xml:space="preserve"> Update!N895</f>
        <v>5.2181518979409294</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0.29099999999999993</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1.4646456917897279</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-1.0259488755248736E-4</v>
      </c>
      <c r="N346" s="291">
        <f xml:space="preserve"> Update!N$922</f>
        <v>6.1987237361409653E-2</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Portsmouth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152.15213383645789</v>
      </c>
      <c r="N11" s="626">
        <f xml:space="preserve"> Update!N947</f>
        <v>172.13435308990802</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1.2745734135841704</v>
      </c>
      <c r="N12" s="626">
        <f xml:space="preserve"> Update!N948</f>
        <v>8.0370852688776644</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22.023906244688028</v>
      </c>
      <c r="N13" s="626">
        <f xml:space="preserve"> Update!N949</f>
        <v>17.241516679183466</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7.2808419184689903</v>
      </c>
      <c r="N14" s="626">
        <f xml:space="preserve"> Update!N950</f>
        <v>7.9685581339581422</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168.16977158147145</v>
      </c>
      <c r="N16" s="626">
        <f xml:space="preserve"> Update!N952</f>
        <v>189.444396904011</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76.078505555580179</v>
      </c>
      <c r="N21" s="480">
        <f xml:space="preserve"> Update!N930</f>
        <v>75.020130764373334</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0.66055266529129308</v>
      </c>
      <c r="N22" s="629">
        <f xml:space="preserve"> Update!N931</f>
        <v>4.3333157685143533</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3.502623148421637</v>
      </c>
      <c r="N23" s="480">
        <f xml:space="preserve"> Update!N932</f>
        <v>3.6208635795742854</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73.236435072449822</v>
      </c>
      <c r="N24" s="480">
        <f xml:space="preserve"> Update!N933</f>
        <v>75.732582953313411</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76.073628280877728</v>
      </c>
      <c r="N28" s="480">
        <f xml:space="preserve"> Update!N935</f>
        <v>74.86869221276433</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0.61402074829287734</v>
      </c>
      <c r="N29" s="629">
        <f xml:space="preserve"> Update!N936</f>
        <v>2.8553632218791294</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3.5002766637337546</v>
      </c>
      <c r="N30" s="480">
        <f xml:space="preserve"> Update!N937</f>
        <v>3.5088182013375055</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73.187372370647196</v>
      </c>
      <c r="N32" s="480">
        <f xml:space="preserve"> Update!N939</f>
        <v>74.215237233305956</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22.24553011277035</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0.84840627848418304</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22.023906244688028</v>
      </c>
      <c r="N38" s="480">
        <f xml:space="preserve"> Update!N943</f>
        <v>17.241516679183466</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0.27794210631359939</v>
      </c>
      <c r="N39" s="480">
        <f xml:space="preserve"> Update!N944</f>
        <v>0.83887635304635122</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21.745964138374426</v>
      </c>
      <c r="N40" s="480">
        <f xml:space="preserve"> Update!N945</f>
        <v>39.496576717391648</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74.583300428800356</v>
      </c>
      <c r="N44" s="480">
        <f xml:space="preserve"> Update!N954</f>
        <v>75.291050223379614</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74.533335432088776</v>
      </c>
      <c r="N45" s="480">
        <f xml:space="preserve"> Update!N955</f>
        <v>73.763374773774885</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10.81433866847981</v>
      </c>
      <c r="N46" s="480">
        <f xml:space="preserve"> Update!N956</f>
        <v>30.386395741658198</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159.93097452936894</v>
      </c>
      <c r="N47" s="480">
        <f xml:space="preserve"> Update!N957</f>
        <v>179.4408207388127</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61.104308178852442</v>
      </c>
      <c r="N52" s="480">
        <f xml:space="preserve"> Update!N994</f>
        <v>66.12897905288321</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0.29099999999999993</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44.453384200115138</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1.0470923566642698E-2</v>
      </c>
      <c r="N61" s="493">
        <f xml:space="preserve"> Update!N$1033</f>
        <v>7.2276795525481496E-2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4.6608602182277163</v>
      </c>
      <c r="N68" s="488">
        <f xml:space="preserve"> Update!N140</f>
        <v>6.7804966512762359</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3.9043872528100598E-2</v>
      </c>
      <c r="N69" s="626">
        <f xml:space="preserve"> Update!N141</f>
        <v>0.30273159395388349</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2.2419750253368322</v>
      </c>
      <c r="N70" s="626">
        <f xml:space="preserve"> Update!N142</f>
        <v>0.52139218505832108</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0.31661872020530973</v>
      </c>
      <c r="N71" s="626">
        <f xml:space="preserve"> Update!N143</f>
        <v>0.32822097564423347</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6.6252603958873379</v>
      </c>
      <c r="N73" s="488">
        <f xml:space="preserve"> Update!N145</f>
        <v>7.2763994546442063</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2.3305048116339941</v>
      </c>
      <c r="N78" s="480">
        <f xml:space="preserve"> Update!N123</f>
        <v>2.2490649269819603</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2.0234639909880635E-2</v>
      </c>
      <c r="N79" s="629">
        <f xml:space="preserve"> Update!N124</f>
        <v>0.12991057751037394</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0.15514880380189575</v>
      </c>
      <c r="N80" s="480">
        <f xml:space="preserve"> Update!N125</f>
        <v>0.15701238329649406</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2.1955906477419789</v>
      </c>
      <c r="N81" s="480">
        <f xml:space="preserve"> Update!N126</f>
        <v>2.2219631211958402</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2.3303554065937218</v>
      </c>
      <c r="N85" s="480">
        <f xml:space="preserve"> Update!N128</f>
        <v>2.2445248769493196</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1.880923261821996E-2</v>
      </c>
      <c r="N86" s="629">
        <f xml:space="preserve"> Update!N129</f>
        <v>8.5602320473566487E-2</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0.15504486618798841</v>
      </c>
      <c r="N87" s="480">
        <f xml:space="preserve"> Update!N130</f>
        <v>0.1537883950299099</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2.1941197730239517</v>
      </c>
      <c r="N89" s="480">
        <f xml:space="preserve"> Update!N132</f>
        <v>2.1763388023929759</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2.2869068473449565</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8.7218695969943055E-2</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2.2419750253368322</v>
      </c>
      <c r="N95" s="480">
        <f xml:space="preserve"> Update!N136</f>
        <v>0.52139218505832108</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6.4250502154255531E-3</v>
      </c>
      <c r="N96" s="480">
        <f xml:space="preserve"> Update!N137</f>
        <v>1.7420197317829508E-2</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2.235549975121407</v>
      </c>
      <c r="N97" s="480">
        <f xml:space="preserve"> Update!N138</f>
        <v>2.8780975310553907</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2.2609047398188125</v>
      </c>
      <c r="N101" s="480">
        <f xml:space="preserve"> Update!N147</f>
        <v>2.233660261269359</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2.2593901097464504</v>
      </c>
      <c r="N102" s="480">
        <f xml:space="preserve"> Update!N148</f>
        <v>2.1877957611409342</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1.1117462710522859</v>
      </c>
      <c r="N103" s="480">
        <f xml:space="preserve"> Update!N149</f>
        <v>2.5498453509121006</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5.632041120617548</v>
      </c>
      <c r="N104" s="480">
        <f xml:space="preserve"> Update!N150</f>
        <v>6.9713013733223939</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2.1518156649948228</v>
      </c>
      <c r="N109" s="480">
        <f xml:space="preserve"> Update!N175</f>
        <v>2.5691202291077015</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0.29099999999999993</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1.5654458962837332</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6.9817311851080754E-2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147.49127361821957</v>
      </c>
      <c r="N125" s="626">
        <f xml:space="preserve"> Update!N320</f>
        <v>154.51450927345883</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1.2355295410139295</v>
      </c>
      <c r="N126" s="626">
        <f xml:space="preserve"> Update!N321</f>
        <v>7.320959606857798</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9.1196780553510859</v>
      </c>
      <c r="N127" s="626">
        <f xml:space="preserve"> Update!N322</f>
        <v>9.8793450518695476</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6.8978988984109062</v>
      </c>
      <c r="N128" s="626">
        <f xml:space="preserve"> Update!N323</f>
        <v>7.4599810280923888</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150.94858231617368</v>
      </c>
      <c r="N130" s="488">
        <f xml:space="preserve"> Update!N325</f>
        <v>164.25483290409377</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73.748000743946179</v>
      </c>
      <c r="N135" s="480">
        <f xml:space="preserve"> Update!N303</f>
        <v>72.771065837391376</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0.64031802538141247</v>
      </c>
      <c r="N136" s="629">
        <f xml:space="preserve"> Update!N304</f>
        <v>4.2034051910039789</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3.3474743446197412</v>
      </c>
      <c r="N137" s="480">
        <f xml:space="preserve"> Update!N305</f>
        <v>3.4638511962777914</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71.040844424707842</v>
      </c>
      <c r="N138" s="480">
        <f xml:space="preserve"> Update!N306</f>
        <v>73.51061983211757</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73.743272874273373</v>
      </c>
      <c r="N142" s="629">
        <f xml:space="preserve"> Update!N308</f>
        <v>72.624167330431035</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0.59521151563251706</v>
      </c>
      <c r="N143" s="629">
        <f xml:space="preserve"> Update!N309</f>
        <v>2.7697609012002271</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3.3452317975457659</v>
      </c>
      <c r="N144" s="629">
        <f xml:space="preserve"> Update!N310</f>
        <v>3.3550298063075958</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70.993252592360164</v>
      </c>
      <c r="N146" s="480">
        <f xml:space="preserve"> Update!N312</f>
        <v>72.038898425323666</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9.119276105636402</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0.34779351465359182</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9.1196780553510859</v>
      </c>
      <c r="N152" s="480">
        <f xml:space="preserve"> Update!N316</f>
        <v>9.8793450518695476</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0.20519275624539912</v>
      </c>
      <c r="N153" s="480">
        <f xml:space="preserve"> Update!N317</f>
        <v>0.64110002550700196</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8.9144852991056869</v>
      </c>
      <c r="N154" s="480">
        <f xml:space="preserve"> Update!N318</f>
        <v>18.705314646652536</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72.322395688981544</v>
      </c>
      <c r="N158" s="480">
        <f xml:space="preserve"> Update!N327</f>
        <v>73.05738996211025</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72.273945317107646</v>
      </c>
      <c r="N159" s="480">
        <f xml:space="preserve"> Update!N328</f>
        <v>71.575579007206954</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4.4332025228346543</v>
      </c>
      <c r="N160" s="480">
        <f xml:space="preserve"> Update!N329</f>
        <v>13.677108155918379</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149.02954352892382</v>
      </c>
      <c r="N161" s="480">
        <f xml:space="preserve"> Update!N330</f>
        <v>158.31007712523558</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56.939233830985145</v>
      </c>
      <c r="N166" s="480">
        <f xml:space="preserve"> Update!N355</f>
        <v>58.341706925834572</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0.29099999999999993</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41.423292612041678</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1.0470923567005741E-2</v>
      </c>
      <c r="N175" s="493">
        <f xml:space="preserve"> Update!N$382</f>
        <v>7.3107026219030535E-2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0.29099999999999993</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0.29099999999999993</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1.0634421230366472E-11</v>
      </c>
      <c r="N296" s="626">
        <f xml:space="preserve"> Update!N860</f>
        <v>10.839347165172972</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4.2140246928917258E-11</v>
      </c>
      <c r="N297" s="626">
        <f xml:space="preserve"> Update!N861</f>
        <v>0.413394068065984</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10.662253164000109</v>
      </c>
      <c r="N298" s="626">
        <f xml:space="preserve"> Update!N862</f>
        <v>6.8407794422555961</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6.6324299852774743E-2</v>
      </c>
      <c r="N299" s="626">
        <f xml:space="preserve"> Update!N863</f>
        <v>0.18035613022151975</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10.595928869410407</v>
      </c>
      <c r="N301" s="626">
        <f xml:space="preserve"> Update!N865</f>
        <v>17.913164545273037</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1.0634421230366472E-11</v>
      </c>
      <c r="N313" s="480">
        <f xml:space="preserve"> Update!N848</f>
        <v>5.3839813347242433E-9</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4.2140246928917258E-11</v>
      </c>
      <c r="N314" s="629">
        <f xml:space="preserve"> Update!N849</f>
        <v>2.0533579305442087E-10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5.2630737246121876E-9</v>
      </c>
      <c r="N317" s="480">
        <f xml:space="preserve"> Update!N852</f>
        <v>5.5893171277786645E-9</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10.839347159788991</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0.4133940678606482</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10.662253164000109</v>
      </c>
      <c r="N323" s="480">
        <f xml:space="preserve"> Update!N856</f>
        <v>6.8407794422555961</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6.6324299852774743E-2</v>
      </c>
      <c r="N324" s="480">
        <f xml:space="preserve"> Update!N857</f>
        <v>0.18035613022151975</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10.595928864147334</v>
      </c>
      <c r="N325" s="480">
        <f xml:space="preserve"> Update!N858</f>
        <v>17.91316453968372</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5.234687350071967E-9</v>
      </c>
      <c r="N330" s="480">
        <f xml:space="preserve"> Update!N868</f>
        <v>5.4269950423796561E-9</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5.2693898745928696</v>
      </c>
      <c r="N331" s="480">
        <f xml:space="preserve"> Update!N869</f>
        <v>14.159442234827718</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5.2693898798275569</v>
      </c>
      <c r="N332" s="480">
        <f xml:space="preserve"> Update!N870</f>
        <v>14.159442240254714</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2.0132586828724786</v>
      </c>
      <c r="N337" s="480">
        <f xml:space="preserve"> Update!N895</f>
        <v>5.2181518979409294</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0.29099999999999993</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1.4646456917897279</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-1.0259488755248736E-4</v>
      </c>
      <c r="N346" s="493">
        <f xml:space="preserve"> Update!N$922</f>
        <v>6.1987237361409653E-2</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5" activePane="bottomLeft" state="frozen"/>
      <selection pane="bottomLeft" activeCell="A4"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Portsmouth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152.15213383645789</v>
      </c>
      <c r="N10" s="626">
        <f xml:space="preserve"> Update!N947</f>
        <v>172.13435308990802</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1.2745734135841704</v>
      </c>
      <c r="N11" s="626">
        <f xml:space="preserve"> Update!N948</f>
        <v>8.0370852688776644</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22.023906244688028</v>
      </c>
      <c r="N12" s="626">
        <f xml:space="preserve"> Update!N949</f>
        <v>17.241516679183466</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7.2808419184689903</v>
      </c>
      <c r="N13" s="626">
        <f xml:space="preserve"> Update!N950</f>
        <v>7.9685581339581422</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168.16977158147145</v>
      </c>
      <c r="N15" s="626">
        <f xml:space="preserve"> Update!N952</f>
        <v>189.444396904011</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4.6608602182277163</v>
      </c>
      <c r="N19" s="488">
        <f xml:space="preserve"> Update!N140</f>
        <v>6.7804966512762359</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3.9043872528100598E-2</v>
      </c>
      <c r="N20" s="626">
        <f xml:space="preserve"> Update!N141</f>
        <v>0.30273159395388349</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2.2419750253368322</v>
      </c>
      <c r="N21" s="626">
        <f xml:space="preserve"> Update!N142</f>
        <v>0.52139218505832108</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0.31661872020530973</v>
      </c>
      <c r="N22" s="626">
        <f xml:space="preserve"> Update!N143</f>
        <v>0.32822097564423347</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6.6252603958873379</v>
      </c>
      <c r="N24" s="488">
        <f xml:space="preserve"> Update!N145</f>
        <v>7.2763994546442063</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147.49127361821957</v>
      </c>
      <c r="N28" s="626">
        <f xml:space="preserve"> Update!N320</f>
        <v>154.51450927345883</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1.2355295410139295</v>
      </c>
      <c r="N29" s="626">
        <f xml:space="preserve"> Update!N321</f>
        <v>7.320959606857798</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9.1196780553510859</v>
      </c>
      <c r="N30" s="626">
        <f xml:space="preserve"> Update!N322</f>
        <v>9.8793450518695476</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6.8978988984109062</v>
      </c>
      <c r="N31" s="626">
        <f xml:space="preserve"> Update!N323</f>
        <v>7.4599810280923888</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150.94858231617368</v>
      </c>
      <c r="N33" s="626">
        <f xml:space="preserve"> Update!N325</f>
        <v>164.25483290409377</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1.0634421230366472E-11</v>
      </c>
      <c r="N55" s="626">
        <f xml:space="preserve"> Update!N860</f>
        <v>10.839347165172972</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4.2140246928917258E-11</v>
      </c>
      <c r="N56" s="626">
        <f xml:space="preserve"> Update!N861</f>
        <v>0.413394068065984</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10.662253164000109</v>
      </c>
      <c r="N57" s="626">
        <f xml:space="preserve"> Update!N862</f>
        <v>6.8407794422555961</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6.6324299852774743E-2</v>
      </c>
      <c r="N58" s="626">
        <f xml:space="preserve"> Update!N863</f>
        <v>0.18035613022151975</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10.595928869410407</v>
      </c>
      <c r="N60" s="488">
        <f xml:space="preserve"> Update!N865</f>
        <v>17.913164545273037</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74.583300428800356</v>
      </c>
      <c r="N65" s="480">
        <f xml:space="preserve"> Update!N954</f>
        <v>75.291050223379614</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74.533335432088776</v>
      </c>
      <c r="N66" s="480">
        <f xml:space="preserve"> Update!N955</f>
        <v>73.763374773774885</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10.81433866847981</v>
      </c>
      <c r="N67" s="480">
        <f xml:space="preserve"> Update!N956</f>
        <v>30.386395741658198</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159.93097452936894</v>
      </c>
      <c r="N68" s="480">
        <f xml:space="preserve"> Update!N957</f>
        <v>179.4408207388127</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61.104308178852442</v>
      </c>
      <c r="N74" s="480">
        <f xml:space="preserve"> Update!N994</f>
        <v>66.12897905288321</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0.29099999999999993</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44.453384200115138</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1.0470923566642698E-2</v>
      </c>
      <c r="N85" s="493">
        <f xml:space="preserve"> Update!N$1033</f>
        <v>7.2276795525481496E-2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1464</v>
      </c>
      <c r="C18" s="76" t="s">
        <v>1465</v>
      </c>
      <c r="D18" s="78"/>
      <c r="E18" s="78"/>
      <c r="F18" s="78"/>
    </row>
    <row r="19" spans="1:6">
      <c r="A19" s="78"/>
      <c r="B19" s="76" t="s">
        <v>202</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Portsmouth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2.231742097993354</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2.2414242981640959</v>
      </c>
      <c r="N29" s="181">
        <f xml:space="preserve"> PR19FDPublishedTables!N$28</f>
        <v>2.1130814079607414</v>
      </c>
      <c r="O29" s="181">
        <f xml:space="preserve"> PR19FDPublishedTables!O$28</f>
        <v>1.9944078141723807</v>
      </c>
      <c r="P29" s="181">
        <f xml:space="preserve"> PR19FDPublishedTables!P$28</f>
        <v>1.8828459933271224</v>
      </c>
      <c r="Q29" s="181">
        <f xml:space="preserve"> PR19FDPublishedTables!Q$28</f>
        <v>1.7775246413477852</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0.1479340036788305</v>
      </c>
      <c r="N30" s="181">
        <f xml:space="preserve"> PR19FDPublishedTables!N$29</f>
        <v>0.13946337292540856</v>
      </c>
      <c r="O30" s="181">
        <f xml:space="preserve"> PR19FDPublishedTables!O$29</f>
        <v>0.13163091573537736</v>
      </c>
      <c r="P30" s="181">
        <f xml:space="preserve"> PR19FDPublishedTables!P$29</f>
        <v>0.12426783555958976</v>
      </c>
      <c r="Q30" s="181">
        <f xml:space="preserve"> PR19FDPublishedTables!Q$29</f>
        <v>0.11731662632895415</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2.0934902944852656</v>
      </c>
      <c r="N31" s="181">
        <f xml:space="preserve"> PR19FDPublishedTables!N$30</f>
        <v>1.973618035035333</v>
      </c>
      <c r="O31" s="181">
        <f xml:space="preserve"> PR19FDPublishedTables!O$30</f>
        <v>1.8627768984370032</v>
      </c>
      <c r="P31" s="181">
        <f xml:space="preserve"> PR19FDPublishedTables!P$30</f>
        <v>1.7585781577675328</v>
      </c>
      <c r="Q31" s="181">
        <f xml:space="preserve"> PR19FDPublishedTables!Q$30</f>
        <v>1.660208015018831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2.167457296324681</v>
      </c>
      <c r="N32" s="181">
        <f xml:space="preserve"> PR19FDPublishedTables!N$34</f>
        <v>2.0433497214980374</v>
      </c>
      <c r="O32" s="181">
        <f xml:space="preserve"> PR19FDPublishedTables!O$34</f>
        <v>1.9285923563046921</v>
      </c>
      <c r="P32" s="181">
        <f xml:space="preserve"> PR19FDPublishedTables!P$34</f>
        <v>1.8207120755473276</v>
      </c>
      <c r="Q32" s="181">
        <f xml:space="preserve"> PR19FDPublishedTables!Q$34</f>
        <v>1.7188663281833081</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2.231742097993354</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2.2317420979933544</v>
      </c>
      <c r="N35" s="181">
        <f xml:space="preserve"> PR19FDPublishedTables!N$72</f>
        <v>2.0844471195257945</v>
      </c>
      <c r="O35" s="181">
        <f xml:space="preserve"> PR19FDPublishedTables!O$72</f>
        <v>1.9468736096370893</v>
      </c>
      <c r="P35" s="181">
        <f xml:space="preserve"> PR19FDPublishedTables!P$72</f>
        <v>1.8183799514010417</v>
      </c>
      <c r="Q35" s="181">
        <f xml:space="preserve"> PR19FDPublishedTables!Q$72</f>
        <v>1.6983668746085789</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0.14729497846756173</v>
      </c>
      <c r="N36" s="181">
        <f xml:space="preserve"> PR19FDPublishedTables!N$73</f>
        <v>0.13757350988870193</v>
      </c>
      <c r="O36" s="181">
        <f xml:space="preserve"> PR19FDPublishedTables!O$73</f>
        <v>0.12849365823604833</v>
      </c>
      <c r="P36" s="181">
        <f xml:space="preserve"> PR19FDPublishedTables!P$73</f>
        <v>0.12001307679246921</v>
      </c>
      <c r="Q36" s="181">
        <f xml:space="preserve"> PR19FDPublishedTables!Q$73</f>
        <v>0.11209221372416615</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2.0844471195257928</v>
      </c>
      <c r="N38" s="181">
        <f xml:space="preserve"> PR19FDPublishedTables!N$75</f>
        <v>1.9468736096370927</v>
      </c>
      <c r="O38" s="181">
        <f xml:space="preserve"> PR19FDPublishedTables!O$75</f>
        <v>1.818379951401041</v>
      </c>
      <c r="P38" s="181">
        <f xml:space="preserve"> PR19FDPublishedTables!P$75</f>
        <v>1.6983668746085725</v>
      </c>
      <c r="Q38" s="181">
        <f xml:space="preserve"> PR19FDPublishedTables!Q$75</f>
        <v>1.5862746608844127</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2.1580946087595736</v>
      </c>
      <c r="N39" s="181">
        <f xml:space="preserve"> PR19FDPublishedTables!N$79</f>
        <v>2.0156603645814437</v>
      </c>
      <c r="O39" s="181">
        <f xml:space="preserve"> PR19FDPublishedTables!O$79</f>
        <v>1.8826267805190651</v>
      </c>
      <c r="P39" s="181">
        <f xml:space="preserve"> PR19FDPublishedTables!P$79</f>
        <v>1.758373413004807</v>
      </c>
      <c r="Q39" s="181">
        <f xml:space="preserve"> PR19FDPublishedTables!Q$79</f>
        <v>1.6423207677464959</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2.1238064409653883</v>
      </c>
      <c r="O42" s="181">
        <f xml:space="preserve"> PR19FDPublishedTables!O$110</f>
        <v>2.5746414680528367</v>
      </c>
      <c r="P42" s="181">
        <f xml:space="preserve"> PR19FDPublishedTables!P$110</f>
        <v>2.6905446571343492</v>
      </c>
      <c r="Q42" s="181">
        <f xml:space="preserve"> PR19FDPublishedTables!Q$110</f>
        <v>4.2236956518879962</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2.1299103362855072</v>
      </c>
      <c r="N43" s="181">
        <f xml:space="preserve"> PR19FDPublishedTables!N$111</f>
        <v>0.46641850259938217</v>
      </c>
      <c r="O43" s="181">
        <f xml:space="preserve"> PR19FDPublishedTables!O$111</f>
        <v>0.13883040046498782</v>
      </c>
      <c r="P43" s="181">
        <f xml:space="preserve"> PR19FDPublishedTables!P$111</f>
        <v>1.5696409892924441</v>
      </c>
      <c r="Q43" s="181">
        <f xml:space="preserve"> PR19FDPublishedTables!Q$111</f>
        <v>1.385417388604651</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6.1038953201239705E-3</v>
      </c>
      <c r="N44" s="181">
        <f xml:space="preserve"> PR19FDPublishedTables!N$112</f>
        <v>1.5583475511929599E-2</v>
      </c>
      <c r="O44" s="181">
        <f xml:space="preserve"> PR19FDPublishedTables!O$112</f>
        <v>2.2927211383472739E-2</v>
      </c>
      <c r="P44" s="181">
        <f xml:space="preserve"> PR19FDPublishedTables!P$112</f>
        <v>3.6489994538800578E-2</v>
      </c>
      <c r="Q44" s="181">
        <f xml:space="preserve"> PR19FDPublishedTables!Q$112</f>
        <v>5.6871010625387276E-2</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2.1238064409653834</v>
      </c>
      <c r="N45" s="181">
        <f xml:space="preserve"> PR19FDPublishedTables!N$113</f>
        <v>2.5746414680528407</v>
      </c>
      <c r="O45" s="181">
        <f xml:space="preserve"> PR19FDPublishedTables!O$113</f>
        <v>2.6905446571343519</v>
      </c>
      <c r="P45" s="181">
        <f xml:space="preserve"> PR19FDPublishedTables!P$113</f>
        <v>4.2236956518879927</v>
      </c>
      <c r="Q45" s="181">
        <f xml:space="preserve"> PR19FDPublishedTables!Q$113</f>
        <v>5.5522420298672603</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1.0619032204826917</v>
      </c>
      <c r="N46" s="181">
        <f xml:space="preserve"> PR19FDPublishedTables!N$117</f>
        <v>2.3492239545091147</v>
      </c>
      <c r="O46" s="181">
        <f xml:space="preserve"> PR19FDPublishedTables!O$117</f>
        <v>2.6325930625935943</v>
      </c>
      <c r="P46" s="181">
        <f xml:space="preserve"> PR19FDPublishedTables!P$117</f>
        <v>3.4571201545111707</v>
      </c>
      <c r="Q46" s="181">
        <f xml:space="preserve"> PR19FDPublishedTables!Q$117</f>
        <v>4.8879688408776278</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2.167457296324681</v>
      </c>
      <c r="N48" s="196">
        <f t="shared" si="4"/>
        <v>2.0433497214980374</v>
      </c>
      <c r="O48" s="196">
        <f t="shared" si="4"/>
        <v>1.9285923563046921</v>
      </c>
      <c r="P48" s="196">
        <f t="shared" si="4"/>
        <v>1.8207120755473276</v>
      </c>
      <c r="Q48" s="196">
        <f t="shared" si="4"/>
        <v>1.7188663281833081</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2.1580946087595736</v>
      </c>
      <c r="N49" s="196">
        <f t="shared" si="5"/>
        <v>2.0156603645814437</v>
      </c>
      <c r="O49" s="196">
        <f t="shared" si="5"/>
        <v>1.8826267805190651</v>
      </c>
      <c r="P49" s="196">
        <f t="shared" si="5"/>
        <v>1.758373413004807</v>
      </c>
      <c r="Q49" s="196">
        <f t="shared" si="5"/>
        <v>1.6423207677464959</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1.0619032204826917</v>
      </c>
      <c r="N50" s="196">
        <f t="shared" si="6"/>
        <v>2.3492239545091147</v>
      </c>
      <c r="O50" s="196">
        <f t="shared" si="6"/>
        <v>2.6325930625935943</v>
      </c>
      <c r="P50" s="196">
        <f t="shared" si="6"/>
        <v>3.4571201545111707</v>
      </c>
      <c r="Q50" s="196">
        <f t="shared" si="6"/>
        <v>4.8879688408776278</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5.3874551255669463</v>
      </c>
      <c r="N51" s="320">
        <f t="shared" si="7"/>
        <v>6.4082340405885958</v>
      </c>
      <c r="O51" s="320">
        <f xml:space="preserve"> SUM(O48:O50)</f>
        <v>6.4438121994173514</v>
      </c>
      <c r="P51" s="320">
        <f t="shared" si="7"/>
        <v>7.0362056430633055</v>
      </c>
      <c r="Q51" s="320">
        <f t="shared" si="7"/>
        <v>8.2491559368074316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2.3593562658749532</v>
      </c>
      <c r="N60" s="196">
        <f t="shared" si="10"/>
        <v>2.3621364211811264</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0.1557175135477471</v>
      </c>
      <c r="N61" s="196">
        <f t="shared" si="11"/>
        <v>0.15590100379795394</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2.3256087494841986</v>
      </c>
      <c r="M62" s="196">
        <f t="shared" si="12"/>
        <v>2.2036387523272061</v>
      </c>
      <c r="N62" s="196">
        <f t="shared" si="12"/>
        <v>2.2062354173831729</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2.3491646392119403</v>
      </c>
      <c r="N64" s="196">
        <f t="shared" si="13"/>
        <v>2.3301271974228857</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0.15504486618798841</v>
      </c>
      <c r="N65" s="196">
        <f t="shared" si="14"/>
        <v>0.1537883950299099</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2.3256087494841986</v>
      </c>
      <c r="M67" s="196">
        <f t="shared" si="16"/>
        <v>2.1941197730239517</v>
      </c>
      <c r="N67" s="196">
        <f t="shared" si="16"/>
        <v>2.1763388023929759</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2.3741255433148996</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2.2419750253368322</v>
      </c>
      <c r="N70" s="196">
        <f t="shared" si="18"/>
        <v>0.52139218505832108</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6.4250502154255531E-3</v>
      </c>
      <c r="N71" s="196">
        <f t="shared" si="19"/>
        <v>1.7420197317829508E-2</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2.235549975121407</v>
      </c>
      <c r="N72" s="196">
        <f t="shared" si="20"/>
        <v>2.8780975310553907</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2.269192258178399</v>
      </c>
      <c r="N74" s="196">
        <f t="shared" si="21"/>
        <v>2.2178497616835409</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2.2593901097464504</v>
      </c>
      <c r="N75" s="196">
        <f t="shared" si="22"/>
        <v>2.1877957611409342</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1.1117462710522859</v>
      </c>
      <c r="N76" s="196">
        <f t="shared" si="23"/>
        <v>2.5498453509121006</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5.6403286389771354</v>
      </c>
      <c r="N77" s="243">
        <f t="shared" si="24"/>
        <v>6.9554908737365757</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2.3256087494841986</v>
      </c>
      <c r="M81" s="318">
        <f t="shared" si="25"/>
        <v>2.2036387523272061</v>
      </c>
      <c r="N81" s="318">
        <f t="shared" si="25"/>
        <v>2.2062354173831729</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2.3256087494841986</v>
      </c>
      <c r="M82" s="318">
        <f t="shared" si="26"/>
        <v>2.1941197730239517</v>
      </c>
      <c r="N82" s="318">
        <f t="shared" si="26"/>
        <v>2.1763388023929759</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2.235549975121407</v>
      </c>
      <c r="N83" s="318">
        <f t="shared" si="27"/>
        <v>2.8780975310553907</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4.6512174989683972</v>
      </c>
      <c r="M84" s="319">
        <f t="shared" si="28"/>
        <v>6.6333085004725643</v>
      </c>
      <c r="N84" s="319">
        <f t="shared" si="28"/>
        <v>7.2606717508315395</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2.3491646392119394</v>
      </c>
      <c r="N86" s="318">
        <f xml:space="preserve"> M81 * N$21</f>
        <v>2.3402362319609802</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2.3491646392119394</v>
      </c>
      <c r="N87" s="318">
        <f t="shared" si="29"/>
        <v>2.3301271974228839</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2.3741255433148947</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4.6983292784238788</v>
      </c>
      <c r="N89" s="319">
        <f t="shared" ref="N89" si="36" xml:space="preserve"> SUM(N86:N88)</f>
        <v>7.0444889726987583</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4.6983292784238788</v>
      </c>
      <c r="N91" s="196">
        <f t="shared" si="40"/>
        <v>7.0444889726987583</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4.6512174989683972</v>
      </c>
      <c r="N92" s="196">
        <f t="shared" si="41"/>
        <v>6.6333085004725643</v>
      </c>
      <c r="O92" s="196">
        <f t="shared" si="41"/>
        <v>7.2606717508315395</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4.7111779455481617E-2</v>
      </c>
      <c r="N94" s="320">
        <f t="shared" si="43"/>
        <v>0.41118047222619403</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5.6403286389771354</v>
      </c>
      <c r="N99" s="195">
        <f t="shared" si="44"/>
        <v>6.9554908737365757</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2.2561314555908543</v>
      </c>
      <c r="N100" s="195">
        <f t="shared" si="45"/>
        <v>2.7821963494946305</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5.3874551255669463</v>
      </c>
      <c r="N101" s="196">
        <f t="shared" si="46"/>
        <v>6.4082340405885958</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2.1549820502267787</v>
      </c>
      <c r="N102" s="196">
        <f xml:space="preserve"> N98 * N101</f>
        <v>2.5632936162354385</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0.29099999999999993</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5.6403286389771354</v>
      </c>
      <c r="N107" s="195">
        <f t="shared" si="48"/>
        <v>6.9554908737365757</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1.6413356339423459</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5.3874551255669463</v>
      </c>
      <c r="N109" s="196">
        <f t="shared" si="50"/>
        <v>6.4082340405885958</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1.5677494415399809</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70.622689591322043</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70.929079392291499</v>
      </c>
      <c r="N118" s="181">
        <f xml:space="preserve"> PR19FDPublishedTables!N$203</f>
        <v>68.371163683933887</v>
      </c>
      <c r="O118" s="181">
        <f xml:space="preserve"> PR19FDPublishedTables!O$203</f>
        <v>65.982262810431479</v>
      </c>
      <c r="P118" s="181">
        <f xml:space="preserve"> PR19FDPublishedTables!P$203</f>
        <v>63.691948026884326</v>
      </c>
      <c r="Q118" s="181">
        <f xml:space="preserve"> PR19FDPublishedTables!Q$203</f>
        <v>61.481132514570113</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3.1918085726531151</v>
      </c>
      <c r="N119" s="181">
        <f xml:space="preserve"> PR19FDPublishedTables!N$204</f>
        <v>3.0767023657770278</v>
      </c>
      <c r="O119" s="181">
        <f xml:space="preserve"> PR19FDPublishedTables!O$204</f>
        <v>2.9692018264694129</v>
      </c>
      <c r="P119" s="181">
        <f xml:space="preserve"> PR19FDPublishedTables!P$204</f>
        <v>2.8661376612097937</v>
      </c>
      <c r="Q119" s="181">
        <f xml:space="preserve"> PR19FDPublishedTables!Q$204</f>
        <v>2.7666509631556542</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67.737270819638383</v>
      </c>
      <c r="N120" s="181">
        <f xml:space="preserve"> PR19FDPublishedTables!N$205</f>
        <v>65.294461318156863</v>
      </c>
      <c r="O120" s="181">
        <f xml:space="preserve"> PR19FDPublishedTables!O$205</f>
        <v>63.013060983962063</v>
      </c>
      <c r="P120" s="181">
        <f xml:space="preserve"> PR19FDPublishedTables!P$205</f>
        <v>60.825810365674535</v>
      </c>
      <c r="Q120" s="181">
        <f xml:space="preserve"> PR19FDPublishedTables!Q$205</f>
        <v>58.714481551414458</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69.333175105964941</v>
      </c>
      <c r="N121" s="181">
        <f xml:space="preserve"> PR19FDPublishedTables!N$209</f>
        <v>66.832812501045368</v>
      </c>
      <c r="O121" s="181">
        <f xml:space="preserve"> PR19FDPublishedTables!O$209</f>
        <v>64.497661897196764</v>
      </c>
      <c r="P121" s="181">
        <f xml:space="preserve"> PR19FDPublishedTables!P$209</f>
        <v>62.25887919627943</v>
      </c>
      <c r="Q121" s="181">
        <f xml:space="preserve"> PR19FDPublishedTables!Q$209</f>
        <v>60.097807032992286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70.622689591322043</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70.622689591322043</v>
      </c>
      <c r="N124" s="181">
        <f xml:space="preserve"> PR19FDPublishedTables!N$247</f>
        <v>67.444668559712483</v>
      </c>
      <c r="O124" s="181">
        <f xml:space="preserve"> PR19FDPublishedTables!O$247</f>
        <v>64.443380808805344</v>
      </c>
      <c r="P124" s="181">
        <f xml:space="preserve"> PR19FDPublishedTables!P$247</f>
        <v>61.607872053217854</v>
      </c>
      <c r="Q124" s="181">
        <f xml:space="preserve"> PR19FDPublishedTables!Q$247</f>
        <v>59.020341426982711</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3.1780210316094912</v>
      </c>
      <c r="N125" s="181">
        <f xml:space="preserve"> PR19FDPublishedTables!N$248</f>
        <v>3.0012877509072093</v>
      </c>
      <c r="O125" s="181">
        <f xml:space="preserve"> PR19FDPublishedTables!O$248</f>
        <v>2.8355087555874352</v>
      </c>
      <c r="P125" s="181">
        <f xml:space="preserve"> PR19FDPublishedTables!P$248</f>
        <v>2.5875306262351514</v>
      </c>
      <c r="Q125" s="181">
        <f xml:space="preserve"> PR19FDPublishedTables!Q$248</f>
        <v>2.3903238277928001</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67.444668559712554</v>
      </c>
      <c r="N127" s="181">
        <f xml:space="preserve"> PR19FDPublishedTables!N$250</f>
        <v>64.443380808805273</v>
      </c>
      <c r="O127" s="181">
        <f xml:space="preserve"> PR19FDPublishedTables!O$250</f>
        <v>61.60787205321791</v>
      </c>
      <c r="P127" s="181">
        <f xml:space="preserve"> PR19FDPublishedTables!P$250</f>
        <v>59.020341426982704</v>
      </c>
      <c r="Q127" s="181">
        <f xml:space="preserve"> PR19FDPublishedTables!Q$250</f>
        <v>56.630017599189912</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69.033679075517298</v>
      </c>
      <c r="N128" s="181">
        <f xml:space="preserve"> PR19FDPublishedTables!N$254</f>
        <v>65.944024684258878</v>
      </c>
      <c r="O128" s="181">
        <f xml:space="preserve"> PR19FDPublishedTables!O$254</f>
        <v>63.025626431011631</v>
      </c>
      <c r="P128" s="181">
        <f xml:space="preserve"> PR19FDPublishedTables!P$254</f>
        <v>60.314106740100279</v>
      </c>
      <c r="Q128" s="181">
        <f xml:space="preserve"> PR19FDPublishedTables!Q$254</f>
        <v>57.825179513086312</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8.4688964714840225</v>
      </c>
      <c r="O131" s="181">
        <f xml:space="preserve"> PR19FDPublishedTables!O$285</f>
        <v>16.733094776182845</v>
      </c>
      <c r="P131" s="181">
        <f xml:space="preserve"> PR19FDPublishedTables!P$285</f>
        <v>25.045469753348286</v>
      </c>
      <c r="Q131" s="181">
        <f xml:space="preserve"> PR19FDPublishedTables!Q$285</f>
        <v>32.16526261483191</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8.6638327074005357</v>
      </c>
      <c r="N132" s="181">
        <f xml:space="preserve"> PR19FDPublishedTables!N$286</f>
        <v>8.8377030914649897</v>
      </c>
      <c r="O132" s="181">
        <f xml:space="preserve"> PR19FDPublishedTables!O$286</f>
        <v>9.2521790872366942</v>
      </c>
      <c r="P132" s="181">
        <f xml:space="preserve"> PR19FDPublishedTables!P$286</f>
        <v>8.3469893678491012</v>
      </c>
      <c r="Q132" s="181">
        <f xml:space="preserve"> PR19FDPublishedTables!Q$286</f>
        <v>8.4932555145617137</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0.19493623591651177</v>
      </c>
      <c r="N133" s="181">
        <f xml:space="preserve"> PR19FDPublishedTables!N$287</f>
        <v>0.57350478676613492</v>
      </c>
      <c r="O133" s="181">
        <f xml:space="preserve"> PR19FDPublishedTables!O$287</f>
        <v>0.93980411007125386</v>
      </c>
      <c r="P133" s="181">
        <f xml:space="preserve"> PR19FDPublishedTables!P$287</f>
        <v>1.2271965063654586</v>
      </c>
      <c r="Q133" s="181">
        <f xml:space="preserve"> PR19FDPublishedTables!Q$287</f>
        <v>1.4746815600705665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8.4688964714840242</v>
      </c>
      <c r="N134" s="181">
        <f xml:space="preserve"> PR19FDPublishedTables!N$288</f>
        <v>16.733094776182874</v>
      </c>
      <c r="O134" s="181">
        <f xml:space="preserve"> PR19FDPublishedTables!O$288</f>
        <v>25.045469753348286</v>
      </c>
      <c r="P134" s="181">
        <f xml:space="preserve"> PR19FDPublishedTables!P$288</f>
        <v>32.165262614831931</v>
      </c>
      <c r="Q134" s="181">
        <f xml:space="preserve"> PR19FDPublishedTables!Q$288</f>
        <v>39.183836569323063</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4.2344482357420121</v>
      </c>
      <c r="N135" s="181">
        <f xml:space="preserve"> PR19FDPublishedTables!N$292</f>
        <v>12.600995623833448</v>
      </c>
      <c r="O135" s="181">
        <f xml:space="preserve"> PR19FDPublishedTables!O$292</f>
        <v>20.889282264765566</v>
      </c>
      <c r="P135" s="181">
        <f xml:space="preserve"> PR19FDPublishedTables!P$292</f>
        <v>28.605366184090109</v>
      </c>
      <c r="Q135" s="181">
        <f xml:space="preserve"> PR19FDPublishedTables!Q$292</f>
        <v>35.674549592077483</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69.333175105964941</v>
      </c>
      <c r="N137" s="196">
        <f t="shared" si="52"/>
        <v>66.832812501045368</v>
      </c>
      <c r="O137" s="196">
        <f t="shared" si="52"/>
        <v>64.497661897196764</v>
      </c>
      <c r="P137" s="196">
        <f t="shared" si="52"/>
        <v>62.25887919627943</v>
      </c>
      <c r="Q137" s="196">
        <f t="shared" si="52"/>
        <v>60.097807032992286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69.033679075517298</v>
      </c>
      <c r="N138" s="196">
        <f t="shared" si="53"/>
        <v>65.944024684258878</v>
      </c>
      <c r="O138" s="196">
        <f t="shared" si="53"/>
        <v>63.025626431011631</v>
      </c>
      <c r="P138" s="196">
        <f t="shared" si="53"/>
        <v>60.314106740100279</v>
      </c>
      <c r="Q138" s="196">
        <f t="shared" si="53"/>
        <v>57.825179513086312</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4.2344482357420121</v>
      </c>
      <c r="N139" s="196">
        <f t="shared" si="54"/>
        <v>12.600995623833448</v>
      </c>
      <c r="O139" s="196">
        <f t="shared" si="54"/>
        <v>20.889282264765566</v>
      </c>
      <c r="P139" s="196">
        <f t="shared" si="54"/>
        <v>28.605366184090109</v>
      </c>
      <c r="Q139" s="196">
        <f t="shared" si="54"/>
        <v>35.674549592077483</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142.60130241722425</v>
      </c>
      <c r="N140" s="320">
        <f t="shared" si="55"/>
        <v>145.37783280913771</v>
      </c>
      <c r="O140" s="320">
        <f xml:space="preserve"> SUM(O137:O139)</f>
        <v>148.41257059297396</v>
      </c>
      <c r="P140" s="320">
        <f t="shared" si="55"/>
        <v>151.17835212046981</v>
      </c>
      <c r="Q140" s="320">
        <f t="shared" si="55"/>
        <v>153.59753613815607</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74.660994812100228</v>
      </c>
      <c r="N149" s="196">
        <f t="shared" si="58"/>
        <v>76.429623244954087</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3.3597447665445079</v>
      </c>
      <c r="N150" s="196">
        <f t="shared" si="59"/>
        <v>3.4393330460229374</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73.593066588366298</v>
      </c>
      <c r="M151" s="196">
        <f t="shared" si="60"/>
        <v>71.301250045555719</v>
      </c>
      <c r="N151" s="196">
        <f t="shared" si="60"/>
        <v>72.990290198931163</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74.338484389905929</v>
      </c>
      <c r="N153" s="196">
        <f t="shared" si="61"/>
        <v>75.393928231631264</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3.3452317975457659</v>
      </c>
      <c r="N154" s="196">
        <f t="shared" si="62"/>
        <v>3.3550298063075958</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73.593066588366298</v>
      </c>
      <c r="M156" s="196">
        <f t="shared" si="64"/>
        <v>70.993252592360164</v>
      </c>
      <c r="N156" s="196">
        <f t="shared" si="64"/>
        <v>72.038898425323666</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9.4670696202899922</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9.1196780553510859</v>
      </c>
      <c r="N159" s="196">
        <f t="shared" si="66"/>
        <v>9.8793450518695476</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0.20519275624539912</v>
      </c>
      <c r="N160" s="196">
        <f t="shared" si="67"/>
        <v>0.64110002550700196</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8.9144852991056869</v>
      </c>
      <c r="N161" s="196">
        <f t="shared" si="68"/>
        <v>18.705314646652536</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72.587498933503852</v>
      </c>
      <c r="N163" s="196">
        <f t="shared" si="69"/>
        <v>72.540268422292499</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72.273945317107646</v>
      </c>
      <c r="N164" s="196">
        <f t="shared" si="70"/>
        <v>71.575579007206954</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4.4332025228346543</v>
      </c>
      <c r="N165" s="196">
        <f t="shared" si="71"/>
        <v>13.677108155918379</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149.29464677344615</v>
      </c>
      <c r="N166" s="243">
        <f t="shared" si="72"/>
        <v>157.79295558541784</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73.593066588366298</v>
      </c>
      <c r="M170" s="318">
        <f t="shared" si="73"/>
        <v>71.301250045555719</v>
      </c>
      <c r="N170" s="318">
        <f t="shared" si="73"/>
        <v>72.990290198931163</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73.593066588366298</v>
      </c>
      <c r="M171" s="318">
        <f t="shared" si="74"/>
        <v>70.993252592360164</v>
      </c>
      <c r="N171" s="318">
        <f t="shared" si="74"/>
        <v>72.038898425323666</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8.9144852991056869</v>
      </c>
      <c r="N172" s="318">
        <f t="shared" si="75"/>
        <v>18.705314646652536</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147.1861331767326</v>
      </c>
      <c r="M173" s="319">
        <f t="shared" si="76"/>
        <v>151.20898793702156</v>
      </c>
      <c r="N173" s="319">
        <f t="shared" si="76"/>
        <v>163.73450327090737</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74.338484389905929</v>
      </c>
      <c r="N175" s="318">
        <f xml:space="preserve"> M170 * N$21</f>
        <v>75.721017596237388</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74.338484389905929</v>
      </c>
      <c r="N176" s="318">
        <f t="shared" si="77"/>
        <v>75.393928231631349</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9.4670696202899958</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148.67696877981186</v>
      </c>
      <c r="N178" s="319">
        <f t="shared" si="79"/>
        <v>160.58201544815873</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148.67696877981186</v>
      </c>
      <c r="N180" s="196">
        <f t="shared" si="80"/>
        <v>160.58201544815873</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147.1861331767326</v>
      </c>
      <c r="N181" s="196">
        <f t="shared" si="81"/>
        <v>151.20898793702156</v>
      </c>
      <c r="O181" s="196">
        <f t="shared" si="81"/>
        <v>163.73450327090737</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1.4908356030792618</v>
      </c>
      <c r="N183" s="320">
        <f t="shared" si="83"/>
        <v>9.3730275111371668</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149.29464677344615</v>
      </c>
      <c r="N188" s="195">
        <f t="shared" si="84"/>
        <v>157.79295558541784</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59.717858709378461</v>
      </c>
      <c r="N189" s="195">
        <f t="shared" si="85"/>
        <v>63.117182234167139</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142.60130241722425</v>
      </c>
      <c r="N190" s="196">
        <f t="shared" si="86"/>
        <v>145.37783280913771</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57.040520966889702</v>
      </c>
      <c r="N191" s="196">
        <f xml:space="preserve"> N187 * N190</f>
        <v>58.151133123655086</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0.29099999999999993</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149.29464677344615</v>
      </c>
      <c r="N196" s="195">
        <f t="shared" si="88"/>
        <v>157.79295558541784</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43.444742211072814</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142.60130241722425</v>
      </c>
      <c r="N198" s="196">
        <f t="shared" si="90"/>
        <v>145.37783280913771</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41.496979003412243</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0.29099999999999993</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0.29099999999999993</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5.0000000000000001E-9</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5.0216920229704124E-9</v>
      </c>
      <c r="N385" s="181">
        <f xml:space="preserve"> PR19FDPublishedTables!N$728</f>
        <v>5.0686855717439773E-9</v>
      </c>
      <c r="O385" s="181">
        <f xml:space="preserve"> PR19FDPublishedTables!O$728</f>
        <v>5.1220783010771625E-9</v>
      </c>
      <c r="P385" s="181">
        <f xml:space="preserve"> PR19FDPublishedTables!P$728</f>
        <v>5.1772622984443023E-9</v>
      </c>
      <c r="Q385" s="181">
        <f xml:space="preserve"> PR19FDPublishedTables!Q$728</f>
        <v>5.2330408344706355E-9</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5.0216920229704124E-9</v>
      </c>
      <c r="N387" s="181">
        <f xml:space="preserve"> PR19FDPublishedTables!N$730</f>
        <v>5.0686855717439773E-9</v>
      </c>
      <c r="O387" s="181">
        <f xml:space="preserve"> PR19FDPublishedTables!O$730</f>
        <v>5.1220783010771625E-9</v>
      </c>
      <c r="P387" s="181">
        <f xml:space="preserve"> PR19FDPublishedTables!P$730</f>
        <v>5.1772622984443023E-9</v>
      </c>
      <c r="Q387" s="181">
        <f xml:space="preserve"> PR19FDPublishedTables!Q$730</f>
        <v>5.2330408344706355E-9</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5.0216920229704124E-9</v>
      </c>
      <c r="N388" s="181">
        <f xml:space="preserve"> PR19FDPublishedTables!N$734</f>
        <v>5.0686855717439773E-9</v>
      </c>
      <c r="O388" s="181">
        <f xml:space="preserve"> PR19FDPublishedTables!O$734</f>
        <v>5.1220783010771625E-9</v>
      </c>
      <c r="P388" s="181">
        <f xml:space="preserve"> PR19FDPublishedTables!P$734</f>
        <v>5.1772622984443023E-9</v>
      </c>
      <c r="Q388" s="181">
        <f xml:space="preserve"> PR19FDPublishedTables!Q$734</f>
        <v>5.2330408344706355E-9</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5.0000000000000001E-9</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5.0000000000000001E-9</v>
      </c>
      <c r="N391" s="181">
        <f xml:space="preserve"> PR19FDPublishedTables!N$772</f>
        <v>4.9999999999999976E-9</v>
      </c>
      <c r="O391" s="181">
        <f xml:space="preserve"> PR19FDPublishedTables!O$772</f>
        <v>5.0000000000000001E-9</v>
      </c>
      <c r="P391" s="181">
        <f xml:space="preserve"> PR19FDPublishedTables!P$772</f>
        <v>5.0000000000000059E-9</v>
      </c>
      <c r="Q391" s="181">
        <f xml:space="preserve"> PR19FDPublishedTables!Q$772</f>
        <v>5.0000000000000042E-9</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5.0000000000000001E-9</v>
      </c>
      <c r="N394" s="181">
        <f xml:space="preserve"> PR19FDPublishedTables!N$775</f>
        <v>4.9999999999999976E-9</v>
      </c>
      <c r="O394" s="181">
        <f xml:space="preserve"> PR19FDPublishedTables!O$775</f>
        <v>5.0000000000000001E-9</v>
      </c>
      <c r="P394" s="181">
        <f xml:space="preserve"> PR19FDPublishedTables!P$775</f>
        <v>5.0000000000000059E-9</v>
      </c>
      <c r="Q394" s="181">
        <f xml:space="preserve"> PR19FDPublishedTables!Q$775</f>
        <v>5.0000000000000042E-9</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5.0000000000000001E-9</v>
      </c>
      <c r="N395" s="181">
        <f xml:space="preserve"> PR19FDPublishedTables!N$779</f>
        <v>4.9999999999999976E-9</v>
      </c>
      <c r="O395" s="181">
        <f xml:space="preserve"> PR19FDPublishedTables!O$779</f>
        <v>5.0000000000000001E-9</v>
      </c>
      <c r="P395" s="181">
        <f xml:space="preserve"> PR19FDPublishedTables!P$779</f>
        <v>5.0000000000000059E-9</v>
      </c>
      <c r="Q395" s="181">
        <f xml:space="preserve"> PR19FDPublishedTables!Q$779</f>
        <v>5.0000000000000042E-9</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10.066293404362401</v>
      </c>
      <c r="O398" s="181">
        <f xml:space="preserve"> PR19FDPublishedTables!O$810</f>
        <v>16.024466075342218</v>
      </c>
      <c r="P398" s="181">
        <f xml:space="preserve"> PR19FDPublishedTables!P$810</f>
        <v>22.901849247276864</v>
      </c>
      <c r="Q398" s="181">
        <f xml:space="preserve"> PR19FDPublishedTables!Q$810</f>
        <v>40.160290502028801</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10.129302496884332</v>
      </c>
      <c r="N399" s="181">
        <f xml:space="preserve"> PR19FDPublishedTables!N$811</f>
        <v>6.1195127113625523</v>
      </c>
      <c r="O399" s="181">
        <f xml:space="preserve"> PR19FDPublishedTables!O$811</f>
        <v>7.1160841469201399</v>
      </c>
      <c r="P399" s="181">
        <f xml:space="preserve"> PR19FDPublishedTables!P$811</f>
        <v>17.64222891073738</v>
      </c>
      <c r="Q399" s="181">
        <f xml:space="preserve"> PR19FDPublishedTables!Q$811</f>
        <v>20.419372649882199</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6.3009092521938675E-2</v>
      </c>
      <c r="N400" s="181">
        <f xml:space="preserve"> PR19FDPublishedTables!N$812</f>
        <v>0.16134004038271285</v>
      </c>
      <c r="O400" s="181">
        <f xml:space="preserve"> PR19FDPublishedTables!O$812</f>
        <v>0.23870097498545489</v>
      </c>
      <c r="P400" s="181">
        <f xml:space="preserve"> PR19FDPublishedTables!P$812</f>
        <v>0.38378765598545928</v>
      </c>
      <c r="Q400" s="181">
        <f xml:space="preserve"> PR19FDPublishedTables!Q$812</f>
        <v>0.60419505945492324</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10.066293404362392</v>
      </c>
      <c r="N401" s="181">
        <f xml:space="preserve"> PR19FDPublishedTables!N$813</f>
        <v>16.024466075342243</v>
      </c>
      <c r="O401" s="181">
        <f xml:space="preserve"> PR19FDPublishedTables!O$813</f>
        <v>22.901849247276903</v>
      </c>
      <c r="P401" s="181">
        <f xml:space="preserve"> PR19FDPublishedTables!P$813</f>
        <v>40.160290502028786</v>
      </c>
      <c r="Q401" s="181">
        <f xml:space="preserve"> PR19FDPublishedTables!Q$813</f>
        <v>59.975468092456076</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5.0331467021811962</v>
      </c>
      <c r="N402" s="181">
        <f xml:space="preserve"> PR19FDPublishedTables!N$817</f>
        <v>13.045379739852322</v>
      </c>
      <c r="O402" s="181">
        <f xml:space="preserve"> PR19FDPublishedTables!O$817</f>
        <v>19.463157661309559</v>
      </c>
      <c r="P402" s="181">
        <f xml:space="preserve"> PR19FDPublishedTables!P$817</f>
        <v>31.531069874652825</v>
      </c>
      <c r="Q402" s="181">
        <f xml:space="preserve"> PR19FDPublishedTables!Q$817</f>
        <v>50.067879297242442</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5.0216920229704124E-9</v>
      </c>
      <c r="N404" s="196">
        <f t="shared" si="226"/>
        <v>5.0686855717439773E-9</v>
      </c>
      <c r="O404" s="196">
        <f t="shared" si="226"/>
        <v>5.1220783010771625E-9</v>
      </c>
      <c r="P404" s="196">
        <f t="shared" si="226"/>
        <v>5.1772622984443023E-9</v>
      </c>
      <c r="Q404" s="196">
        <f t="shared" si="226"/>
        <v>5.2330408344706355E-9</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5.0000000000000001E-9</v>
      </c>
      <c r="N405" s="196">
        <f t="shared" si="227"/>
        <v>4.9999999999999976E-9</v>
      </c>
      <c r="O405" s="196">
        <f t="shared" si="227"/>
        <v>5.0000000000000001E-9</v>
      </c>
      <c r="P405" s="196">
        <f t="shared" si="227"/>
        <v>5.0000000000000059E-9</v>
      </c>
      <c r="Q405" s="196">
        <f t="shared" si="227"/>
        <v>5.0000000000000042E-9</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5.0331467021811962</v>
      </c>
      <c r="N406" s="196">
        <f t="shared" si="228"/>
        <v>13.045379739852322</v>
      </c>
      <c r="O406" s="196">
        <f t="shared" si="228"/>
        <v>19.463157661309559</v>
      </c>
      <c r="P406" s="196">
        <f t="shared" si="228"/>
        <v>31.531069874652825</v>
      </c>
      <c r="Q406" s="196">
        <f t="shared" si="228"/>
        <v>50.067879297242442</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5.0331467122028881</v>
      </c>
      <c r="N407" s="320">
        <f t="shared" si="229"/>
        <v>13.045379749921008</v>
      </c>
      <c r="O407" s="320">
        <f xml:space="preserve"> SUM(O404:O406)</f>
        <v>19.463157671431638</v>
      </c>
      <c r="P407" s="320">
        <f t="shared" ref="P407:Q407" si="230" xml:space="preserve"> SUM(P404:P406)</f>
        <v>31.531069884830089</v>
      </c>
      <c r="Q407" s="320">
        <f t="shared" si="230"/>
        <v>50.067879307475479</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5.2859070678380394E-9</v>
      </c>
      <c r="N416" s="196">
        <f t="shared" si="233"/>
        <v>5.6660982162946432E-9</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5.2102990564529032E-9</v>
      </c>
      <c r="M418" s="196">
        <f t="shared" si="235"/>
        <v>5.2859070678380394E-9</v>
      </c>
      <c r="N418" s="196">
        <f t="shared" si="235"/>
        <v>5.6660982162946432E-9</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5.2630737246121876E-9</v>
      </c>
      <c r="N420" s="196">
        <f t="shared" si="236"/>
        <v>5.5893171277786645E-9</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5.2102990564529032E-9</v>
      </c>
      <c r="M423" s="196">
        <f t="shared" si="239"/>
        <v>5.2630737246121876E-9</v>
      </c>
      <c r="N423" s="196">
        <f t="shared" si="239"/>
        <v>5.5893171277786645E-9</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11.252741227649638</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10.662253164000109</v>
      </c>
      <c r="N426" s="196">
        <f t="shared" si="241"/>
        <v>6.8407794422555961</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6.6324299852774743E-2</v>
      </c>
      <c r="N427" s="196">
        <f t="shared" si="242"/>
        <v>0.18035613022151975</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10.595928864147334</v>
      </c>
      <c r="N428" s="196">
        <f t="shared" si="243"/>
        <v>17.91316453968372</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5.2573975417201046E-9</v>
      </c>
      <c r="N430" s="196">
        <f t="shared" si="244"/>
        <v>5.5015462938471737E-9</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5.234687350071967E-9</v>
      </c>
      <c r="N431" s="196">
        <f t="shared" si="245"/>
        <v>5.4269950423796561E-9</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5.2693898745928696</v>
      </c>
      <c r="N432" s="196">
        <f t="shared" si="246"/>
        <v>14.159442234827718</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5.2693898850849541</v>
      </c>
      <c r="N433" s="243">
        <f t="shared" si="247"/>
        <v>14.15944224575626</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5.2102990564529032E-9</v>
      </c>
      <c r="M437" s="318">
        <f t="shared" si="248"/>
        <v>5.2859070678380394E-9</v>
      </c>
      <c r="N437" s="318">
        <f t="shared" si="248"/>
        <v>5.6660982162946432E-9</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5.2102990564529032E-9</v>
      </c>
      <c r="M438" s="318">
        <f t="shared" si="249"/>
        <v>5.2630737246121876E-9</v>
      </c>
      <c r="N438" s="318">
        <f t="shared" si="249"/>
        <v>5.5893171277786645E-9</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10.595928864147334</v>
      </c>
      <c r="N439" s="318">
        <f t="shared" si="250"/>
        <v>17.91316453968372</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1.0420598112905806E-8</v>
      </c>
      <c r="M440" s="319">
        <f t="shared" si="251"/>
        <v>10.595928874696314</v>
      </c>
      <c r="N440" s="319">
        <f t="shared" si="251"/>
        <v>17.913164550939136</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5.2630737246121876E-9</v>
      </c>
      <c r="N442" s="318">
        <f xml:space="preserve"> M437 * N$21</f>
        <v>5.6135658468836066E-9</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5.2630737246121876E-9</v>
      </c>
      <c r="N443" s="318">
        <f t="shared" ref="N443:N444" si="259" xml:space="preserve"> M438 * N$21</f>
        <v>5.5893171277786678E-9</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11.252741227649631</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1.0526147449224375E-8</v>
      </c>
      <c r="N445" s="319">
        <f t="shared" si="260"/>
        <v>11.252741238852513</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1.0526147449224375E-8</v>
      </c>
      <c r="N447" s="196">
        <f t="shared" si="261"/>
        <v>11.252741238852513</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1.0420598112905806E-8</v>
      </c>
      <c r="N448" s="196">
        <f t="shared" ref="N448" si="266" xml:space="preserve"> M440</f>
        <v>10.595928874696314</v>
      </c>
      <c r="O448" s="196">
        <f t="shared" ref="O448" si="267" xml:space="preserve"> N440</f>
        <v>17.913164550939136</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1.0554933631856886E-10</v>
      </c>
      <c r="N450" s="320">
        <f t="shared" si="271"/>
        <v>0.65681236415619892</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5.2693898850849541</v>
      </c>
      <c r="N455" s="195">
        <f t="shared" si="272"/>
        <v>14.15944224575626</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2.1077559540339816</v>
      </c>
      <c r="N456" s="195">
        <f t="shared" si="273"/>
        <v>5.6637768983025047</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5.0331467122028881</v>
      </c>
      <c r="N457" s="196">
        <f t="shared" si="274"/>
        <v>13.045379749921008</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2.0132586848811553</v>
      </c>
      <c r="N458" s="196">
        <f xml:space="preserve"> N454 * N457</f>
        <v>5.2181518999684036</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0.29099999999999993</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5.2693898850849541</v>
      </c>
      <c r="N463" s="195">
        <f t="shared" si="282"/>
        <v>14.15944224575626</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1.5333924565597212</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5.0331467122028881</v>
      </c>
      <c r="N465" s="196">
        <f t="shared" ref="N465:Q465" si="285" xml:space="preserve"> N407 * N$13</f>
        <v>13.045379749921008</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1.4646456932510401</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77.02035108326109</v>
      </c>
      <c r="N473" s="196">
        <f t="shared" si="293"/>
        <v>78.791759671801302</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3.515462280092255</v>
      </c>
      <c r="N474" s="196">
        <f t="shared" si="294"/>
        <v>3.5952340498208915</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75.918675343060798</v>
      </c>
      <c r="M475" s="196">
        <f t="shared" si="295"/>
        <v>73.504888803168839</v>
      </c>
      <c r="N475" s="196">
        <f t="shared" si="295"/>
        <v>75.196525621980427</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76.687649034380939</v>
      </c>
      <c r="N477" s="196">
        <f t="shared" si="296"/>
        <v>77.724055434643461</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3.5002766637337546</v>
      </c>
      <c r="N478" s="196">
        <f t="shared" si="297"/>
        <v>3.5088182013375055</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75.918675343060798</v>
      </c>
      <c r="M480" s="196">
        <f t="shared" si="299"/>
        <v>73.187372370647196</v>
      </c>
      <c r="N480" s="196">
        <f t="shared" si="299"/>
        <v>74.215237233305956</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23.09393639125453</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22.023906244688028</v>
      </c>
      <c r="N483" s="196">
        <f t="shared" si="301"/>
        <v>17.241516679183466</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0.27794210631359939</v>
      </c>
      <c r="N484" s="196">
        <f t="shared" si="302"/>
        <v>0.83887635304635122</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21.745964138374426</v>
      </c>
      <c r="N485" s="196">
        <f t="shared" si="303"/>
        <v>39.496576717391648</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74.856691196939636</v>
      </c>
      <c r="N487" s="196">
        <f t="shared" si="304"/>
        <v>74.758118189477585</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74.533335432088776</v>
      </c>
      <c r="N488" s="196">
        <f t="shared" si="305"/>
        <v>73.763374773774885</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10.81433866847981</v>
      </c>
      <c r="N489" s="196">
        <f t="shared" si="306"/>
        <v>30.386395741658198</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160.20436529750822</v>
      </c>
      <c r="N490" s="320">
        <f t="shared" si="307"/>
        <v>178.90788870491065</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4.7111779455481617E-2</v>
      </c>
      <c r="N495" s="84">
        <f t="shared" si="309"/>
        <v>0.41118047222619403</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1.4908356030792618</v>
      </c>
      <c r="N496" s="195">
        <f t="shared" si="310"/>
        <v>9.3730275111371668</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1.0554933631856886E-10</v>
      </c>
      <c r="N499" s="195">
        <f t="shared" si="313"/>
        <v>0.65681236415619892</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1.5379473826402927</v>
      </c>
      <c r="N500" s="312">
        <f t="shared" si="314"/>
        <v>10.44102034751956</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2.2561314555908543</v>
      </c>
      <c r="N507" s="84">
        <f t="shared" si="315"/>
        <v>2.7821963494946305</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59.717858709378461</v>
      </c>
      <c r="N508" s="195">
        <f t="shared" si="316"/>
        <v>63.117182234167139</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2.1077559540339816</v>
      </c>
      <c r="N511" s="195">
        <f t="shared" si="319"/>
        <v>5.6637768983025047</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64.081746119003299</v>
      </c>
      <c r="N512" s="211">
        <f t="shared" si="321"/>
        <v>71.563155481964273</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2.1549820502267787</v>
      </c>
      <c r="N516" s="195">
        <f t="shared" si="322"/>
        <v>2.5632936162354385</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57.040520966889702</v>
      </c>
      <c r="N517" s="195">
        <f t="shared" si="323"/>
        <v>58.151133123655086</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2.0132586848811553</v>
      </c>
      <c r="N520" s="195">
        <f t="shared" si="326"/>
        <v>5.2181518999684036</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61.208761701997638</v>
      </c>
      <c r="N521" s="320">
        <f t="shared" si="327"/>
        <v>65.932578639858932</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0.29099999999999993</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1.6413356339423459</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43.444742211072814</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1.5333924565597212</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46.619470301574886</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0.29099999999999993</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1.5677494415399809</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41.496979003412243</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1.4646456932510401</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44.529374138203266</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2.3245890862940599</v>
      </c>
      <c r="J28" s="499">
        <v>2.2238345551297001</v>
      </c>
      <c r="K28" s="499">
        <v>2.1385168396967602</v>
      </c>
      <c r="L28" s="499">
        <v>2.0602993890894301</v>
      </c>
      <c r="M28" s="499">
        <v>1.9858978575506301</v>
      </c>
    </row>
    <row r="29" spans="1:13">
      <c r="A29" t="s">
        <v>202</v>
      </c>
      <c r="B29" t="s">
        <v>256</v>
      </c>
      <c r="C29" t="s">
        <v>257</v>
      </c>
      <c r="D29" t="s">
        <v>255</v>
      </c>
      <c r="E29" t="s">
        <v>206</v>
      </c>
      <c r="F29" s="499"/>
      <c r="G29" s="499"/>
      <c r="H29" s="499"/>
      <c r="I29" s="499">
        <v>5.6390094786983001E-2</v>
      </c>
      <c r="J29" s="499">
        <v>6.5798035552063497E-2</v>
      </c>
      <c r="K29" s="499">
        <v>6.7371157186993505E-2</v>
      </c>
      <c r="L29" s="499">
        <v>6.5929580450863196E-2</v>
      </c>
      <c r="M29" s="499">
        <v>6.3548731441621598E-2</v>
      </c>
    </row>
    <row r="30" spans="1:13">
      <c r="A30" t="s">
        <v>202</v>
      </c>
      <c r="B30" t="s">
        <v>258</v>
      </c>
      <c r="C30" t="s">
        <v>259</v>
      </c>
      <c r="D30" t="s">
        <v>255</v>
      </c>
      <c r="E30" t="s">
        <v>206</v>
      </c>
      <c r="F30" s="499"/>
      <c r="G30" s="499"/>
      <c r="H30" s="499"/>
      <c r="I30" s="499">
        <v>0.15714462595134901</v>
      </c>
      <c r="J30" s="499">
        <v>0.15111575098499599</v>
      </c>
      <c r="K30" s="499">
        <v>0.145588607794328</v>
      </c>
      <c r="L30" s="499">
        <v>0.140331111989659</v>
      </c>
      <c r="M30" s="499">
        <v>0.135263474873489</v>
      </c>
    </row>
    <row r="31" spans="1:13">
      <c r="A31" t="s">
        <v>202</v>
      </c>
      <c r="B31" t="s">
        <v>260</v>
      </c>
      <c r="C31" t="s">
        <v>261</v>
      </c>
      <c r="D31" t="s">
        <v>255</v>
      </c>
      <c r="E31" t="s">
        <v>206</v>
      </c>
      <c r="F31" s="499"/>
      <c r="G31" s="499"/>
      <c r="H31" s="499"/>
      <c r="I31" s="499">
        <v>2.09349029448527</v>
      </c>
      <c r="J31" s="499">
        <v>1.9736180350353301</v>
      </c>
      <c r="K31" s="499">
        <v>1.8627768984370101</v>
      </c>
      <c r="L31" s="499">
        <v>1.7585781577675299</v>
      </c>
      <c r="M31" s="499">
        <v>1.6602080150188301</v>
      </c>
    </row>
    <row r="32" spans="1:13">
      <c r="A32" t="s">
        <v>202</v>
      </c>
      <c r="B32" t="s">
        <v>262</v>
      </c>
      <c r="C32" t="s">
        <v>263</v>
      </c>
      <c r="D32" t="s">
        <v>255</v>
      </c>
      <c r="E32" t="s">
        <v>206</v>
      </c>
      <c r="F32" s="499"/>
      <c r="G32" s="499"/>
      <c r="H32" s="499"/>
      <c r="I32" s="499">
        <v>2.3245890862940599</v>
      </c>
      <c r="J32" s="499">
        <v>2.2142283367412299</v>
      </c>
      <c r="K32" s="499">
        <v>2.1095378766619399</v>
      </c>
      <c r="L32" s="499">
        <v>2.0111947416502298</v>
      </c>
      <c r="M32" s="499">
        <v>1.9179034623640501</v>
      </c>
    </row>
    <row r="33" spans="1:13">
      <c r="A33" t="s">
        <v>202</v>
      </c>
      <c r="B33" t="s">
        <v>264</v>
      </c>
      <c r="C33" t="s">
        <v>265</v>
      </c>
      <c r="D33" t="s">
        <v>255</v>
      </c>
      <c r="E33" t="s">
        <v>206</v>
      </c>
      <c r="F33" s="499"/>
      <c r="G33" s="499"/>
      <c r="H33" s="499"/>
      <c r="I33" s="499">
        <v>4.6105064392480202E-2</v>
      </c>
      <c r="J33" s="499">
        <v>4.4377526922520803E-2</v>
      </c>
      <c r="K33" s="499">
        <v>4.3775551229098403E-2</v>
      </c>
      <c r="L33" s="499">
        <v>4.2235089574656E-2</v>
      </c>
      <c r="M33" s="499">
        <v>4.0275972709647799E-2</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0.156465813945312</v>
      </c>
      <c r="J36" s="499">
        <v>0.14906798700180701</v>
      </c>
      <c r="K36" s="499">
        <v>0.14211868624080901</v>
      </c>
      <c r="L36" s="499">
        <v>0.13552636886084299</v>
      </c>
      <c r="M36" s="499">
        <v>0.12923984271486399</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2.0844471195257901</v>
      </c>
      <c r="J38" s="499">
        <v>1.94687360963709</v>
      </c>
      <c r="K38" s="499">
        <v>1.8183799514010399</v>
      </c>
      <c r="L38" s="499">
        <v>1.6983668746085701</v>
      </c>
      <c r="M38" s="499">
        <v>1.58627466088441</v>
      </c>
    </row>
    <row r="39" spans="1:13">
      <c r="A39" t="s">
        <v>202</v>
      </c>
      <c r="B39" t="s">
        <v>276</v>
      </c>
      <c r="C39" t="s">
        <v>277</v>
      </c>
      <c r="D39" t="s">
        <v>255</v>
      </c>
      <c r="E39" t="s">
        <v>206</v>
      </c>
      <c r="F39" s="499"/>
      <c r="G39" s="499"/>
      <c r="H39" s="499"/>
      <c r="I39" s="499">
        <v>0</v>
      </c>
      <c r="J39" s="499">
        <v>2.25603823636885</v>
      </c>
      <c r="K39" s="499">
        <v>2.7897566995601699</v>
      </c>
      <c r="L39" s="499">
        <v>2.9758408095263298</v>
      </c>
      <c r="M39" s="499">
        <v>4.7696646913199601</v>
      </c>
    </row>
    <row r="40" spans="1:13">
      <c r="A40" t="s">
        <v>202</v>
      </c>
      <c r="B40" t="s">
        <v>278</v>
      </c>
      <c r="C40" t="s">
        <v>279</v>
      </c>
      <c r="D40" t="s">
        <v>255</v>
      </c>
      <c r="E40" t="s">
        <v>206</v>
      </c>
      <c r="F40" s="499"/>
      <c r="G40" s="499"/>
      <c r="H40" s="499"/>
      <c r="I40" s="499">
        <v>0</v>
      </c>
      <c r="J40" s="499">
        <v>4.5215480224610298E-2</v>
      </c>
      <c r="K40" s="499">
        <v>5.7890943163134798E-2</v>
      </c>
      <c r="L40" s="499">
        <v>6.2492657000054699E-2</v>
      </c>
      <c r="M40" s="499">
        <v>0.100162958517726</v>
      </c>
    </row>
    <row r="41" spans="1:13">
      <c r="A41" t="s">
        <v>202</v>
      </c>
      <c r="B41" t="s">
        <v>280</v>
      </c>
      <c r="C41" t="s">
        <v>281</v>
      </c>
      <c r="D41" t="s">
        <v>255</v>
      </c>
      <c r="E41" t="s">
        <v>206</v>
      </c>
      <c r="F41" s="499"/>
      <c r="G41" s="499"/>
      <c r="H41" s="499"/>
      <c r="I41" s="499">
        <v>2.26252217057649</v>
      </c>
      <c r="J41" s="499">
        <v>0.50538848168616002</v>
      </c>
      <c r="K41" s="499">
        <v>0.153551501258715</v>
      </c>
      <c r="L41" s="499">
        <v>1.7725380381823099</v>
      </c>
      <c r="M41" s="499">
        <v>1.5973556007940699</v>
      </c>
    </row>
    <row r="42" spans="1:13">
      <c r="A42" t="s">
        <v>202</v>
      </c>
      <c r="B42" t="s">
        <v>282</v>
      </c>
      <c r="C42" t="s">
        <v>283</v>
      </c>
      <c r="D42" t="s">
        <v>255</v>
      </c>
      <c r="E42" t="s">
        <v>206</v>
      </c>
      <c r="F42" s="499"/>
      <c r="G42" s="499"/>
      <c r="H42" s="499"/>
      <c r="I42" s="499">
        <v>6.48393420764514E-3</v>
      </c>
      <c r="J42" s="499">
        <v>1.6885498719445498E-2</v>
      </c>
      <c r="K42" s="499">
        <v>2.5358334455687099E-2</v>
      </c>
      <c r="L42" s="499">
        <v>4.1206813388738599E-2</v>
      </c>
      <c r="M42" s="499">
        <v>6.5571017147962804E-2</v>
      </c>
    </row>
    <row r="43" spans="1:13">
      <c r="A43" t="s">
        <v>202</v>
      </c>
      <c r="B43" t="s">
        <v>284</v>
      </c>
      <c r="C43" t="s">
        <v>285</v>
      </c>
      <c r="D43" t="s">
        <v>255</v>
      </c>
      <c r="E43" t="s">
        <v>206</v>
      </c>
      <c r="F43" s="499"/>
      <c r="G43" s="499"/>
      <c r="H43" s="499"/>
      <c r="I43" s="499">
        <v>2.1238064409653798</v>
      </c>
      <c r="J43" s="499">
        <v>2.5746414680528402</v>
      </c>
      <c r="K43" s="499">
        <v>2.6905446571343501</v>
      </c>
      <c r="L43" s="499">
        <v>4.2236956518879998</v>
      </c>
      <c r="M43" s="499">
        <v>5.5522420298672603</v>
      </c>
    </row>
    <row r="44" spans="1:13">
      <c r="A44" t="s">
        <v>202</v>
      </c>
      <c r="B44" t="s">
        <v>286</v>
      </c>
      <c r="C44" t="s">
        <v>287</v>
      </c>
      <c r="D44" t="s">
        <v>255</v>
      </c>
      <c r="E44" t="s">
        <v>206</v>
      </c>
      <c r="F44" s="499"/>
      <c r="G44" s="499"/>
      <c r="H44" s="499"/>
      <c r="I44" s="499">
        <v>4.6491781725881198</v>
      </c>
      <c r="J44" s="499">
        <v>6.6941011282397698</v>
      </c>
      <c r="K44" s="499">
        <v>7.0378114159188803</v>
      </c>
      <c r="L44" s="499">
        <v>7.0473349402659897</v>
      </c>
      <c r="M44" s="499">
        <v>8.6734660112346393</v>
      </c>
    </row>
    <row r="45" spans="1:13">
      <c r="A45" t="s">
        <v>202</v>
      </c>
      <c r="B45" t="s">
        <v>288</v>
      </c>
      <c r="C45" t="s">
        <v>289</v>
      </c>
      <c r="D45" t="s">
        <v>255</v>
      </c>
      <c r="E45" t="s">
        <v>206</v>
      </c>
      <c r="F45" s="499"/>
      <c r="G45" s="499"/>
      <c r="H45" s="499"/>
      <c r="I45" s="499">
        <v>0.102495159179463</v>
      </c>
      <c r="J45" s="499">
        <v>0.15539104269919499</v>
      </c>
      <c r="K45" s="499">
        <v>0.16903765157922701</v>
      </c>
      <c r="L45" s="499">
        <v>0.17065732702557401</v>
      </c>
      <c r="M45" s="499">
        <v>0.20398766266899601</v>
      </c>
    </row>
    <row r="46" spans="1:13">
      <c r="A46" t="s">
        <v>202</v>
      </c>
      <c r="B46" t="s">
        <v>290</v>
      </c>
      <c r="C46" t="s">
        <v>291</v>
      </c>
      <c r="D46" t="s">
        <v>255</v>
      </c>
      <c r="E46" t="s">
        <v>206</v>
      </c>
      <c r="F46" s="499"/>
      <c r="G46" s="499"/>
      <c r="H46" s="499"/>
      <c r="I46" s="499">
        <v>6.30174385497644</v>
      </c>
      <c r="J46" s="499">
        <v>6.4951331127252603</v>
      </c>
      <c r="K46" s="499">
        <v>6.3717015069723999</v>
      </c>
      <c r="L46" s="499">
        <v>7.6806406842641097</v>
      </c>
      <c r="M46" s="499">
        <v>8.7987247057704998</v>
      </c>
    </row>
    <row r="47" spans="1:13">
      <c r="A47" t="s">
        <v>202</v>
      </c>
      <c r="B47" t="s">
        <v>292</v>
      </c>
      <c r="C47" t="s">
        <v>293</v>
      </c>
      <c r="D47" t="s">
        <v>255</v>
      </c>
      <c r="E47" t="s">
        <v>206</v>
      </c>
      <c r="F47" s="499"/>
      <c r="G47" s="499"/>
      <c r="H47" s="499"/>
      <c r="I47" s="499">
        <v>73.560799707247</v>
      </c>
      <c r="J47" s="499">
        <v>71.954708324037199</v>
      </c>
      <c r="K47" s="499">
        <v>70.749913402219093</v>
      </c>
      <c r="L47" s="499">
        <v>69.694750433529904</v>
      </c>
      <c r="M47" s="499">
        <v>68.688358237269796</v>
      </c>
    </row>
    <row r="48" spans="1:13">
      <c r="A48" t="s">
        <v>202</v>
      </c>
      <c r="B48" t="s">
        <v>294</v>
      </c>
      <c r="C48" t="s">
        <v>295</v>
      </c>
      <c r="D48" t="s">
        <v>255</v>
      </c>
      <c r="E48" t="s">
        <v>206</v>
      </c>
      <c r="F48" s="499"/>
      <c r="G48" s="499"/>
      <c r="H48" s="499"/>
      <c r="I48" s="499">
        <v>1.7844446111166099</v>
      </c>
      <c r="J48" s="499">
        <v>2.1289706311660601</v>
      </c>
      <c r="K48" s="499">
        <v>2.2288828632572102</v>
      </c>
      <c r="L48" s="499">
        <v>2.2302320138730098</v>
      </c>
      <c r="M48" s="499">
        <v>2.19802746359268</v>
      </c>
    </row>
    <row r="49" spans="1:13">
      <c r="A49" t="s">
        <v>202</v>
      </c>
      <c r="B49" t="s">
        <v>296</v>
      </c>
      <c r="C49" t="s">
        <v>297</v>
      </c>
      <c r="D49" t="s">
        <v>255</v>
      </c>
      <c r="E49" t="s">
        <v>206</v>
      </c>
      <c r="F49" s="499"/>
      <c r="G49" s="499"/>
      <c r="H49" s="499"/>
      <c r="I49" s="499">
        <v>3.3905359943263602</v>
      </c>
      <c r="J49" s="499">
        <v>3.3337655529841501</v>
      </c>
      <c r="K49" s="499">
        <v>3.2840458319464298</v>
      </c>
      <c r="L49" s="499">
        <v>3.23662421013313</v>
      </c>
      <c r="M49" s="499">
        <v>3.1898873565388102</v>
      </c>
    </row>
    <row r="50" spans="1:13">
      <c r="A50" t="s">
        <v>202</v>
      </c>
      <c r="B50" t="s">
        <v>298</v>
      </c>
      <c r="C50" t="s">
        <v>299</v>
      </c>
      <c r="D50" t="s">
        <v>255</v>
      </c>
      <c r="E50" t="s">
        <v>206</v>
      </c>
      <c r="F50" s="499"/>
      <c r="G50" s="499"/>
      <c r="H50" s="499"/>
      <c r="I50" s="499">
        <v>67.737270819638297</v>
      </c>
      <c r="J50" s="499">
        <v>65.294461318156905</v>
      </c>
      <c r="K50" s="499">
        <v>63.013060983962099</v>
      </c>
      <c r="L50" s="499">
        <v>60.825810365674499</v>
      </c>
      <c r="M50" s="499">
        <v>58.714481551414501</v>
      </c>
    </row>
    <row r="51" spans="1:13">
      <c r="A51" t="s">
        <v>202</v>
      </c>
      <c r="B51" t="s">
        <v>300</v>
      </c>
      <c r="C51" t="s">
        <v>301</v>
      </c>
      <c r="D51" t="s">
        <v>255</v>
      </c>
      <c r="E51" t="s">
        <v>206</v>
      </c>
      <c r="F51" s="499"/>
      <c r="G51" s="499"/>
      <c r="H51" s="499"/>
      <c r="I51" s="499">
        <v>73.560799707247</v>
      </c>
      <c r="J51" s="499">
        <v>71.6438881505469</v>
      </c>
      <c r="K51" s="499">
        <v>69.827723814934899</v>
      </c>
      <c r="L51" s="499">
        <v>68.140560075040497</v>
      </c>
      <c r="M51" s="499">
        <v>66.649508339478501</v>
      </c>
    </row>
    <row r="52" spans="1:13">
      <c r="A52" t="s">
        <v>202</v>
      </c>
      <c r="B52" t="s">
        <v>302</v>
      </c>
      <c r="C52" t="s">
        <v>303</v>
      </c>
      <c r="D52" t="s">
        <v>255</v>
      </c>
      <c r="E52" t="s">
        <v>206</v>
      </c>
      <c r="F52" s="499"/>
      <c r="G52" s="499"/>
      <c r="H52" s="499"/>
      <c r="I52" s="499">
        <v>1.45897846086503</v>
      </c>
      <c r="J52" s="499">
        <v>1.43588559611435</v>
      </c>
      <c r="K52" s="499">
        <v>1.4490126652330599</v>
      </c>
      <c r="L52" s="499">
        <v>1.43095176157589</v>
      </c>
      <c r="M52" s="499">
        <v>1.39963967512915</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3.3758900175650401</v>
      </c>
      <c r="J55" s="499">
        <v>3.2520499317264302</v>
      </c>
      <c r="K55" s="499">
        <v>3.1361764051273902</v>
      </c>
      <c r="L55" s="499">
        <v>2.9220034971378901</v>
      </c>
      <c r="M55" s="499">
        <v>2.7559904945916101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67.444668559712497</v>
      </c>
      <c r="J57" s="499">
        <v>64.443380808805301</v>
      </c>
      <c r="K57" s="499">
        <v>61.607872053217903</v>
      </c>
      <c r="L57" s="499">
        <v>59.020341426982696</v>
      </c>
      <c r="M57" s="499">
        <v>56.630017599189898</v>
      </c>
    </row>
    <row r="58" spans="1:13">
      <c r="A58" t="s">
        <v>202</v>
      </c>
      <c r="B58" t="s">
        <v>314</v>
      </c>
      <c r="C58" t="s">
        <v>315</v>
      </c>
      <c r="D58" t="s">
        <v>255</v>
      </c>
      <c r="E58" t="s">
        <v>206</v>
      </c>
      <c r="F58" s="499"/>
      <c r="G58" s="499"/>
      <c r="H58" s="499"/>
      <c r="I58" s="499">
        <v>0</v>
      </c>
      <c r="J58" s="499">
        <v>8.9961843466452507</v>
      </c>
      <c r="K58" s="499">
        <v>18.131170431095299</v>
      </c>
      <c r="L58" s="499">
        <v>27.701205697568</v>
      </c>
      <c r="M58" s="499">
        <v>36.323052138574397</v>
      </c>
    </row>
    <row r="59" spans="1:13">
      <c r="A59" t="s">
        <v>202</v>
      </c>
      <c r="B59" t="s">
        <v>316</v>
      </c>
      <c r="C59" t="s">
        <v>317</v>
      </c>
      <c r="D59" t="s">
        <v>255</v>
      </c>
      <c r="E59" t="s">
        <v>206</v>
      </c>
      <c r="F59" s="499"/>
      <c r="G59" s="499"/>
      <c r="H59" s="499"/>
      <c r="I59" s="499">
        <v>0</v>
      </c>
      <c r="J59" s="499">
        <v>0.18030137471313001</v>
      </c>
      <c r="K59" s="499">
        <v>0.37624447933869398</v>
      </c>
      <c r="L59" s="499">
        <v>0.58172531964894403</v>
      </c>
      <c r="M59" s="499">
        <v>0.76278409491011601</v>
      </c>
    </row>
    <row r="60" spans="1:13">
      <c r="A60" t="s">
        <v>202</v>
      </c>
      <c r="B60" t="s">
        <v>318</v>
      </c>
      <c r="C60" t="s">
        <v>319</v>
      </c>
      <c r="D60" t="s">
        <v>255</v>
      </c>
      <c r="E60" t="s">
        <v>206</v>
      </c>
      <c r="F60" s="499"/>
      <c r="G60" s="499"/>
      <c r="H60" s="499"/>
      <c r="I60" s="499">
        <v>9.2032576436268592</v>
      </c>
      <c r="J60" s="499">
        <v>9.5761066983762699</v>
      </c>
      <c r="K60" s="499">
        <v>10.233248510422399</v>
      </c>
      <c r="L60" s="499">
        <v>9.4259491563642399</v>
      </c>
      <c r="M60" s="499">
        <v>9.7925357201011298</v>
      </c>
    </row>
    <row r="61" spans="1:13">
      <c r="A61" t="s">
        <v>202</v>
      </c>
      <c r="B61" t="s">
        <v>320</v>
      </c>
      <c r="C61" t="s">
        <v>321</v>
      </c>
      <c r="D61" t="s">
        <v>255</v>
      </c>
      <c r="E61" t="s">
        <v>206</v>
      </c>
      <c r="F61" s="499"/>
      <c r="G61" s="499"/>
      <c r="H61" s="499"/>
      <c r="I61" s="499">
        <v>0.20707329698160401</v>
      </c>
      <c r="J61" s="499">
        <v>0.62142198863931997</v>
      </c>
      <c r="K61" s="499">
        <v>1.0394577232883899</v>
      </c>
      <c r="L61" s="499">
        <v>1.38582803500676</v>
      </c>
      <c r="M61" s="499">
        <v>1.70027521578817</v>
      </c>
    </row>
    <row r="62" spans="1:13">
      <c r="A62" t="s">
        <v>202</v>
      </c>
      <c r="B62" t="s">
        <v>322</v>
      </c>
      <c r="C62" t="s">
        <v>323</v>
      </c>
      <c r="D62" t="s">
        <v>255</v>
      </c>
      <c r="E62" t="s">
        <v>206</v>
      </c>
      <c r="F62" s="499"/>
      <c r="G62" s="499"/>
      <c r="H62" s="499"/>
      <c r="I62" s="499">
        <v>8.4688964714840207</v>
      </c>
      <c r="J62" s="499">
        <v>16.733094776182899</v>
      </c>
      <c r="K62" s="499">
        <v>25.0454697533483</v>
      </c>
      <c r="L62" s="499">
        <v>32.165262614832002</v>
      </c>
      <c r="M62" s="499">
        <v>39.183836569323098</v>
      </c>
    </row>
    <row r="63" spans="1:13">
      <c r="A63" t="s">
        <v>202</v>
      </c>
      <c r="B63" t="s">
        <v>324</v>
      </c>
      <c r="C63" t="s">
        <v>325</v>
      </c>
      <c r="D63" t="s">
        <v>255</v>
      </c>
      <c r="E63" t="s">
        <v>206</v>
      </c>
      <c r="F63" s="499"/>
      <c r="G63" s="499"/>
      <c r="H63" s="499"/>
      <c r="I63" s="499">
        <v>147.121599414494</v>
      </c>
      <c r="J63" s="499">
        <v>152.59478082122899</v>
      </c>
      <c r="K63" s="499">
        <v>158.70880764824901</v>
      </c>
      <c r="L63" s="499">
        <v>165.536516206138</v>
      </c>
      <c r="M63" s="499">
        <v>171.66091871532299</v>
      </c>
    </row>
    <row r="64" spans="1:13">
      <c r="A64" t="s">
        <v>202</v>
      </c>
      <c r="B64" t="s">
        <v>326</v>
      </c>
      <c r="C64" t="s">
        <v>327</v>
      </c>
      <c r="D64" t="s">
        <v>255</v>
      </c>
      <c r="E64" t="s">
        <v>206</v>
      </c>
      <c r="F64" s="499"/>
      <c r="G64" s="499"/>
      <c r="H64" s="499"/>
      <c r="I64" s="499">
        <v>3.2434230719816401</v>
      </c>
      <c r="J64" s="499">
        <v>3.7451576019935402</v>
      </c>
      <c r="K64" s="499">
        <v>4.0541400078289698</v>
      </c>
      <c r="L64" s="499">
        <v>4.2429090950978399</v>
      </c>
      <c r="M64" s="499">
        <v>4.3604512336319399</v>
      </c>
    </row>
    <row r="65" spans="1:13">
      <c r="A65" t="s">
        <v>202</v>
      </c>
      <c r="B65" t="s">
        <v>328</v>
      </c>
      <c r="C65" t="s">
        <v>329</v>
      </c>
      <c r="D65" t="s">
        <v>255</v>
      </c>
      <c r="E65" t="s">
        <v>206</v>
      </c>
      <c r="F65" s="499"/>
      <c r="G65" s="499"/>
      <c r="H65" s="499"/>
      <c r="I65" s="499">
        <v>143.65083585083499</v>
      </c>
      <c r="J65" s="499">
        <v>146.470936903145</v>
      </c>
      <c r="K65" s="499">
        <v>149.666402790528</v>
      </c>
      <c r="L65" s="499">
        <v>152.01141440748901</v>
      </c>
      <c r="M65" s="499">
        <v>154.52833571992699</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5.2080146007555897E-9</v>
      </c>
      <c r="J104" s="499">
        <v>5.3343510955452099E-9</v>
      </c>
      <c r="K104" s="499">
        <v>5.4921820017258203E-9</v>
      </c>
      <c r="L104" s="499">
        <v>5.6652059639735597E-9</v>
      </c>
      <c r="M104" s="499">
        <v>5.8464925548207198E-9</v>
      </c>
    </row>
    <row r="105" spans="1:13">
      <c r="A105" t="s">
        <v>202</v>
      </c>
      <c r="B105" t="s">
        <v>408</v>
      </c>
      <c r="C105" t="s">
        <v>409</v>
      </c>
      <c r="D105" t="s">
        <v>255</v>
      </c>
      <c r="E105" t="s">
        <v>206</v>
      </c>
      <c r="F105" s="499"/>
      <c r="G105" s="499"/>
      <c r="H105" s="499"/>
      <c r="I105" s="499">
        <v>1.2633649478962101E-10</v>
      </c>
      <c r="J105" s="499">
        <v>1.5783090618061001E-10</v>
      </c>
      <c r="K105" s="499">
        <v>1.73023962247739E-10</v>
      </c>
      <c r="L105" s="499">
        <v>1.8128659084715799E-10</v>
      </c>
      <c r="M105" s="499">
        <v>1.8708776175426701E-10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5.0216920229704099E-9</v>
      </c>
      <c r="J107" s="499">
        <v>5.0686855717439797E-9</v>
      </c>
      <c r="K107" s="499">
        <v>5.12207830107716E-9</v>
      </c>
      <c r="L107" s="499">
        <v>5.1772622984442998E-9</v>
      </c>
      <c r="M107" s="499">
        <v>5.2330408344706297E-9</v>
      </c>
    </row>
    <row r="108" spans="1:13">
      <c r="A108" t="s">
        <v>202</v>
      </c>
      <c r="B108" t="s">
        <v>414</v>
      </c>
      <c r="C108" t="s">
        <v>415</v>
      </c>
      <c r="D108" t="s">
        <v>255</v>
      </c>
      <c r="E108" t="s">
        <v>206</v>
      </c>
      <c r="F108" s="499"/>
      <c r="G108" s="499"/>
      <c r="H108" s="499"/>
      <c r="I108" s="499">
        <v>5.2080146007555897E-9</v>
      </c>
      <c r="J108" s="499">
        <v>5.3113084903899102E-9</v>
      </c>
      <c r="K108" s="499">
        <v>5.4177576454363997E-9</v>
      </c>
      <c r="L108" s="499">
        <v>5.5301828974209403E-9</v>
      </c>
      <c r="M108" s="499">
        <v>5.6463167382667803E-9</v>
      </c>
    </row>
    <row r="109" spans="1:13">
      <c r="A109" t="s">
        <v>202</v>
      </c>
      <c r="B109" t="s">
        <v>416</v>
      </c>
      <c r="C109" t="s">
        <v>417</v>
      </c>
      <c r="D109" t="s">
        <v>255</v>
      </c>
      <c r="E109" t="s">
        <v>206</v>
      </c>
      <c r="F109" s="499"/>
      <c r="G109" s="499"/>
      <c r="H109" s="499"/>
      <c r="I109" s="499">
        <v>1.03293889634324E-10</v>
      </c>
      <c r="J109" s="499">
        <v>1.06449155046487E-10</v>
      </c>
      <c r="K109" s="499">
        <v>1.12425251984535E-10</v>
      </c>
      <c r="L109" s="499">
        <v>1.1613384084584299E-10</v>
      </c>
      <c r="M109" s="499">
        <v>1.18572651503611E-10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5.0000000000000001E-9</v>
      </c>
      <c r="J114" s="499">
        <v>5.0000000000000001E-9</v>
      </c>
      <c r="K114" s="499">
        <v>5.0000000000000001E-9</v>
      </c>
      <c r="L114" s="499">
        <v>5.0000000000000001E-9</v>
      </c>
      <c r="M114" s="499">
        <v>5.0000000000000001E-9</v>
      </c>
    </row>
    <row r="115" spans="1:13">
      <c r="A115" t="s">
        <v>202</v>
      </c>
      <c r="B115" t="s">
        <v>428</v>
      </c>
      <c r="C115" t="s">
        <v>429</v>
      </c>
      <c r="D115" t="s">
        <v>255</v>
      </c>
      <c r="E115" t="s">
        <v>206</v>
      </c>
      <c r="F115" s="499"/>
      <c r="G115" s="499"/>
      <c r="H115" s="499"/>
      <c r="I115" s="499">
        <v>0</v>
      </c>
      <c r="J115" s="499">
        <v>10.6930379250692</v>
      </c>
      <c r="K115" s="499">
        <v>17.363334718744301</v>
      </c>
      <c r="L115" s="499">
        <v>25.330283005320599</v>
      </c>
      <c r="M115" s="499">
        <v>45.351544095052297</v>
      </c>
    </row>
    <row r="116" spans="1:13">
      <c r="A116" t="s">
        <v>202</v>
      </c>
      <c r="B116" t="s">
        <v>430</v>
      </c>
      <c r="C116" t="s">
        <v>431</v>
      </c>
      <c r="D116" t="s">
        <v>255</v>
      </c>
      <c r="E116" t="s">
        <v>206</v>
      </c>
      <c r="F116" s="499"/>
      <c r="G116" s="499"/>
      <c r="H116" s="499"/>
      <c r="I116" s="499">
        <v>0</v>
      </c>
      <c r="J116" s="499">
        <v>0.21430968546887899</v>
      </c>
      <c r="K116" s="499">
        <v>0.360310927287597</v>
      </c>
      <c r="L116" s="499">
        <v>0.53193594311174797</v>
      </c>
      <c r="M116" s="499">
        <v>0.95238242599616496</v>
      </c>
    </row>
    <row r="117" spans="1:13">
      <c r="A117" t="s">
        <v>202</v>
      </c>
      <c r="B117" t="s">
        <v>432</v>
      </c>
      <c r="C117" t="s">
        <v>433</v>
      </c>
      <c r="D117" t="s">
        <v>255</v>
      </c>
      <c r="E117" t="s">
        <v>206</v>
      </c>
      <c r="F117" s="499"/>
      <c r="G117" s="499"/>
      <c r="H117" s="499"/>
      <c r="I117" s="499">
        <v>10.759970070685901</v>
      </c>
      <c r="J117" s="499">
        <v>6.6308073556659402</v>
      </c>
      <c r="K117" s="499">
        <v>7.8706493691811996</v>
      </c>
      <c r="L117" s="499">
        <v>19.922722479806101</v>
      </c>
      <c r="M117" s="499">
        <v>23.543084947014702</v>
      </c>
    </row>
    <row r="118" spans="1:13">
      <c r="A118" t="s">
        <v>202</v>
      </c>
      <c r="B118" t="s">
        <v>434</v>
      </c>
      <c r="C118" t="s">
        <v>435</v>
      </c>
      <c r="D118" t="s">
        <v>255</v>
      </c>
      <c r="E118" t="s">
        <v>206</v>
      </c>
      <c r="F118" s="499"/>
      <c r="G118" s="499"/>
      <c r="H118" s="499"/>
      <c r="I118" s="499">
        <v>6.6932145616707295E-2</v>
      </c>
      <c r="J118" s="499">
        <v>0.17482024745969199</v>
      </c>
      <c r="K118" s="499">
        <v>0.26401200989245299</v>
      </c>
      <c r="L118" s="499">
        <v>0.43339733318617402</v>
      </c>
      <c r="M118" s="499">
        <v>0.69662353752067496</v>
      </c>
    </row>
    <row r="119" spans="1:13">
      <c r="A119" t="s">
        <v>202</v>
      </c>
      <c r="B119" t="s">
        <v>436</v>
      </c>
      <c r="C119" t="s">
        <v>437</v>
      </c>
      <c r="D119" t="s">
        <v>255</v>
      </c>
      <c r="E119" t="s">
        <v>206</v>
      </c>
      <c r="F119" s="499"/>
      <c r="G119" s="499"/>
      <c r="H119" s="499"/>
      <c r="I119" s="499">
        <v>10.066293404362399</v>
      </c>
      <c r="J119" s="499">
        <v>16.0244660753422</v>
      </c>
      <c r="K119" s="499">
        <v>22.9018492472769</v>
      </c>
      <c r="L119" s="499">
        <v>40.160290502028801</v>
      </c>
      <c r="M119" s="499">
        <v>59.975468092456097</v>
      </c>
    </row>
    <row r="120" spans="1:13">
      <c r="A120" t="s">
        <v>202</v>
      </c>
      <c r="B120" t="s">
        <v>438</v>
      </c>
      <c r="C120" t="s">
        <v>439</v>
      </c>
      <c r="D120" t="s">
        <v>255</v>
      </c>
      <c r="E120" t="s">
        <v>206</v>
      </c>
      <c r="F120" s="499"/>
      <c r="G120" s="499"/>
      <c r="H120" s="499"/>
      <c r="I120" s="499">
        <v>1.0416029201511199E-8</v>
      </c>
      <c r="J120" s="499">
        <v>10.6930379357148</v>
      </c>
      <c r="K120" s="499">
        <v>17.363334729654198</v>
      </c>
      <c r="L120" s="499">
        <v>25.330283016515999</v>
      </c>
      <c r="M120" s="499">
        <v>45.351544106545099</v>
      </c>
    </row>
    <row r="121" spans="1:13">
      <c r="A121" t="s">
        <v>202</v>
      </c>
      <c r="B121" t="s">
        <v>440</v>
      </c>
      <c r="C121" t="s">
        <v>441</v>
      </c>
      <c r="D121" t="s">
        <v>255</v>
      </c>
      <c r="E121" t="s">
        <v>206</v>
      </c>
      <c r="F121" s="499"/>
      <c r="G121" s="499"/>
      <c r="H121" s="499"/>
      <c r="I121" s="499">
        <v>2.2963038442394501E-10</v>
      </c>
      <c r="J121" s="499">
        <v>0.21430968573315901</v>
      </c>
      <c r="K121" s="499">
        <v>0.360310927573046</v>
      </c>
      <c r="L121" s="499">
        <v>0.53193594340916805</v>
      </c>
      <c r="M121" s="499">
        <v>0.95238242630182601</v>
      </c>
    </row>
    <row r="122" spans="1:13">
      <c r="A122" t="s">
        <v>202</v>
      </c>
      <c r="B122" t="s">
        <v>442</v>
      </c>
      <c r="C122" t="s">
        <v>443</v>
      </c>
      <c r="D122" t="s">
        <v>255</v>
      </c>
      <c r="E122" t="s">
        <v>206</v>
      </c>
      <c r="F122" s="499"/>
      <c r="G122" s="499"/>
      <c r="H122" s="499"/>
      <c r="I122" s="499">
        <v>10.0662934143841</v>
      </c>
      <c r="J122" s="499">
        <v>16.0244660854109</v>
      </c>
      <c r="K122" s="499">
        <v>22.901849257399</v>
      </c>
      <c r="L122" s="499">
        <v>40.160290512206103</v>
      </c>
      <c r="M122" s="499">
        <v>59.975468102689099</v>
      </c>
    </row>
    <row r="123" spans="1:13">
      <c r="A123" t="s">
        <v>202</v>
      </c>
      <c r="B123" t="s">
        <v>444</v>
      </c>
      <c r="C123" t="s">
        <v>445</v>
      </c>
      <c r="D123" t="s">
        <v>446</v>
      </c>
      <c r="E123" t="s">
        <v>206</v>
      </c>
      <c r="F123" s="500"/>
      <c r="G123" s="500"/>
      <c r="H123" s="500"/>
      <c r="I123" s="500">
        <v>6.6000000000000003E-2</v>
      </c>
      <c r="J123" s="500">
        <v>6.6000000000000003E-2</v>
      </c>
      <c r="K123" s="500">
        <v>6.6000000000000003E-2</v>
      </c>
      <c r="L123" s="500">
        <v>6.6000000000000003E-2</v>
      </c>
      <c r="M123" s="500">
        <v>6.6000000000000003E-2</v>
      </c>
    </row>
    <row r="124" spans="1:13">
      <c r="A124" t="s">
        <v>202</v>
      </c>
      <c r="B124" t="s">
        <v>447</v>
      </c>
      <c r="C124" t="s">
        <v>448</v>
      </c>
      <c r="D124" t="s">
        <v>446</v>
      </c>
      <c r="E124" t="s">
        <v>206</v>
      </c>
      <c r="F124" s="500"/>
      <c r="G124" s="500"/>
      <c r="H124" s="500"/>
      <c r="I124" s="500">
        <v>6.6000000000000003E-2</v>
      </c>
      <c r="J124" s="500">
        <v>6.6000000000000003E-2</v>
      </c>
      <c r="K124" s="500">
        <v>6.6000000000000003E-2</v>
      </c>
      <c r="L124" s="500">
        <v>6.6000000000000003E-2</v>
      </c>
      <c r="M124" s="500">
        <v>6.6000000000000003E-2</v>
      </c>
    </row>
    <row r="125" spans="1:13">
      <c r="A125" t="s">
        <v>202</v>
      </c>
      <c r="B125" t="s">
        <v>449</v>
      </c>
      <c r="C125" t="s">
        <v>450</v>
      </c>
      <c r="D125" t="s">
        <v>446</v>
      </c>
      <c r="E125" t="s">
        <v>206</v>
      </c>
      <c r="F125" s="500"/>
      <c r="G125" s="500"/>
      <c r="H125" s="500"/>
      <c r="I125" s="500">
        <v>1.0306100022791701E-3</v>
      </c>
      <c r="J125" s="500">
        <v>2.6839204896949198E-3</v>
      </c>
      <c r="K125" s="500">
        <v>4.0306629114707096E-3</v>
      </c>
      <c r="L125" s="500">
        <v>6.5497509198059502E-3</v>
      </c>
      <c r="M125" s="500">
        <v>1.0422398495751E-2</v>
      </c>
    </row>
    <row r="126" spans="1:13">
      <c r="A126" t="s">
        <v>202</v>
      </c>
      <c r="B126" t="s">
        <v>451</v>
      </c>
      <c r="C126" t="s">
        <v>452</v>
      </c>
      <c r="D126" t="s">
        <v>446</v>
      </c>
      <c r="E126" t="s">
        <v>206</v>
      </c>
      <c r="F126" s="500"/>
      <c r="G126" s="500"/>
      <c r="H126" s="500"/>
      <c r="I126" s="500">
        <v>4.4999999999999998E-2</v>
      </c>
      <c r="J126" s="500">
        <v>4.4999999999999998E-2</v>
      </c>
      <c r="K126" s="500">
        <v>4.4999999999999998E-2</v>
      </c>
      <c r="L126" s="500">
        <v>4.4999999999999998E-2</v>
      </c>
      <c r="M126" s="500">
        <v>4.4999999999999998E-2</v>
      </c>
    </row>
    <row r="127" spans="1:13">
      <c r="A127" t="s">
        <v>202</v>
      </c>
      <c r="B127" t="s">
        <v>453</v>
      </c>
      <c r="C127" t="s">
        <v>454</v>
      </c>
      <c r="D127" t="s">
        <v>446</v>
      </c>
      <c r="E127" t="s">
        <v>206</v>
      </c>
      <c r="F127" s="500"/>
      <c r="G127" s="500"/>
      <c r="H127" s="500"/>
      <c r="I127" s="500">
        <v>4.4999999999999998E-2</v>
      </c>
      <c r="J127" s="500">
        <v>4.4499999999999998E-2</v>
      </c>
      <c r="K127" s="500">
        <v>4.3999999999999997E-2</v>
      </c>
      <c r="L127" s="500">
        <v>4.2000000000000003E-2</v>
      </c>
      <c r="M127" s="500">
        <v>4.0500000000000001E-2</v>
      </c>
    </row>
    <row r="128" spans="1:13">
      <c r="A128" t="s">
        <v>202</v>
      </c>
      <c r="B128" t="s">
        <v>455</v>
      </c>
      <c r="C128" t="s">
        <v>456</v>
      </c>
      <c r="D128" t="s">
        <v>446</v>
      </c>
      <c r="E128" t="s">
        <v>206</v>
      </c>
      <c r="F128" s="500"/>
      <c r="G128" s="500"/>
      <c r="H128" s="500"/>
      <c r="I128" s="500">
        <v>4.4999999999999998E-2</v>
      </c>
      <c r="J128" s="500">
        <v>4.4499999999999998E-2</v>
      </c>
      <c r="K128" s="500">
        <v>4.3999999999999997E-2</v>
      </c>
      <c r="L128" s="500">
        <v>4.2000000000000003E-2</v>
      </c>
      <c r="M128" s="500">
        <v>4.0500000000000001E-2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4.70838156065952E-4</v>
      </c>
      <c r="J137" s="500">
        <v>1.22978342018619E-3</v>
      </c>
      <c r="K137" s="500">
        <v>1.85720817361635E-3</v>
      </c>
      <c r="L137" s="500">
        <v>3.0487592967637098E-3</v>
      </c>
      <c r="M137" s="500">
        <v>4.9004396744828397E-3</v>
      </c>
    </row>
    <row r="138" spans="1:13">
      <c r="A138" t="s">
        <v>202</v>
      </c>
      <c r="B138" t="s">
        <v>475</v>
      </c>
      <c r="C138" t="s">
        <v>476</v>
      </c>
      <c r="D138" t="s">
        <v>255</v>
      </c>
      <c r="E138" t="s">
        <v>206</v>
      </c>
      <c r="F138" s="499"/>
      <c r="G138" s="499"/>
      <c r="H138" s="499">
        <v>4.4634841959867098</v>
      </c>
      <c r="I138" s="499"/>
      <c r="J138" s="499"/>
      <c r="K138" s="499"/>
      <c r="L138" s="499"/>
      <c r="M138" s="499"/>
    </row>
    <row r="139" spans="1:13">
      <c r="A139" t="s">
        <v>202</v>
      </c>
      <c r="B139" t="s">
        <v>477</v>
      </c>
      <c r="C139" t="s">
        <v>478</v>
      </c>
      <c r="D139" t="s">
        <v>255</v>
      </c>
      <c r="E139" t="s">
        <v>206</v>
      </c>
      <c r="F139" s="499"/>
      <c r="G139" s="499"/>
      <c r="H139" s="499">
        <v>141.245379182644</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2"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Portsmouth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PRT</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Portsmouth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4.4634841959867098</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2.3245890862940599</v>
      </c>
      <c r="N91" s="210">
        <f xml:space="preserve"> INDEX(F_Inputs!$A:$W,MATCH($C91,F_Inputs!$B:$B,0),MATCH(N$87,F_Inputs!$2:$2,0))</f>
        <v>2.2238345551297001</v>
      </c>
      <c r="O91" s="210">
        <f xml:space="preserve"> INDEX(F_Inputs!$A:$W,MATCH($C91,F_Inputs!$B:$B,0),MATCH(O$87,F_Inputs!$2:$2,0))</f>
        <v>2.1385168396967602</v>
      </c>
      <c r="P91" s="210">
        <f xml:space="preserve"> INDEX(F_Inputs!$A:$W,MATCH($C91,F_Inputs!$B:$B,0),MATCH(P$87,F_Inputs!$2:$2,0))</f>
        <v>2.0602993890894301</v>
      </c>
      <c r="Q91" s="210">
        <f xml:space="preserve"> INDEX(F_Inputs!$A:$W,MATCH($C91,F_Inputs!$B:$B,0),MATCH(Q$87,F_Inputs!$2:$2,0))</f>
        <v>1.9858978575506301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5.6390094786983001E-2</v>
      </c>
      <c r="N92" s="210">
        <f xml:space="preserve"> INDEX(F_Inputs!$A:$W,MATCH($C92,F_Inputs!$B:$B,0),MATCH(N$87,F_Inputs!$2:$2,0))</f>
        <v>6.5798035552063497E-2</v>
      </c>
      <c r="O92" s="210">
        <f xml:space="preserve"> INDEX(F_Inputs!$A:$W,MATCH($C92,F_Inputs!$B:$B,0),MATCH(O$87,F_Inputs!$2:$2,0))</f>
        <v>6.7371157186993505E-2</v>
      </c>
      <c r="P92" s="210">
        <f xml:space="preserve"> INDEX(F_Inputs!$A:$W,MATCH($C92,F_Inputs!$B:$B,0),MATCH(P$87,F_Inputs!$2:$2,0))</f>
        <v>6.5929580450863196E-2</v>
      </c>
      <c r="Q92" s="210">
        <f xml:space="preserve"> INDEX(F_Inputs!$A:$W,MATCH($C92,F_Inputs!$B:$B,0),MATCH(Q$87,F_Inputs!$2:$2,0))</f>
        <v>6.3548731441621598E-2</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0.15714462595134901</v>
      </c>
      <c r="N93" s="210">
        <f xml:space="preserve"> INDEX(F_Inputs!$A:$W,MATCH($C93,F_Inputs!$B:$B,0),MATCH(N$87,F_Inputs!$2:$2,0))</f>
        <v>0.15111575098499599</v>
      </c>
      <c r="O93" s="210">
        <f xml:space="preserve"> INDEX(F_Inputs!$A:$W,MATCH($C93,F_Inputs!$B:$B,0),MATCH(O$87,F_Inputs!$2:$2,0))</f>
        <v>0.145588607794328</v>
      </c>
      <c r="P93" s="210">
        <f xml:space="preserve"> INDEX(F_Inputs!$A:$W,MATCH($C93,F_Inputs!$B:$B,0),MATCH(P$87,F_Inputs!$2:$2,0))</f>
        <v>0.140331111989659</v>
      </c>
      <c r="Q93" s="210">
        <f xml:space="preserve"> INDEX(F_Inputs!$A:$W,MATCH($C93,F_Inputs!$B:$B,0),MATCH(Q$87,F_Inputs!$2:$2,0))</f>
        <v>0.135263474873489</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2.09349029448527</v>
      </c>
      <c r="N94" s="210">
        <f xml:space="preserve"> INDEX(F_Inputs!$A:$W,MATCH($C94,F_Inputs!$B:$B,0),MATCH(N$87,F_Inputs!$2:$2,0))</f>
        <v>1.9736180350353301</v>
      </c>
      <c r="O94" s="210">
        <f xml:space="preserve"> INDEX(F_Inputs!$A:$W,MATCH($C94,F_Inputs!$B:$B,0),MATCH(O$87,F_Inputs!$2:$2,0))</f>
        <v>1.8627768984370101</v>
      </c>
      <c r="P94" s="210">
        <f xml:space="preserve"> INDEX(F_Inputs!$A:$W,MATCH($C94,F_Inputs!$B:$B,0),MATCH(P$87,F_Inputs!$2:$2,0))</f>
        <v>1.7585781577675299</v>
      </c>
      <c r="Q94" s="210">
        <f xml:space="preserve"> INDEX(F_Inputs!$A:$W,MATCH($C94,F_Inputs!$B:$B,0),MATCH(Q$87,F_Inputs!$2:$2,0))</f>
        <v>1.6602080150188301</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2.3245890862940599</v>
      </c>
      <c r="N95" s="210">
        <f xml:space="preserve"> INDEX(F_Inputs!$A:$W,MATCH($C95,F_Inputs!$B:$B,0),MATCH(N$87,F_Inputs!$2:$2,0))</f>
        <v>2.2142283367412299</v>
      </c>
      <c r="O95" s="210">
        <f xml:space="preserve"> INDEX(F_Inputs!$A:$W,MATCH($C95,F_Inputs!$B:$B,0),MATCH(O$87,F_Inputs!$2:$2,0))</f>
        <v>2.1095378766619399</v>
      </c>
      <c r="P95" s="210">
        <f xml:space="preserve"> INDEX(F_Inputs!$A:$W,MATCH($C95,F_Inputs!$B:$B,0),MATCH(P$87,F_Inputs!$2:$2,0))</f>
        <v>2.0111947416502298</v>
      </c>
      <c r="Q95" s="210">
        <f xml:space="preserve"> INDEX(F_Inputs!$A:$W,MATCH($C95,F_Inputs!$B:$B,0),MATCH(Q$87,F_Inputs!$2:$2,0))</f>
        <v>1.9179034623640501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4.6105064392480202E-2</v>
      </c>
      <c r="N96" s="210">
        <f xml:space="preserve"> INDEX(F_Inputs!$A:$W,MATCH($C96,F_Inputs!$B:$B,0),MATCH(N$87,F_Inputs!$2:$2,0))</f>
        <v>4.4377526922520803E-2</v>
      </c>
      <c r="O96" s="210">
        <f xml:space="preserve"> INDEX(F_Inputs!$A:$W,MATCH($C96,F_Inputs!$B:$B,0),MATCH(O$87,F_Inputs!$2:$2,0))</f>
        <v>4.3775551229098403E-2</v>
      </c>
      <c r="P96" s="210">
        <f xml:space="preserve"> INDEX(F_Inputs!$A:$W,MATCH($C96,F_Inputs!$B:$B,0),MATCH(P$87,F_Inputs!$2:$2,0))</f>
        <v>4.2235089574656E-2</v>
      </c>
      <c r="Q96" s="210">
        <f xml:space="preserve"> INDEX(F_Inputs!$A:$W,MATCH($C96,F_Inputs!$B:$B,0),MATCH(Q$87,F_Inputs!$2:$2,0))</f>
        <v>4.0275972709647799E-2</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0.156465813945312</v>
      </c>
      <c r="N99" s="210">
        <f xml:space="preserve"> INDEX(F_Inputs!$A:$W,MATCH($C99,F_Inputs!$B:$B,0),MATCH(N$87,F_Inputs!$2:$2,0))</f>
        <v>0.14906798700180701</v>
      </c>
      <c r="O99" s="210">
        <f xml:space="preserve"> INDEX(F_Inputs!$A:$W,MATCH($C99,F_Inputs!$B:$B,0),MATCH(O$87,F_Inputs!$2:$2,0))</f>
        <v>0.14211868624080901</v>
      </c>
      <c r="P99" s="210">
        <f xml:space="preserve"> INDEX(F_Inputs!$A:$W,MATCH($C99,F_Inputs!$B:$B,0),MATCH(P$87,F_Inputs!$2:$2,0))</f>
        <v>0.13552636886084299</v>
      </c>
      <c r="Q99" s="210">
        <f xml:space="preserve"> INDEX(F_Inputs!$A:$W,MATCH($C99,F_Inputs!$B:$B,0),MATCH(Q$87,F_Inputs!$2:$2,0))</f>
        <v>0.12923984271486399</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2.0844471195257901</v>
      </c>
      <c r="N101" s="210">
        <f xml:space="preserve"> INDEX(F_Inputs!$A:$W,MATCH($C101,F_Inputs!$B:$B,0),MATCH(N$87,F_Inputs!$2:$2,0))</f>
        <v>1.94687360963709</v>
      </c>
      <c r="O101" s="210">
        <f xml:space="preserve"> INDEX(F_Inputs!$A:$W,MATCH($C101,F_Inputs!$B:$B,0),MATCH(O$87,F_Inputs!$2:$2,0))</f>
        <v>1.8183799514010399</v>
      </c>
      <c r="P101" s="210">
        <f xml:space="preserve"> INDEX(F_Inputs!$A:$W,MATCH($C101,F_Inputs!$B:$B,0),MATCH(P$87,F_Inputs!$2:$2,0))</f>
        <v>1.6983668746085701</v>
      </c>
      <c r="Q101" s="210">
        <f xml:space="preserve"> INDEX(F_Inputs!$A:$W,MATCH($C101,F_Inputs!$B:$B,0),MATCH(Q$87,F_Inputs!$2:$2,0))</f>
        <v>1.58627466088441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2.25603823636885</v>
      </c>
      <c r="O102" s="210">
        <f xml:space="preserve"> INDEX(F_Inputs!$A:$W,MATCH($C102,F_Inputs!$B:$B,0),MATCH(O$87,F_Inputs!$2:$2,0))</f>
        <v>2.7897566995601699</v>
      </c>
      <c r="P102" s="210">
        <f xml:space="preserve"> INDEX(F_Inputs!$A:$W,MATCH($C102,F_Inputs!$B:$B,0),MATCH(P$87,F_Inputs!$2:$2,0))</f>
        <v>2.9758408095263298</v>
      </c>
      <c r="Q102" s="210">
        <f xml:space="preserve"> INDEX(F_Inputs!$A:$W,MATCH($C102,F_Inputs!$B:$B,0),MATCH(Q$87,F_Inputs!$2:$2,0))</f>
        <v>4.7696646913199601</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4.5215480224610298E-2</v>
      </c>
      <c r="O103" s="210">
        <f xml:space="preserve"> INDEX(F_Inputs!$A:$W,MATCH($C103,F_Inputs!$B:$B,0),MATCH(O$87,F_Inputs!$2:$2,0))</f>
        <v>5.7890943163134798E-2</v>
      </c>
      <c r="P103" s="210">
        <f xml:space="preserve"> INDEX(F_Inputs!$A:$W,MATCH($C103,F_Inputs!$B:$B,0),MATCH(P$87,F_Inputs!$2:$2,0))</f>
        <v>6.2492657000054699E-2</v>
      </c>
      <c r="Q103" s="210">
        <f xml:space="preserve"> INDEX(F_Inputs!$A:$W,MATCH($C103,F_Inputs!$B:$B,0),MATCH(Q$87,F_Inputs!$2:$2,0))</f>
        <v>0.100162958517726</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2.26252217057649</v>
      </c>
      <c r="N104" s="210">
        <f xml:space="preserve"> INDEX(F_Inputs!$A:$W,MATCH($C104,F_Inputs!$B:$B,0),MATCH(N$87,F_Inputs!$2:$2,0))</f>
        <v>0.50538848168616002</v>
      </c>
      <c r="O104" s="210">
        <f xml:space="preserve"> INDEX(F_Inputs!$A:$W,MATCH($C104,F_Inputs!$B:$B,0),MATCH(O$87,F_Inputs!$2:$2,0))</f>
        <v>0.153551501258715</v>
      </c>
      <c r="P104" s="210">
        <f xml:space="preserve"> INDEX(F_Inputs!$A:$W,MATCH($C104,F_Inputs!$B:$B,0),MATCH(P$87,F_Inputs!$2:$2,0))</f>
        <v>1.7725380381823099</v>
      </c>
      <c r="Q104" s="210">
        <f xml:space="preserve"> INDEX(F_Inputs!$A:$W,MATCH($C104,F_Inputs!$B:$B,0),MATCH(Q$87,F_Inputs!$2:$2,0))</f>
        <v>1.5973556007940699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6.48393420764514E-3</v>
      </c>
      <c r="N105" s="210">
        <f xml:space="preserve"> INDEX(F_Inputs!$A:$W,MATCH($C105,F_Inputs!$B:$B,0),MATCH(N$87,F_Inputs!$2:$2,0))</f>
        <v>1.6885498719445498E-2</v>
      </c>
      <c r="O105" s="210">
        <f xml:space="preserve"> INDEX(F_Inputs!$A:$W,MATCH($C105,F_Inputs!$B:$B,0),MATCH(O$87,F_Inputs!$2:$2,0))</f>
        <v>2.5358334455687099E-2</v>
      </c>
      <c r="P105" s="210">
        <f xml:space="preserve"> INDEX(F_Inputs!$A:$W,MATCH($C105,F_Inputs!$B:$B,0),MATCH(P$87,F_Inputs!$2:$2,0))</f>
        <v>4.1206813388738599E-2</v>
      </c>
      <c r="Q105" s="210">
        <f xml:space="preserve"> INDEX(F_Inputs!$A:$W,MATCH($C105,F_Inputs!$B:$B,0),MATCH(Q$87,F_Inputs!$2:$2,0))</f>
        <v>6.5571017147962804E-2</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2.1238064409653798</v>
      </c>
      <c r="N106" s="210">
        <f xml:space="preserve"> INDEX(F_Inputs!$A:$W,MATCH($C106,F_Inputs!$B:$B,0),MATCH(N$87,F_Inputs!$2:$2,0))</f>
        <v>2.5746414680528402</v>
      </c>
      <c r="O106" s="210">
        <f xml:space="preserve"> INDEX(F_Inputs!$A:$W,MATCH($C106,F_Inputs!$B:$B,0),MATCH(O$87,F_Inputs!$2:$2,0))</f>
        <v>2.6905446571343501</v>
      </c>
      <c r="P106" s="210">
        <f xml:space="preserve"> INDEX(F_Inputs!$A:$W,MATCH($C106,F_Inputs!$B:$B,0),MATCH(P$87,F_Inputs!$2:$2,0))</f>
        <v>4.2236956518879998</v>
      </c>
      <c r="Q106" s="210">
        <f xml:space="preserve"> INDEX(F_Inputs!$A:$W,MATCH($C106,F_Inputs!$B:$B,0),MATCH(Q$87,F_Inputs!$2:$2,0))</f>
        <v>5.5522420298672603</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4.6491781725881198</v>
      </c>
      <c r="N107" s="210">
        <f xml:space="preserve"> INDEX(F_Inputs!$A:$W,MATCH($C107,F_Inputs!$B:$B,0),MATCH(N$87,F_Inputs!$2:$2,0))</f>
        <v>6.6941011282397698</v>
      </c>
      <c r="O107" s="210">
        <f xml:space="preserve"> INDEX(F_Inputs!$A:$W,MATCH($C107,F_Inputs!$B:$B,0),MATCH(O$87,F_Inputs!$2:$2,0))</f>
        <v>7.0378114159188803</v>
      </c>
      <c r="P107" s="210">
        <f xml:space="preserve"> INDEX(F_Inputs!$A:$W,MATCH($C107,F_Inputs!$B:$B,0),MATCH(P$87,F_Inputs!$2:$2,0))</f>
        <v>7.0473349402659897</v>
      </c>
      <c r="Q107" s="210">
        <f xml:space="preserve"> INDEX(F_Inputs!$A:$W,MATCH($C107,F_Inputs!$B:$B,0),MATCH(Q$87,F_Inputs!$2:$2,0))</f>
        <v>8.6734660112346393</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0.102495159179463</v>
      </c>
      <c r="N108" s="210">
        <f xml:space="preserve"> INDEX(F_Inputs!$A:$W,MATCH($C108,F_Inputs!$B:$B,0),MATCH(N$87,F_Inputs!$2:$2,0))</f>
        <v>0.15539104269919499</v>
      </c>
      <c r="O108" s="210">
        <f xml:space="preserve"> INDEX(F_Inputs!$A:$W,MATCH($C108,F_Inputs!$B:$B,0),MATCH(O$87,F_Inputs!$2:$2,0))</f>
        <v>0.16903765157922701</v>
      </c>
      <c r="P108" s="210">
        <f xml:space="preserve"> INDEX(F_Inputs!$A:$W,MATCH($C108,F_Inputs!$B:$B,0),MATCH(P$87,F_Inputs!$2:$2,0))</f>
        <v>0.17065732702557401</v>
      </c>
      <c r="Q108" s="210">
        <f xml:space="preserve"> INDEX(F_Inputs!$A:$W,MATCH($C108,F_Inputs!$B:$B,0),MATCH(Q$87,F_Inputs!$2:$2,0))</f>
        <v>0.20398766266899601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6.30174385497644</v>
      </c>
      <c r="N109" s="210">
        <f xml:space="preserve"> INDEX(F_Inputs!$A:$W,MATCH($C109,F_Inputs!$B:$B,0),MATCH(N$87,F_Inputs!$2:$2,0))</f>
        <v>6.4951331127252603</v>
      </c>
      <c r="O109" s="210">
        <f xml:space="preserve"> INDEX(F_Inputs!$A:$W,MATCH($C109,F_Inputs!$B:$B,0),MATCH(O$87,F_Inputs!$2:$2,0))</f>
        <v>6.3717015069723999</v>
      </c>
      <c r="P109" s="210">
        <f xml:space="preserve"> INDEX(F_Inputs!$A:$W,MATCH($C109,F_Inputs!$B:$B,0),MATCH(P$87,F_Inputs!$2:$2,0))</f>
        <v>7.6806406842641097</v>
      </c>
      <c r="Q109" s="210">
        <f xml:space="preserve"> INDEX(F_Inputs!$A:$W,MATCH($C109,F_Inputs!$B:$B,0),MATCH(Q$87,F_Inputs!$2:$2,0))</f>
        <v>8.7987247057704998</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6.6000000000000003E-2</v>
      </c>
      <c r="N110" s="286">
        <f xml:space="preserve"> INDEX(F_Inputs!$A:$W,MATCH($C110,F_Inputs!$B:$B,0),MATCH(N$87,F_Inputs!$2:$2,0))</f>
        <v>6.6000000000000003E-2</v>
      </c>
      <c r="O110" s="286">
        <f xml:space="preserve"> INDEX(F_Inputs!$A:$W,MATCH($C110,F_Inputs!$B:$B,0),MATCH(O$87,F_Inputs!$2:$2,0))</f>
        <v>6.6000000000000003E-2</v>
      </c>
      <c r="P110" s="286">
        <f xml:space="preserve"> INDEX(F_Inputs!$A:$W,MATCH($C110,F_Inputs!$B:$B,0),MATCH(P$87,F_Inputs!$2:$2,0))</f>
        <v>6.6000000000000003E-2</v>
      </c>
      <c r="Q110" s="286">
        <f xml:space="preserve"> INDEX(F_Inputs!$A:$W,MATCH($C110,F_Inputs!$B:$B,0),MATCH(Q$87,F_Inputs!$2:$2,0))</f>
        <v>6.6000000000000003E-2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141.245379182644</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73.560799707247</v>
      </c>
      <c r="N114" s="210">
        <f xml:space="preserve"> INDEX(F_Inputs!$A:$W,MATCH($C114,F_Inputs!$B:$B,0),MATCH(N$87,F_Inputs!$2:$2,0))</f>
        <v>71.954708324037199</v>
      </c>
      <c r="O114" s="210">
        <f xml:space="preserve"> INDEX(F_Inputs!$A:$W,MATCH($C114,F_Inputs!$B:$B,0),MATCH(O$87,F_Inputs!$2:$2,0))</f>
        <v>70.749913402219093</v>
      </c>
      <c r="P114" s="210">
        <f xml:space="preserve"> INDEX(F_Inputs!$A:$W,MATCH($C114,F_Inputs!$B:$B,0),MATCH(P$87,F_Inputs!$2:$2,0))</f>
        <v>69.694750433529904</v>
      </c>
      <c r="Q114" s="210">
        <f xml:space="preserve"> INDEX(F_Inputs!$A:$W,MATCH($C114,F_Inputs!$B:$B,0),MATCH(Q$87,F_Inputs!$2:$2,0))</f>
        <v>68.688358237269796</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1.7844446111166099</v>
      </c>
      <c r="N115" s="210">
        <f xml:space="preserve"> INDEX(F_Inputs!$A:$W,MATCH($C115,F_Inputs!$B:$B,0),MATCH(N$87,F_Inputs!$2:$2,0))</f>
        <v>2.1289706311660601</v>
      </c>
      <c r="O115" s="210">
        <f xml:space="preserve"> INDEX(F_Inputs!$A:$W,MATCH($C115,F_Inputs!$B:$B,0),MATCH(O$87,F_Inputs!$2:$2,0))</f>
        <v>2.2288828632572102</v>
      </c>
      <c r="P115" s="210">
        <f xml:space="preserve"> INDEX(F_Inputs!$A:$W,MATCH($C115,F_Inputs!$B:$B,0),MATCH(P$87,F_Inputs!$2:$2,0))</f>
        <v>2.2302320138730098</v>
      </c>
      <c r="Q115" s="210">
        <f xml:space="preserve"> INDEX(F_Inputs!$A:$W,MATCH($C115,F_Inputs!$B:$B,0),MATCH(Q$87,F_Inputs!$2:$2,0))</f>
        <v>2.19802746359268</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3.3905359943263602</v>
      </c>
      <c r="N116" s="210">
        <f xml:space="preserve"> INDEX(F_Inputs!$A:$W,MATCH($C116,F_Inputs!$B:$B,0),MATCH(N$87,F_Inputs!$2:$2,0))</f>
        <v>3.3337655529841501</v>
      </c>
      <c r="O116" s="210">
        <f xml:space="preserve"> INDEX(F_Inputs!$A:$W,MATCH($C116,F_Inputs!$B:$B,0),MATCH(O$87,F_Inputs!$2:$2,0))</f>
        <v>3.2840458319464298</v>
      </c>
      <c r="P116" s="210">
        <f xml:space="preserve"> INDEX(F_Inputs!$A:$W,MATCH($C116,F_Inputs!$B:$B,0),MATCH(P$87,F_Inputs!$2:$2,0))</f>
        <v>3.23662421013313</v>
      </c>
      <c r="Q116" s="210">
        <f xml:space="preserve"> INDEX(F_Inputs!$A:$W,MATCH($C116,F_Inputs!$B:$B,0),MATCH(Q$87,F_Inputs!$2:$2,0))</f>
        <v>3.1898873565388102</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67.737270819638297</v>
      </c>
      <c r="N117" s="210">
        <f xml:space="preserve"> INDEX(F_Inputs!$A:$W,MATCH($C117,F_Inputs!$B:$B,0),MATCH(N$87,F_Inputs!$2:$2,0))</f>
        <v>65.294461318156905</v>
      </c>
      <c r="O117" s="210">
        <f xml:space="preserve"> INDEX(F_Inputs!$A:$W,MATCH($C117,F_Inputs!$B:$B,0),MATCH(O$87,F_Inputs!$2:$2,0))</f>
        <v>63.013060983962099</v>
      </c>
      <c r="P117" s="210">
        <f xml:space="preserve"> INDEX(F_Inputs!$A:$W,MATCH($C117,F_Inputs!$B:$B,0),MATCH(P$87,F_Inputs!$2:$2,0))</f>
        <v>60.825810365674499</v>
      </c>
      <c r="Q117" s="210">
        <f xml:space="preserve"> INDEX(F_Inputs!$A:$W,MATCH($C117,F_Inputs!$B:$B,0),MATCH(Q$87,F_Inputs!$2:$2,0))</f>
        <v>58.714481551414501</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73.560799707247</v>
      </c>
      <c r="N118" s="210">
        <f xml:space="preserve"> INDEX(F_Inputs!$A:$W,MATCH($C118,F_Inputs!$B:$B,0),MATCH(N$87,F_Inputs!$2:$2,0))</f>
        <v>71.6438881505469</v>
      </c>
      <c r="O118" s="210">
        <f xml:space="preserve"> INDEX(F_Inputs!$A:$W,MATCH($C118,F_Inputs!$B:$B,0),MATCH(O$87,F_Inputs!$2:$2,0))</f>
        <v>69.827723814934899</v>
      </c>
      <c r="P118" s="210">
        <f xml:space="preserve"> INDEX(F_Inputs!$A:$W,MATCH($C118,F_Inputs!$B:$B,0),MATCH(P$87,F_Inputs!$2:$2,0))</f>
        <v>68.140560075040497</v>
      </c>
      <c r="Q118" s="210">
        <f xml:space="preserve"> INDEX(F_Inputs!$A:$W,MATCH($C118,F_Inputs!$B:$B,0),MATCH(Q$87,F_Inputs!$2:$2,0))</f>
        <v>66.649508339478501</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1.45897846086503</v>
      </c>
      <c r="N119" s="210">
        <f xml:space="preserve"> INDEX(F_Inputs!$A:$W,MATCH($C119,F_Inputs!$B:$B,0),MATCH(N$87,F_Inputs!$2:$2,0))</f>
        <v>1.43588559611435</v>
      </c>
      <c r="O119" s="210">
        <f xml:space="preserve"> INDEX(F_Inputs!$A:$W,MATCH($C119,F_Inputs!$B:$B,0),MATCH(O$87,F_Inputs!$2:$2,0))</f>
        <v>1.4490126652330599</v>
      </c>
      <c r="P119" s="210">
        <f xml:space="preserve"> INDEX(F_Inputs!$A:$W,MATCH($C119,F_Inputs!$B:$B,0),MATCH(P$87,F_Inputs!$2:$2,0))</f>
        <v>1.43095176157589</v>
      </c>
      <c r="Q119" s="210">
        <f xml:space="preserve"> INDEX(F_Inputs!$A:$W,MATCH($C119,F_Inputs!$B:$B,0),MATCH(Q$87,F_Inputs!$2:$2,0))</f>
        <v>1.39963967512915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3.3758900175650401</v>
      </c>
      <c r="N122" s="210">
        <f xml:space="preserve"> INDEX(F_Inputs!$A:$W,MATCH($C122,F_Inputs!$B:$B,0),MATCH(N$87,F_Inputs!$2:$2,0))</f>
        <v>3.2520499317264302</v>
      </c>
      <c r="O122" s="210">
        <f xml:space="preserve"> INDEX(F_Inputs!$A:$W,MATCH($C122,F_Inputs!$B:$B,0),MATCH(O$87,F_Inputs!$2:$2,0))</f>
        <v>3.1361764051273902</v>
      </c>
      <c r="P122" s="210">
        <f xml:space="preserve"> INDEX(F_Inputs!$A:$W,MATCH($C122,F_Inputs!$B:$B,0),MATCH(P$87,F_Inputs!$2:$2,0))</f>
        <v>2.9220034971378901</v>
      </c>
      <c r="Q122" s="210">
        <f xml:space="preserve"> INDEX(F_Inputs!$A:$W,MATCH($C122,F_Inputs!$B:$B,0),MATCH(Q$87,F_Inputs!$2:$2,0))</f>
        <v>2.7559904945916101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67.444668559712497</v>
      </c>
      <c r="N124" s="210">
        <f xml:space="preserve"> INDEX(F_Inputs!$A:$W,MATCH($C124,F_Inputs!$B:$B,0),MATCH(N$87,F_Inputs!$2:$2,0))</f>
        <v>64.443380808805301</v>
      </c>
      <c r="O124" s="210">
        <f xml:space="preserve"> INDEX(F_Inputs!$A:$W,MATCH($C124,F_Inputs!$B:$B,0),MATCH(O$87,F_Inputs!$2:$2,0))</f>
        <v>61.607872053217903</v>
      </c>
      <c r="P124" s="210">
        <f xml:space="preserve"> INDEX(F_Inputs!$A:$W,MATCH($C124,F_Inputs!$B:$B,0),MATCH(P$87,F_Inputs!$2:$2,0))</f>
        <v>59.020341426982696</v>
      </c>
      <c r="Q124" s="210">
        <f xml:space="preserve"> INDEX(F_Inputs!$A:$W,MATCH($C124,F_Inputs!$B:$B,0),MATCH(Q$87,F_Inputs!$2:$2,0))</f>
        <v>56.630017599189898</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8.9961843466452507</v>
      </c>
      <c r="O125" s="210">
        <f xml:space="preserve"> INDEX(F_Inputs!$A:$W,MATCH($C125,F_Inputs!$B:$B,0),MATCH(O$87,F_Inputs!$2:$2,0))</f>
        <v>18.131170431095299</v>
      </c>
      <c r="P125" s="210">
        <f xml:space="preserve"> INDEX(F_Inputs!$A:$W,MATCH($C125,F_Inputs!$B:$B,0),MATCH(P$87,F_Inputs!$2:$2,0))</f>
        <v>27.701205697568</v>
      </c>
      <c r="Q125" s="210">
        <f xml:space="preserve"> INDEX(F_Inputs!$A:$W,MATCH($C125,F_Inputs!$B:$B,0),MATCH(Q$87,F_Inputs!$2:$2,0))</f>
        <v>36.323052138574397</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0.18030137471313001</v>
      </c>
      <c r="O126" s="210">
        <f xml:space="preserve"> INDEX(F_Inputs!$A:$W,MATCH($C126,F_Inputs!$B:$B,0),MATCH(O$87,F_Inputs!$2:$2,0))</f>
        <v>0.37624447933869398</v>
      </c>
      <c r="P126" s="210">
        <f xml:space="preserve"> INDEX(F_Inputs!$A:$W,MATCH($C126,F_Inputs!$B:$B,0),MATCH(P$87,F_Inputs!$2:$2,0))</f>
        <v>0.58172531964894403</v>
      </c>
      <c r="Q126" s="210">
        <f xml:space="preserve"> INDEX(F_Inputs!$A:$W,MATCH($C126,F_Inputs!$B:$B,0),MATCH(Q$87,F_Inputs!$2:$2,0))</f>
        <v>0.76278409491011601</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9.2032576436268592</v>
      </c>
      <c r="N127" s="210">
        <f xml:space="preserve"> INDEX(F_Inputs!$A:$W,MATCH($C127,F_Inputs!$B:$B,0),MATCH(N$87,F_Inputs!$2:$2,0))</f>
        <v>9.5761066983762699</v>
      </c>
      <c r="O127" s="210">
        <f xml:space="preserve"> INDEX(F_Inputs!$A:$W,MATCH($C127,F_Inputs!$B:$B,0),MATCH(O$87,F_Inputs!$2:$2,0))</f>
        <v>10.233248510422399</v>
      </c>
      <c r="P127" s="210">
        <f xml:space="preserve"> INDEX(F_Inputs!$A:$W,MATCH($C127,F_Inputs!$B:$B,0),MATCH(P$87,F_Inputs!$2:$2,0))</f>
        <v>9.4259491563642399</v>
      </c>
      <c r="Q127" s="210">
        <f xml:space="preserve"> INDEX(F_Inputs!$A:$W,MATCH($C127,F_Inputs!$B:$B,0),MATCH(Q$87,F_Inputs!$2:$2,0))</f>
        <v>9.7925357201011298</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0.20707329698160401</v>
      </c>
      <c r="N128" s="210">
        <f xml:space="preserve"> INDEX(F_Inputs!$A:$W,MATCH($C128,F_Inputs!$B:$B,0),MATCH(N$87,F_Inputs!$2:$2,0))</f>
        <v>0.62142198863931997</v>
      </c>
      <c r="O128" s="210">
        <f xml:space="preserve"> INDEX(F_Inputs!$A:$W,MATCH($C128,F_Inputs!$B:$B,0),MATCH(O$87,F_Inputs!$2:$2,0))</f>
        <v>1.0394577232883899</v>
      </c>
      <c r="P128" s="210">
        <f xml:space="preserve"> INDEX(F_Inputs!$A:$W,MATCH($C128,F_Inputs!$B:$B,0),MATCH(P$87,F_Inputs!$2:$2,0))</f>
        <v>1.38582803500676</v>
      </c>
      <c r="Q128" s="210">
        <f xml:space="preserve"> INDEX(F_Inputs!$A:$W,MATCH($C128,F_Inputs!$B:$B,0),MATCH(Q$87,F_Inputs!$2:$2,0))</f>
        <v>1.70027521578817</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8.4688964714840207</v>
      </c>
      <c r="N129" s="210">
        <f xml:space="preserve"> INDEX(F_Inputs!$A:$W,MATCH($C129,F_Inputs!$B:$B,0),MATCH(N$87,F_Inputs!$2:$2,0))</f>
        <v>16.733094776182899</v>
      </c>
      <c r="O129" s="210">
        <f xml:space="preserve"> INDEX(F_Inputs!$A:$W,MATCH($C129,F_Inputs!$B:$B,0),MATCH(O$87,F_Inputs!$2:$2,0))</f>
        <v>25.0454697533483</v>
      </c>
      <c r="P129" s="210">
        <f xml:space="preserve"> INDEX(F_Inputs!$A:$W,MATCH($C129,F_Inputs!$B:$B,0),MATCH(P$87,F_Inputs!$2:$2,0))</f>
        <v>32.165262614832002</v>
      </c>
      <c r="Q129" s="210">
        <f xml:space="preserve"> INDEX(F_Inputs!$A:$W,MATCH($C129,F_Inputs!$B:$B,0),MATCH(Q$87,F_Inputs!$2:$2,0))</f>
        <v>39.183836569323098</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147.121599414494</v>
      </c>
      <c r="N130" s="210">
        <f xml:space="preserve"> INDEX(F_Inputs!$A:$W,MATCH($C130,F_Inputs!$B:$B,0),MATCH(N$87,F_Inputs!$2:$2,0))</f>
        <v>152.59478082122899</v>
      </c>
      <c r="O130" s="210">
        <f xml:space="preserve"> INDEX(F_Inputs!$A:$W,MATCH($C130,F_Inputs!$B:$B,0),MATCH(O$87,F_Inputs!$2:$2,0))</f>
        <v>158.70880764824901</v>
      </c>
      <c r="P130" s="210">
        <f xml:space="preserve"> INDEX(F_Inputs!$A:$W,MATCH($C130,F_Inputs!$B:$B,0),MATCH(P$87,F_Inputs!$2:$2,0))</f>
        <v>165.536516206138</v>
      </c>
      <c r="Q130" s="210">
        <f xml:space="preserve"> INDEX(F_Inputs!$A:$W,MATCH($C130,F_Inputs!$B:$B,0),MATCH(Q$87,F_Inputs!$2:$2,0))</f>
        <v>171.66091871532299</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3.2434230719816401</v>
      </c>
      <c r="N131" s="210">
        <f xml:space="preserve"> INDEX(F_Inputs!$A:$W,MATCH($C131,F_Inputs!$B:$B,0),MATCH(N$87,F_Inputs!$2:$2,0))</f>
        <v>3.7451576019935402</v>
      </c>
      <c r="O131" s="210">
        <f xml:space="preserve"> INDEX(F_Inputs!$A:$W,MATCH($C131,F_Inputs!$B:$B,0),MATCH(O$87,F_Inputs!$2:$2,0))</f>
        <v>4.0541400078289698</v>
      </c>
      <c r="P131" s="210">
        <f xml:space="preserve"> INDEX(F_Inputs!$A:$W,MATCH($C131,F_Inputs!$B:$B,0),MATCH(P$87,F_Inputs!$2:$2,0))</f>
        <v>4.2429090950978399</v>
      </c>
      <c r="Q131" s="210">
        <f xml:space="preserve"> INDEX(F_Inputs!$A:$W,MATCH($C131,F_Inputs!$B:$B,0),MATCH(Q$87,F_Inputs!$2:$2,0))</f>
        <v>4.3604512336319399</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143.65083585083499</v>
      </c>
      <c r="N132" s="210">
        <f xml:space="preserve"> INDEX(F_Inputs!$A:$W,MATCH($C132,F_Inputs!$B:$B,0),MATCH(N$87,F_Inputs!$2:$2,0))</f>
        <v>146.470936903145</v>
      </c>
      <c r="O132" s="210">
        <f xml:space="preserve"> INDEX(F_Inputs!$A:$W,MATCH($C132,F_Inputs!$B:$B,0),MATCH(O$87,F_Inputs!$2:$2,0))</f>
        <v>149.666402790528</v>
      </c>
      <c r="P132" s="210">
        <f xml:space="preserve"> INDEX(F_Inputs!$A:$W,MATCH($C132,F_Inputs!$B:$B,0),MATCH(P$87,F_Inputs!$2:$2,0))</f>
        <v>152.01141440748901</v>
      </c>
      <c r="Q132" s="210">
        <f xml:space="preserve"> INDEX(F_Inputs!$A:$W,MATCH($C132,F_Inputs!$B:$B,0),MATCH(Q$87,F_Inputs!$2:$2,0))</f>
        <v>154.52833571992699</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4.4999999999999998E-2</v>
      </c>
      <c r="N133" s="286">
        <f xml:space="preserve"> INDEX(F_Inputs!$A:$W,MATCH($C133,F_Inputs!$B:$B,0),MATCH(N$87,F_Inputs!$2:$2,0))</f>
        <v>4.4999999999999998E-2</v>
      </c>
      <c r="O133" s="286">
        <f xml:space="preserve"> INDEX(F_Inputs!$A:$W,MATCH($C133,F_Inputs!$B:$B,0),MATCH(O$87,F_Inputs!$2:$2,0))</f>
        <v>4.4999999999999998E-2</v>
      </c>
      <c r="P133" s="286">
        <f xml:space="preserve"> INDEX(F_Inputs!$A:$W,MATCH($C133,F_Inputs!$B:$B,0),MATCH(P$87,F_Inputs!$2:$2,0))</f>
        <v>4.4999999999999998E-2</v>
      </c>
      <c r="Q133" s="286">
        <f xml:space="preserve"> INDEX(F_Inputs!$A:$W,MATCH($C133,F_Inputs!$B:$B,0),MATCH(Q$87,F_Inputs!$2:$2,0))</f>
        <v>4.4999999999999998E-2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5.2080146007555897E-9</v>
      </c>
      <c r="N183" s="210">
        <f xml:space="preserve"> INDEX(F_Inputs!$A:$W,MATCH($C183,F_Inputs!$B:$B,0),MATCH(N$87,F_Inputs!$2:$2,0))</f>
        <v>5.3343510955452099E-9</v>
      </c>
      <c r="O183" s="210">
        <f xml:space="preserve"> INDEX(F_Inputs!$A:$W,MATCH($C183,F_Inputs!$B:$B,0),MATCH(O$87,F_Inputs!$2:$2,0))</f>
        <v>5.4921820017258203E-9</v>
      </c>
      <c r="P183" s="210">
        <f xml:space="preserve"> INDEX(F_Inputs!$A:$W,MATCH($C183,F_Inputs!$B:$B,0),MATCH(P$87,F_Inputs!$2:$2,0))</f>
        <v>5.6652059639735597E-9</v>
      </c>
      <c r="Q183" s="210">
        <f xml:space="preserve"> INDEX(F_Inputs!$A:$W,MATCH($C183,F_Inputs!$B:$B,0),MATCH(Q$87,F_Inputs!$2:$2,0))</f>
        <v>5.8464925548207198E-9</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1.2633649478962101E-10</v>
      </c>
      <c r="N184" s="210">
        <f xml:space="preserve"> INDEX(F_Inputs!$A:$W,MATCH($C184,F_Inputs!$B:$B,0),MATCH(N$87,F_Inputs!$2:$2,0))</f>
        <v>1.5783090618061001E-10</v>
      </c>
      <c r="O184" s="210">
        <f xml:space="preserve"> INDEX(F_Inputs!$A:$W,MATCH($C184,F_Inputs!$B:$B,0),MATCH(O$87,F_Inputs!$2:$2,0))</f>
        <v>1.73023962247739E-10</v>
      </c>
      <c r="P184" s="210">
        <f xml:space="preserve"> INDEX(F_Inputs!$A:$W,MATCH($C184,F_Inputs!$B:$B,0),MATCH(P$87,F_Inputs!$2:$2,0))</f>
        <v>1.8128659084715799E-10</v>
      </c>
      <c r="Q184" s="210">
        <f xml:space="preserve"> INDEX(F_Inputs!$A:$W,MATCH($C184,F_Inputs!$B:$B,0),MATCH(Q$87,F_Inputs!$2:$2,0))</f>
        <v>1.8708776175426701E-10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5.0216920229704099E-9</v>
      </c>
      <c r="N186" s="210">
        <f xml:space="preserve"> INDEX(F_Inputs!$A:$W,MATCH($C186,F_Inputs!$B:$B,0),MATCH(N$87,F_Inputs!$2:$2,0))</f>
        <v>5.0686855717439797E-9</v>
      </c>
      <c r="O186" s="210">
        <f xml:space="preserve"> INDEX(F_Inputs!$A:$W,MATCH($C186,F_Inputs!$B:$B,0),MATCH(O$87,F_Inputs!$2:$2,0))</f>
        <v>5.12207830107716E-9</v>
      </c>
      <c r="P186" s="210">
        <f xml:space="preserve"> INDEX(F_Inputs!$A:$W,MATCH($C186,F_Inputs!$B:$B,0),MATCH(P$87,F_Inputs!$2:$2,0))</f>
        <v>5.1772622984442998E-9</v>
      </c>
      <c r="Q186" s="210">
        <f xml:space="preserve"> INDEX(F_Inputs!$A:$W,MATCH($C186,F_Inputs!$B:$B,0),MATCH(Q$87,F_Inputs!$2:$2,0))</f>
        <v>5.2330408344706297E-9</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5.2080146007555897E-9</v>
      </c>
      <c r="N187" s="210">
        <f xml:space="preserve"> INDEX(F_Inputs!$A:$W,MATCH($C187,F_Inputs!$B:$B,0),MATCH(N$87,F_Inputs!$2:$2,0))</f>
        <v>5.3113084903899102E-9</v>
      </c>
      <c r="O187" s="210">
        <f xml:space="preserve"> INDEX(F_Inputs!$A:$W,MATCH($C187,F_Inputs!$B:$B,0),MATCH(O$87,F_Inputs!$2:$2,0))</f>
        <v>5.4177576454363997E-9</v>
      </c>
      <c r="P187" s="210">
        <f xml:space="preserve"> INDEX(F_Inputs!$A:$W,MATCH($C187,F_Inputs!$B:$B,0),MATCH(P$87,F_Inputs!$2:$2,0))</f>
        <v>5.5301828974209403E-9</v>
      </c>
      <c r="Q187" s="210">
        <f xml:space="preserve"> INDEX(F_Inputs!$A:$W,MATCH($C187,F_Inputs!$B:$B,0),MATCH(Q$87,F_Inputs!$2:$2,0))</f>
        <v>5.6463167382667803E-9</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1.03293889634324E-10</v>
      </c>
      <c r="N188" s="210">
        <f xml:space="preserve"> INDEX(F_Inputs!$A:$W,MATCH($C188,F_Inputs!$B:$B,0),MATCH(N$87,F_Inputs!$2:$2,0))</f>
        <v>1.06449155046487E-10</v>
      </c>
      <c r="O188" s="210">
        <f xml:space="preserve"> INDEX(F_Inputs!$A:$W,MATCH($C188,F_Inputs!$B:$B,0),MATCH(O$87,F_Inputs!$2:$2,0))</f>
        <v>1.12425251984535E-10</v>
      </c>
      <c r="P188" s="210">
        <f xml:space="preserve"> INDEX(F_Inputs!$A:$W,MATCH($C188,F_Inputs!$B:$B,0),MATCH(P$87,F_Inputs!$2:$2,0))</f>
        <v>1.1613384084584299E-10</v>
      </c>
      <c r="Q188" s="210">
        <f xml:space="preserve"> INDEX(F_Inputs!$A:$W,MATCH($C188,F_Inputs!$B:$B,0),MATCH(Q$87,F_Inputs!$2:$2,0))</f>
        <v>1.18572651503611E-10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5.0000000000000001E-9</v>
      </c>
      <c r="N193" s="210">
        <f xml:space="preserve"> INDEX(F_Inputs!$A:$W,MATCH($C193,F_Inputs!$B:$B,0),MATCH(N$87,F_Inputs!$2:$2,0))</f>
        <v>5.0000000000000001E-9</v>
      </c>
      <c r="O193" s="210">
        <f xml:space="preserve"> INDEX(F_Inputs!$A:$W,MATCH($C193,F_Inputs!$B:$B,0),MATCH(O$87,F_Inputs!$2:$2,0))</f>
        <v>5.0000000000000001E-9</v>
      </c>
      <c r="P193" s="210">
        <f xml:space="preserve"> INDEX(F_Inputs!$A:$W,MATCH($C193,F_Inputs!$B:$B,0),MATCH(P$87,F_Inputs!$2:$2,0))</f>
        <v>5.0000000000000001E-9</v>
      </c>
      <c r="Q193" s="210">
        <f xml:space="preserve"> INDEX(F_Inputs!$A:$W,MATCH($C193,F_Inputs!$B:$B,0),MATCH(Q$87,F_Inputs!$2:$2,0))</f>
        <v>5.0000000000000001E-9</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10.6930379250692</v>
      </c>
      <c r="O194" s="210">
        <f xml:space="preserve"> INDEX(F_Inputs!$A:$W,MATCH($C194,F_Inputs!$B:$B,0),MATCH(O$87,F_Inputs!$2:$2,0))</f>
        <v>17.363334718744301</v>
      </c>
      <c r="P194" s="210">
        <f xml:space="preserve"> INDEX(F_Inputs!$A:$W,MATCH($C194,F_Inputs!$B:$B,0),MATCH(P$87,F_Inputs!$2:$2,0))</f>
        <v>25.330283005320599</v>
      </c>
      <c r="Q194" s="210">
        <f xml:space="preserve"> INDEX(F_Inputs!$A:$W,MATCH($C194,F_Inputs!$B:$B,0),MATCH(Q$87,F_Inputs!$2:$2,0))</f>
        <v>45.351544095052297</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0.21430968546887899</v>
      </c>
      <c r="O195" s="210">
        <f xml:space="preserve"> INDEX(F_Inputs!$A:$W,MATCH($C195,F_Inputs!$B:$B,0),MATCH(O$87,F_Inputs!$2:$2,0))</f>
        <v>0.360310927287597</v>
      </c>
      <c r="P195" s="210">
        <f xml:space="preserve"> INDEX(F_Inputs!$A:$W,MATCH($C195,F_Inputs!$B:$B,0),MATCH(P$87,F_Inputs!$2:$2,0))</f>
        <v>0.53193594311174797</v>
      </c>
      <c r="Q195" s="210">
        <f xml:space="preserve"> INDEX(F_Inputs!$A:$W,MATCH($C195,F_Inputs!$B:$B,0),MATCH(Q$87,F_Inputs!$2:$2,0))</f>
        <v>0.95238242599616496</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10.759970070685901</v>
      </c>
      <c r="N196" s="210">
        <f xml:space="preserve"> INDEX(F_Inputs!$A:$W,MATCH($C196,F_Inputs!$B:$B,0),MATCH(N$87,F_Inputs!$2:$2,0))</f>
        <v>6.6308073556659402</v>
      </c>
      <c r="O196" s="210">
        <f xml:space="preserve"> INDEX(F_Inputs!$A:$W,MATCH($C196,F_Inputs!$B:$B,0),MATCH(O$87,F_Inputs!$2:$2,0))</f>
        <v>7.8706493691811996</v>
      </c>
      <c r="P196" s="210">
        <f xml:space="preserve"> INDEX(F_Inputs!$A:$W,MATCH($C196,F_Inputs!$B:$B,0),MATCH(P$87,F_Inputs!$2:$2,0))</f>
        <v>19.922722479806101</v>
      </c>
      <c r="Q196" s="210">
        <f xml:space="preserve"> INDEX(F_Inputs!$A:$W,MATCH($C196,F_Inputs!$B:$B,0),MATCH(Q$87,F_Inputs!$2:$2,0))</f>
        <v>23.543084947014702</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6.6932145616707295E-2</v>
      </c>
      <c r="N197" s="210">
        <f xml:space="preserve"> INDEX(F_Inputs!$A:$W,MATCH($C197,F_Inputs!$B:$B,0),MATCH(N$87,F_Inputs!$2:$2,0))</f>
        <v>0.17482024745969199</v>
      </c>
      <c r="O197" s="210">
        <f xml:space="preserve"> INDEX(F_Inputs!$A:$W,MATCH($C197,F_Inputs!$B:$B,0),MATCH(O$87,F_Inputs!$2:$2,0))</f>
        <v>0.26401200989245299</v>
      </c>
      <c r="P197" s="210">
        <f xml:space="preserve"> INDEX(F_Inputs!$A:$W,MATCH($C197,F_Inputs!$B:$B,0),MATCH(P$87,F_Inputs!$2:$2,0))</f>
        <v>0.43339733318617402</v>
      </c>
      <c r="Q197" s="210">
        <f xml:space="preserve"> INDEX(F_Inputs!$A:$W,MATCH($C197,F_Inputs!$B:$B,0),MATCH(Q$87,F_Inputs!$2:$2,0))</f>
        <v>0.69662353752067496</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10.066293404362399</v>
      </c>
      <c r="N198" s="210">
        <f xml:space="preserve"> INDEX(F_Inputs!$A:$W,MATCH($C198,F_Inputs!$B:$B,0),MATCH(N$87,F_Inputs!$2:$2,0))</f>
        <v>16.0244660753422</v>
      </c>
      <c r="O198" s="210">
        <f xml:space="preserve"> INDEX(F_Inputs!$A:$W,MATCH($C198,F_Inputs!$B:$B,0),MATCH(O$87,F_Inputs!$2:$2,0))</f>
        <v>22.9018492472769</v>
      </c>
      <c r="P198" s="210">
        <f xml:space="preserve"> INDEX(F_Inputs!$A:$W,MATCH($C198,F_Inputs!$B:$B,0),MATCH(P$87,F_Inputs!$2:$2,0))</f>
        <v>40.160290502028801</v>
      </c>
      <c r="Q198" s="210">
        <f xml:space="preserve"> INDEX(F_Inputs!$A:$W,MATCH($C198,F_Inputs!$B:$B,0),MATCH(Q$87,F_Inputs!$2:$2,0))</f>
        <v>59.975468092456097</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1.0416029201511199E-8</v>
      </c>
      <c r="N199" s="210">
        <f xml:space="preserve"> INDEX(F_Inputs!$A:$W,MATCH($C199,F_Inputs!$B:$B,0),MATCH(N$87,F_Inputs!$2:$2,0))</f>
        <v>10.6930379357148</v>
      </c>
      <c r="O199" s="210">
        <f xml:space="preserve"> INDEX(F_Inputs!$A:$W,MATCH($C199,F_Inputs!$B:$B,0),MATCH(O$87,F_Inputs!$2:$2,0))</f>
        <v>17.363334729654198</v>
      </c>
      <c r="P199" s="210">
        <f xml:space="preserve"> INDEX(F_Inputs!$A:$W,MATCH($C199,F_Inputs!$B:$B,0),MATCH(P$87,F_Inputs!$2:$2,0))</f>
        <v>25.330283016515999</v>
      </c>
      <c r="Q199" s="210">
        <f xml:space="preserve"> INDEX(F_Inputs!$A:$W,MATCH($C199,F_Inputs!$B:$B,0),MATCH(Q$87,F_Inputs!$2:$2,0))</f>
        <v>45.351544106545099</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2.2963038442394501E-10</v>
      </c>
      <c r="N200" s="210">
        <f xml:space="preserve"> INDEX(F_Inputs!$A:$W,MATCH($C200,F_Inputs!$B:$B,0),MATCH(N$87,F_Inputs!$2:$2,0))</f>
        <v>0.21430968573315901</v>
      </c>
      <c r="O200" s="210">
        <f xml:space="preserve"> INDEX(F_Inputs!$A:$W,MATCH($C200,F_Inputs!$B:$B,0),MATCH(O$87,F_Inputs!$2:$2,0))</f>
        <v>0.360310927573046</v>
      </c>
      <c r="P200" s="210">
        <f xml:space="preserve"> INDEX(F_Inputs!$A:$W,MATCH($C200,F_Inputs!$B:$B,0),MATCH(P$87,F_Inputs!$2:$2,0))</f>
        <v>0.53193594340916805</v>
      </c>
      <c r="Q200" s="210">
        <f xml:space="preserve"> INDEX(F_Inputs!$A:$W,MATCH($C200,F_Inputs!$B:$B,0),MATCH(Q$87,F_Inputs!$2:$2,0))</f>
        <v>0.95238242630182601</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10.0662934143841</v>
      </c>
      <c r="N201" s="210">
        <f xml:space="preserve"> INDEX(F_Inputs!$A:$W,MATCH($C201,F_Inputs!$B:$B,0),MATCH(N$87,F_Inputs!$2:$2,0))</f>
        <v>16.0244660854109</v>
      </c>
      <c r="O201" s="210">
        <f xml:space="preserve"> INDEX(F_Inputs!$A:$W,MATCH($C201,F_Inputs!$B:$B,0),MATCH(O$87,F_Inputs!$2:$2,0))</f>
        <v>22.901849257399</v>
      </c>
      <c r="P201" s="210">
        <f xml:space="preserve"> INDEX(F_Inputs!$A:$W,MATCH($C201,F_Inputs!$B:$B,0),MATCH(P$87,F_Inputs!$2:$2,0))</f>
        <v>40.160290512206103</v>
      </c>
      <c r="Q201" s="210">
        <f xml:space="preserve"> INDEX(F_Inputs!$A:$W,MATCH($C201,F_Inputs!$B:$B,0),MATCH(Q$87,F_Inputs!$2:$2,0))</f>
        <v>59.975468102689099</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0.7147</v>
      </c>
      <c r="N210" s="384">
        <f xml:space="preserve"> M211</f>
        <v>0.70330000000000004</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0.70330000000000004</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0.70900000000000007</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0.29099999999999993</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Portsmouth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Portsmouth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CA67D-4FB0-497E-B3FE-089F602C32A0}"/>
</file>

<file path=customXml/itemProps2.xml><?xml version="1.0" encoding="utf-8"?>
<ds:datastoreItem xmlns:ds="http://schemas.openxmlformats.org/officeDocument/2006/customXml" ds:itemID="{CFA32EB2-BC72-4B1F-9422-8F8C92B6BF93}"/>
</file>

<file path=customXml/itemProps3.xml><?xml version="1.0" encoding="utf-8"?>
<ds:datastoreItem xmlns:ds="http://schemas.openxmlformats.org/officeDocument/2006/customXml" ds:itemID="{9DBA9BE3-9CE7-445F-BEC8-71A89C218E88}"/>
</file>

<file path=customXml/itemProps4.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