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25D6258A-F548-4975-BD1E-1A4BEDEB163F}"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3" i="232" s="1"/>
  <c r="A1" i="213"/>
  <c r="F12" i="213"/>
  <c r="M355"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<sst xmlns="http://schemas.openxmlformats.org/spreadsheetml/2006/main" count="20568" uniqueCount="1561">
  <si>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</si>
  <si>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</si>
  <si>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</si>
  <si>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</si>
  <si>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</si>
  <si>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</si>
  <si>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</si>
  <si>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</si>
  <si>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</si>
  <si>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</si>
  <si>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</si>
  <si>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</si>
  <si>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</si>
  <si>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</si>
  <si>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</si>
  <si>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</si>
  <si>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</si>
  <si>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</si>
  <si>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</si>
  <si>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</si>
  <si>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</si>
  <si>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</si>
  <si>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</si>
  <si>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</si>
  <si>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</si>
  <si>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</si>
  <si>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</si>
  <si>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</si>
  <si>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</si>
  <si>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</si>
  <si>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</si>
  <si>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</si>
  <si>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</si>
  <si>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</si>
  <si>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</si>
  <si>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</si>
  <si>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</si>
  <si>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</si>
  <si>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</si>
  <si>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</si>
  <si>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</si>
  <si>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</si>
  <si>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</si>
  <si>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</si>
  <si>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</si>
  <si>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</si>
  <si>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</si>
  <si>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</si>
  <si>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</si>
  <si>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</si>
  <si>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</si>
  <si>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</si>
  <si>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</si>
  <si>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</si>
  <si>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</si>
  <si>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</si>
  <si>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</si>
  <si>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</si>
  <si>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</si>
  <si>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</si>
  <si>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</si>
  <si>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</si>
  <si>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</si>
  <si>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</si>
  <si>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</si>
  <si>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</si>
  <si>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</si>
  <si>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</si>
  <si>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</si>
  <si>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</si>
  <si>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</si>
  <si>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</si>
  <si>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</si>
  <si>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</si>
  <si>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</si>
  <si>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</si>
  <si>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</si>
  <si>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</si>
  <si>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</si>
  <si>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</si>
  <si>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</si>
  <si>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</si>
  <si>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</si>
  <si>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</si>
  <si>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</si>
  <si>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</si>
  <si>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</si>
  <si>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</si>
  <si>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</si>
  <si>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</si>
  <si>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</si>
  <si>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</si>
  <si>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</si>
  <si>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</si>
  <si>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</si>
  <si>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</si>
  <si>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</si>
  <si>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</si>
  <si>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</si>
  <si>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</si>
  <si>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</si>
  <si>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</si>
  <si>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</si>
  <si>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</si>
  <si>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</si>
  <si>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</si>
  <si>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</si>
  <si>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</si>
  <si>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</si>
  <si>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</si>
  <si>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</si>
  <si>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</si>
  <si>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</si>
  <si>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</si>
  <si>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</si>
  <si>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</si>
  <si>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</si>
  <si>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</si>
  <si>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</si>
  <si>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</si>
  <si>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</si>
  <si>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</si>
  <si>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</si>
  <si>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</si>
  <si>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</si>
  <si>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</si>
  <si>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</si>
  <si>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</si>
  <si>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</si>
  <si>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</si>
  <si>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</si>
  <si>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</si>
  <si>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</si>
  <si>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</si>
  <si>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</si>
  <si>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</si>
  <si>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</si>
  <si>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</si>
  <si>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</si>
  <si>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</si>
  <si>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</si>
  <si>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</si>
  <si>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</si>
  <si>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</si>
  <si>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</si>
  <si>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</si>
  <si>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</si>
  <si>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</si>
  <si>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</si>
  <si>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</si>
  <si>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</si>
  <si>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</si>
  <si>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</si>
  <si>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</si>
  <si>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</si>
  <si>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</si>
  <si>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</si>
  <si>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</si>
  <si>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</si>
  <si>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</si>
  <si>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</si>
  <si>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</si>
  <si>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</si>
  <si>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</si>
  <si>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</si>
  <si>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</si>
  <si>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</si>
  <si>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</si>
  <si>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</si>
  <si>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</si>
  <si>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</si>
  <si>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</si>
  <si>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</si>
  <si>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</si>
  <si>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</si>
  <si>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</si>
  <si>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</si>
  <si>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</si>
  <si>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</si>
  <si>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</si>
  <si>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</si>
  <si>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</si>
  <si>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</si>
  <si>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</si>
  <si>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</si>
  <si>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</si>
  <si>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</si>
  <si>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</si>
  <si>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</si>
  <si>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</si>
  <si>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</si>
  <si>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</si>
  <si>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</si>
  <si>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</si>
  <si>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</si>
  <si>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</si>
  <si>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</si>
  <si>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</si>
  <si>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</si>
  <si>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</si>
  <si>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</si>
  <si>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</si>
  <si>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SSC</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</si>
  <si>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</si>
  <si>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</si>
  <si>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</si>
  <si>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</si>
  <si>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</si>
  <si>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</si>
  <si>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</si>
  <si>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</si>
  <si>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</si>
  <si>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</si>
  <si>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</si>
  <si>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</si>
  <si>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</si>
  <si>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</si>
  <si>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</si>
  <si>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</si>
  <si>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</si>
  <si>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</si>
  <si>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</si>
  <si>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</si>
  <si>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</si>
  <si>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</si>
  <si>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</si>
  <si>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</si>
  <si>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</si>
  <si>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</si>
  <si>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</si>
  <si>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</si>
  <si>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</si>
  <si>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</si>
  <si>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</si>
  <si>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</si>
  <si>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</si>
  <si>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</si>
  <si>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</si>
  <si>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</si>
  <si>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</si>
  <si>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</si>
  <si>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</si>
  <si>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</si>
  <si>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</si>
  <si>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</si>
  <si>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</si>
  <si>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</si>
  <si>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</si>
  <si>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</si>
  <si>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</si>
  <si>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</si>
  <si>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</si>
  <si>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</si>
  <si>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</si>
  <si>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</si>
  <si>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</si>
  <si>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</si>
  <si>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</si>
  <si>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</si>
  <si>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</si>
  <si>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</si>
  <si>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</si>
  <si>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</si>
  <si>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</si>
  <si>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</si>
  <si>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</si>
  <si>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</si>
  <si>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</si>
  <si>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</si>
  <si>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</si>
  <si>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</si>
  <si>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</si>
  <si>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</si>
  <si>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</si>
  <si>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</si>
  <si>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</si>
  <si>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</si>
  <si>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</si>
  <si>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</si>
  <si>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</si>
  <si>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</si>
  <si>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</si>
  <si>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</si>
  <si>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</si>
  <si>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</si>
  <si>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</si>
  <si>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</si>
  <si>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</si>
  <si>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</si>
  <si>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</si>
  <si>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</si>
  <si>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</si>
  <si>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</si>
  <si>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</si>
  <si>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</si>
  <si>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</si>
  <si>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</si>
  <si>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</si>
  <si>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</si>
  <si>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</si>
  <si>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</si>
  <si>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</si>
  <si>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</si>
  <si>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</si>
  <si>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</si>
  <si>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</si>
  <si>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</si>
  <si>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</si>
  <si>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</si>
  <si>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</si>
  <si>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</si>
  <si>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</si>
  <si>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</si>
  <si>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</si>
  <si>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</si>
  <si>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</si>
  <si>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</si>
  <si>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</si>
  <si>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</si>
  <si>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</si>
  <si>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</si>
  <si>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</si>
  <si>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</si>
  <si>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</si>
  <si>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</si>
  <si>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</si>
  <si>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</si>
  <si>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</si>
  <si>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</si>
  <si>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</si>
  <si>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</si>
  <si>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</si>
  <si>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</si>
  <si>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</si>
  <si>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</si>
  <si>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</si>
  <si>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</si>
  <si>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</si>
  <si>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</si>
  <si>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</si>
  <si>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</si>
  <si>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</si>
  <si>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</si>
  <si>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</si>
  <si>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</si>
  <si>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</si>
  <si>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</si>
  <si>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</si>
  <si>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</si>
  <si>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</si>
  <si>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</si>
  <si>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</si>
  <si>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</si>
  <si>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</si>
  <si>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</si>
  <si>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</si>
  <si>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</si>
  <si>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</si>
  <si>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</si>
  <si>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</si>
  <si>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</si>
  <si>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</si>
  <si>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</si>
  <si>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</si>
  <si>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</si>
  <si>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</si>
  <si>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</si>
  <si>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</si>
  <si>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</si>
  <si>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</si>
  <si>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</si>
  <si>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</si>
  <si>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</si>
  <si>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</si>
  <si>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</si>
  <si>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</si>
  <si>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</si>
  <si>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</si>
  <si>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</si>
  <si>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</si>
  <si>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</si>
  <si>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</si>
  <si>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</si>
  <si>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</si>
  <si>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</si>
  <si>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</si>
  <si>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</si>
  <si>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</si>
  <si>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</si>
  <si>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</si>
  <si>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</si>
  <si>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</si>
  <si>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</si>
  <si>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</si>
  <si>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</si>
  <si>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</si>
  <si>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</si>
  <si>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</si>
  <si>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</si>
  <si>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</si>
  <si>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</si>
  <si>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</si>
  <si>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</si>
  <si>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</si>
  <si>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</si>
  <si>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</si>
  <si>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</si>
  <si>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</si>
  <si>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</si>
  <si>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</si>
  <si>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</si>
  <si>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</si>
  <si>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</si>
  <si>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</si>
  <si>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</si>
  <si>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</si>
  <si>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</si>
  <si>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</si>
  <si>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</si>
  <si>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</si>
  <si>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</si>
  <si>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</si>
  <si>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</si>
  <si>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</si>
  <si>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</si>
  <si>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</si>
  <si>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</si>
  <si>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</si>
  <si>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</si>
  <si>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</si>
  <si>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</si>
  <si>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</si>
  <si>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</si>
  <si>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</si>
  <si>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</si>
  <si>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</si>
  <si>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</si>
  <si>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</si>
  <si>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</si>
  <si>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</si>
  <si>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</si>
  <si>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</si>
  <si>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</si>
  <si>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</si>
  <si>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</si>
  <si>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</si>
  <si>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</si>
  <si>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</si>
  <si>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</si>
  <si>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</si>
  <si>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</si>
  <si>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</si>
  <si>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</si>
  <si>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</si>
  <si>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</si>
  <si>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</si>
  <si>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</si>
  <si>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</si>
  <si>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</si>
  <si>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</si>
  <si>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</si>
  <si>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</si>
  <si>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</si>
  <si>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</si>
  <si>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</si>
  <si>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</si>
  <si>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</si>
  <si>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</si>
  <si>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</si>
  <si>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</si>
  <si>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</si>
  <si>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</si>
  <si>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</si>
  <si>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</si>
  <si>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</si>
  <si>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</si>
  <si>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</si>
  <si>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</si>
  <si>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</si>
  <si>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</si>
  <si>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</si>
  <si>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</si>
  <si>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</si>
  <si>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</si>
  <si>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</si>
  <si>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</si>
  <si>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</si>
  <si>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</si>
  <si>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95_XLSPF</t>
  </si>
  <si>
    <t>companyName</t>
  </si>
  <si>
    <t>South Staffordshire Cambridge_XLSPF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</si>
  <si>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</si>
  <si>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</si>
  <si>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</si>
  <si>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</si>
  <si>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</si>
  <si>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</si>
  <si>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</si>
  <si>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</si>
  <si>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</si>
  <si>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</si>
  <si>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</si>
  <si>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</si>
  <si>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</si>
  <si>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</si>
  <si>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</si>
  <si>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</si>
  <si>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</si>
  <si>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</si>
  <si>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</si>
  <si>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</si>
  <si>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</si>
  <si>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</si>
  <si>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</si>
  <si>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11:32:28_XLSPF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</si>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</sst>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Staffs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7.1023968916581603</v>
      </c>
      <c r="N11" s="293">
        <f>Inp!N$91</f>
        <v>6.3269988537082904</v>
      </c>
      <c r="O11" s="293">
        <f>Inp!O$91</f>
        <v>5.6447154822348802</v>
      </c>
      <c r="P11" s="293">
        <f>Inp!P$91</f>
        <v>4.9670072018928204</v>
      </c>
      <c r="Q11" s="293">
        <f>Inp!Q$91</f>
        <v>4.2787366646006202</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0.172290593764197</v>
      </c>
      <c r="N12" s="293">
        <f>Inp!N$92</f>
        <v>0.18720101931768199</v>
      </c>
      <c r="O12" s="293">
        <f>Inp!O$92</f>
        <v>0.177829328705883</v>
      </c>
      <c r="P12" s="293">
        <f>Inp!P$92</f>
        <v>0.15894423046057399</v>
      </c>
      <c r="Q12" s="293">
        <f>Inp!Q$92</f>
        <v>0.13691957326722301</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0.94768863171406104</v>
      </c>
      <c r="N13" s="293">
        <f>Inp!N$93</f>
        <v>0.86948439079108997</v>
      </c>
      <c r="O13" s="293">
        <f>Inp!O$93</f>
        <v>0.85553760904794796</v>
      </c>
      <c r="P13" s="293">
        <f>Inp!P$93</f>
        <v>0.84721476775276805</v>
      </c>
      <c r="Q13" s="293">
        <f>Inp!Q$93</f>
        <v>0.76827381061182598</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7.1023968916581603</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6.8187182987426054</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6.686108427432691</v>
      </c>
      <c r="N20" s="84">
        <f t="shared" si="2"/>
        <v>5.8391305663495139</v>
      </c>
      <c r="O20" s="84">
        <f t="shared" si="2"/>
        <v>5.1035522576182419</v>
      </c>
      <c r="P20" s="84">
        <f t="shared" si="2"/>
        <v>4.3984489642866897</v>
      </c>
      <c r="Q20" s="84">
        <f t="shared" si="2"/>
        <v>3.711031014916871</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0.16219223010293346</v>
      </c>
      <c r="N21" s="84">
        <f t="shared" si="3"/>
        <v>0.17276614382646768</v>
      </c>
      <c r="O21" s="84">
        <f t="shared" si="3"/>
        <v>0.16078069387977728</v>
      </c>
      <c r="P21" s="84">
        <f t="shared" si="3"/>
        <v>0.14075036685717737</v>
      </c>
      <c r="Q21" s="84">
        <f t="shared" si="3"/>
        <v>0.11875299247734263</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0.89214233500913576</v>
      </c>
      <c r="N22" s="84">
        <f t="shared" si="4"/>
        <v>0.80243935562851587</v>
      </c>
      <c r="O22" s="84">
        <f t="shared" si="4"/>
        <v>0.77351655896131211</v>
      </c>
      <c r="P22" s="84">
        <f t="shared" si="4"/>
        <v>0.75023666491373064</v>
      </c>
      <c r="Q22" s="84">
        <f t="shared" si="4"/>
        <v>0.66633872626862833</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6.686108427432691</v>
      </c>
      <c r="N24" s="84">
        <f t="shared" si="5"/>
        <v>5.8391305663495139</v>
      </c>
      <c r="O24" s="84">
        <f t="shared" si="5"/>
        <v>5.1035522576182419</v>
      </c>
      <c r="P24" s="84">
        <f t="shared" si="5"/>
        <v>4.3984489642866897</v>
      </c>
      <c r="Q24" s="84">
        <f t="shared" si="5"/>
        <v>3.711031014916871</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0.16219223010293346</v>
      </c>
      <c r="N25" s="84">
        <f t="shared" si="6"/>
        <v>0.17276614382646768</v>
      </c>
      <c r="O25" s="84">
        <f t="shared" si="6"/>
        <v>0.16078069387977728</v>
      </c>
      <c r="P25" s="84">
        <f t="shared" si="6"/>
        <v>0.14075036685717737</v>
      </c>
      <c r="Q25" s="84">
        <f t="shared" si="6"/>
        <v>0.11875299247734263</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6.8483006575356242</v>
      </c>
      <c r="N26" s="211">
        <f t="shared" si="7"/>
        <v>6.0118967101759813</v>
      </c>
      <c r="O26" s="211">
        <f t="shared" si="7"/>
        <v>5.2643329514980195</v>
      </c>
      <c r="P26" s="211">
        <f t="shared" si="7"/>
        <v>4.539199331143867</v>
      </c>
      <c r="Q26" s="211">
        <f t="shared" si="7"/>
        <v>3.8297840073942138</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6.8483006575356242</v>
      </c>
      <c r="N28" s="309">
        <f t="shared" si="8"/>
        <v>6.0118967101759813</v>
      </c>
      <c r="O28" s="309">
        <f t="shared" si="8"/>
        <v>5.2643329514980195</v>
      </c>
      <c r="P28" s="309">
        <f t="shared" si="8"/>
        <v>4.539199331143867</v>
      </c>
      <c r="Q28" s="309">
        <f t="shared" si="8"/>
        <v>3.8297840073942138</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0.89214233500913576</v>
      </c>
      <c r="N29" s="309">
        <f t="shared" si="9"/>
        <v>0.80243935562851587</v>
      </c>
      <c r="O29" s="309">
        <f t="shared" si="9"/>
        <v>0.77351655896131211</v>
      </c>
      <c r="P29" s="309">
        <f t="shared" si="9"/>
        <v>0.75023666491373064</v>
      </c>
      <c r="Q29" s="309">
        <f t="shared" si="9"/>
        <v>0.66633872626862833</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5.9561583225264885</v>
      </c>
      <c r="N30" s="312">
        <f t="shared" si="10"/>
        <v>5.2094573545474656</v>
      </c>
      <c r="O30" s="312">
        <f t="shared" si="10"/>
        <v>4.4908163925367077</v>
      </c>
      <c r="P30" s="312">
        <f t="shared" si="10"/>
        <v>3.7889626662301366</v>
      </c>
      <c r="Q30" s="312">
        <f t="shared" si="10"/>
        <v>3.1634452811255853</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6.8483006575356242</v>
      </c>
      <c r="N32" s="91">
        <f t="shared" si="11"/>
        <v>6.0118967101759813</v>
      </c>
      <c r="O32" s="91">
        <f t="shared" si="11"/>
        <v>5.2643329514980195</v>
      </c>
      <c r="P32" s="91">
        <f t="shared" si="11"/>
        <v>4.539199331143867</v>
      </c>
      <c r="Q32" s="91">
        <f t="shared" si="11"/>
        <v>3.8297840073942138</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5.9561583225264885</v>
      </c>
      <c r="N33" s="91">
        <f t="shared" si="12"/>
        <v>5.2094573545474656</v>
      </c>
      <c r="O33" s="91">
        <f t="shared" si="12"/>
        <v>4.4908163925367077</v>
      </c>
      <c r="P33" s="91">
        <f t="shared" si="12"/>
        <v>3.7889626662301366</v>
      </c>
      <c r="Q33" s="91">
        <f t="shared" si="12"/>
        <v>3.1634452811255853</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6.4022294900310559</v>
      </c>
      <c r="N34" s="312">
        <f t="shared" si="13"/>
        <v>5.610677032361723</v>
      </c>
      <c r="O34" s="312">
        <f t="shared" si="13"/>
        <v>4.8775746720173636</v>
      </c>
      <c r="P34" s="312">
        <f t="shared" si="13"/>
        <v>4.1640809986870018</v>
      </c>
      <c r="Q34" s="312">
        <f t="shared" si="13"/>
        <v>3.4966146442598998</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5.9561583225264885</v>
      </c>
      <c r="N37" s="84">
        <f t="shared" si="14"/>
        <v>5.2094573545474656</v>
      </c>
      <c r="O37" s="84">
        <f t="shared" si="14"/>
        <v>4.4908163925367077</v>
      </c>
      <c r="P37" s="84">
        <f t="shared" si="14"/>
        <v>3.7889626662301366</v>
      </c>
      <c r="Q37" s="84">
        <f t="shared" si="14"/>
        <v>3.1634452811255853</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5.9561583225264796</v>
      </c>
      <c r="N38" s="181">
        <f xml:space="preserve"> Inp!N$94</f>
        <v>5.2094573545474701</v>
      </c>
      <c r="O38" s="181">
        <f xml:space="preserve"> Inp!O$94</f>
        <v>4.4908163925367104</v>
      </c>
      <c r="P38" s="181">
        <f xml:space="preserve"> Inp!P$94</f>
        <v>3.7889626662301299</v>
      </c>
      <c r="Q38" s="181">
        <f xml:space="preserve"> Inp!Q$94</f>
        <v>3.1634452811255902</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7.1023968916581603</v>
      </c>
      <c r="N45" s="155">
        <f>Inp!N$95</f>
        <v>6.29088641672472</v>
      </c>
      <c r="O45" s="155">
        <f>Inp!O$95</f>
        <v>5.5421574866977297</v>
      </c>
      <c r="P45" s="155">
        <f>Inp!P$95</f>
        <v>4.7969961894641999</v>
      </c>
      <c r="Q45" s="155">
        <f>Inp!Q$95</f>
        <v>4.0467064623458304</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0.140866387079573</v>
      </c>
      <c r="N46" s="155">
        <f>Inp!N$96</f>
        <v>0.12608183929919101</v>
      </c>
      <c r="O46" s="155">
        <f>Inp!O$96</f>
        <v>0.115006704389004</v>
      </c>
      <c r="P46" s="155">
        <f>Inp!P$96</f>
        <v>0.10073691997875101</v>
      </c>
      <c r="Q46" s="155">
        <f>Inp!Q$96</f>
        <v>8.4980835709268399E-2</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0.95237686201300498</v>
      </c>
      <c r="N48" s="155">
        <f>Inp!N$99</f>
        <v>0.87481076932618695</v>
      </c>
      <c r="O48" s="155">
        <f>Inp!O$99</f>
        <v>0.86016800162253004</v>
      </c>
      <c r="P48" s="155">
        <f>Inp!P$99</f>
        <v>0.85102664709711995</v>
      </c>
      <c r="Q48" s="155">
        <f>Inp!Q$99</f>
        <v>0.77109110495877398</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7.1023968916581603</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6.8187182987426054</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6.686108427432691</v>
      </c>
      <c r="N60" s="84">
        <f t="shared" si="19"/>
        <v>5.8058027217439241</v>
      </c>
      <c r="O60" s="84">
        <f t="shared" si="19"/>
        <v>5.0108265761719926</v>
      </c>
      <c r="P60" s="84">
        <f t="shared" si="19"/>
        <v>4.2478985964013694</v>
      </c>
      <c r="Q60" s="84">
        <f t="shared" si="19"/>
        <v>3.5097867354806342</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0.13260987130991495</v>
      </c>
      <c r="N61" s="84">
        <f t="shared" si="20"/>
        <v>0.11635980007835431</v>
      </c>
      <c r="O61" s="84">
        <f t="shared" si="20"/>
        <v>0.10398092298415548</v>
      </c>
      <c r="P61" s="84">
        <f t="shared" si="20"/>
        <v>8.9205870524431241E-2</v>
      </c>
      <c r="Q61" s="84">
        <f t="shared" si="20"/>
        <v>7.3705521445098496E-2</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0.89655577692032085</v>
      </c>
      <c r="N63" s="84">
        <f t="shared" si="22"/>
        <v>0.80735502266613579</v>
      </c>
      <c r="O63" s="84">
        <f t="shared" si="22"/>
        <v>0.77770303223034398</v>
      </c>
      <c r="P63" s="84">
        <f t="shared" si="22"/>
        <v>0.75361221000006773</v>
      </c>
      <c r="Q63" s="84">
        <f t="shared" si="22"/>
        <v>0.66878222011254085</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6.686108427432691</v>
      </c>
      <c r="N66" s="84">
        <f t="shared" si="24"/>
        <v>5.8058027217439241</v>
      </c>
      <c r="O66" s="84">
        <f t="shared" si="24"/>
        <v>5.0108265761719926</v>
      </c>
      <c r="P66" s="84">
        <f t="shared" si="24"/>
        <v>4.2478985964013694</v>
      </c>
      <c r="Q66" s="84">
        <f t="shared" si="24"/>
        <v>3.5097867354806342</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0.13260987130991495</v>
      </c>
      <c r="N67" s="84">
        <f t="shared" si="25"/>
        <v>0.11635980007835431</v>
      </c>
      <c r="O67" s="84">
        <f t="shared" si="25"/>
        <v>0.10398092298415548</v>
      </c>
      <c r="P67" s="84">
        <f t="shared" si="25"/>
        <v>8.9205870524431241E-2</v>
      </c>
      <c r="Q67" s="84">
        <f t="shared" si="25"/>
        <v>7.3705521445098496E-2</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6.8187182987426063</v>
      </c>
      <c r="N70" s="211">
        <f t="shared" si="27"/>
        <v>5.922162521822278</v>
      </c>
      <c r="O70" s="211">
        <f t="shared" si="27"/>
        <v>5.1148074991561483</v>
      </c>
      <c r="P70" s="211">
        <f t="shared" si="27"/>
        <v>4.3371044669258003</v>
      </c>
      <c r="Q70" s="211">
        <f t="shared" si="27"/>
        <v>3.5834922569257328</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6.8187182987426063</v>
      </c>
      <c r="N72" s="275">
        <f t="shared" si="28"/>
        <v>5.922162521822278</v>
      </c>
      <c r="O72" s="275">
        <f t="shared" si="28"/>
        <v>5.1148074991561483</v>
      </c>
      <c r="P72" s="275">
        <f t="shared" si="28"/>
        <v>4.3371044669258003</v>
      </c>
      <c r="Q72" s="275">
        <f t="shared" si="28"/>
        <v>3.5834922569257328</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0.89655577692032085</v>
      </c>
      <c r="N73" s="275">
        <f t="shared" si="29"/>
        <v>0.80735502266613579</v>
      </c>
      <c r="O73" s="275">
        <f t="shared" si="29"/>
        <v>0.77770303223034398</v>
      </c>
      <c r="P73" s="275">
        <f t="shared" si="29"/>
        <v>0.75361221000006773</v>
      </c>
      <c r="Q73" s="275">
        <f t="shared" si="29"/>
        <v>0.66878222011254085</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5.9221625218222851</v>
      </c>
      <c r="N75" s="368">
        <f t="shared" si="31"/>
        <v>5.1148074991561421</v>
      </c>
      <c r="O75" s="368">
        <f t="shared" si="31"/>
        <v>4.3371044669258048</v>
      </c>
      <c r="P75" s="368">
        <f t="shared" si="31"/>
        <v>3.5834922569257328</v>
      </c>
      <c r="Q75" s="368">
        <f t="shared" si="31"/>
        <v>2.914710036813192</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6.8187182987426063</v>
      </c>
      <c r="N77" s="91">
        <f t="shared" si="32"/>
        <v>5.922162521822278</v>
      </c>
      <c r="O77" s="91">
        <f t="shared" si="32"/>
        <v>5.1148074991561483</v>
      </c>
      <c r="P77" s="91">
        <f t="shared" si="32"/>
        <v>4.3371044669258003</v>
      </c>
      <c r="Q77" s="91">
        <f t="shared" si="32"/>
        <v>3.5834922569257328</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5.9221625218222851</v>
      </c>
      <c r="N78" s="91">
        <f t="shared" si="33"/>
        <v>5.1148074991561421</v>
      </c>
      <c r="O78" s="91">
        <f t="shared" si="33"/>
        <v>4.3371044669258048</v>
      </c>
      <c r="P78" s="91">
        <f t="shared" si="33"/>
        <v>3.5834922569257328</v>
      </c>
      <c r="Q78" s="91">
        <f t="shared" si="33"/>
        <v>2.914710036813192</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6.3704404102824457</v>
      </c>
      <c r="N79" s="260">
        <f t="shared" ref="N79" si="38" xml:space="preserve"> AVERAGE(N77:N78)</f>
        <v>5.5184850104892096</v>
      </c>
      <c r="O79" s="260">
        <f t="shared" ref="O79" si="39" xml:space="preserve"> AVERAGE(O77:O78)</f>
        <v>4.7259559830409765</v>
      </c>
      <c r="P79" s="260">
        <f t="shared" ref="P79" si="40" xml:space="preserve"> AVERAGE(P77:P78)</f>
        <v>3.9602983619257666</v>
      </c>
      <c r="Q79" s="260">
        <f t="shared" ref="Q79" si="41" xml:space="preserve"> AVERAGE(Q77:Q78)</f>
        <v>3.2491011468694624</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5.9221625218222851</v>
      </c>
      <c r="N82" s="84">
        <f t="shared" si="42"/>
        <v>5.1148074991561421</v>
      </c>
      <c r="O82" s="84">
        <f t="shared" si="42"/>
        <v>4.3371044669258048</v>
      </c>
      <c r="P82" s="84">
        <f t="shared" si="42"/>
        <v>3.5834922569257328</v>
      </c>
      <c r="Q82" s="84">
        <f t="shared" si="42"/>
        <v>2.914710036813192</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5.9221625218222798</v>
      </c>
      <c r="N83" s="181">
        <f xml:space="preserve"> Inp!N$101</f>
        <v>5.1148074991561403</v>
      </c>
      <c r="O83" s="181">
        <f xml:space="preserve"> Inp!O$101</f>
        <v>4.3371044669258003</v>
      </c>
      <c r="P83" s="181">
        <f xml:space="preserve"> Inp!P$101</f>
        <v>3.5834922569257301</v>
      </c>
      <c r="Q83" s="181">
        <f xml:space="preserve"> Inp!Q$101</f>
        <v>2.9147100368131902</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5.79345095257802</v>
      </c>
      <c r="O91" s="229">
        <f xml:space="preserve"> Inp!O$102</f>
        <v>9.7459199650854202</v>
      </c>
      <c r="P91" s="229">
        <f xml:space="preserve"> Inp!P$102</f>
        <v>12.7844708988981</v>
      </c>
      <c r="Q91" s="229">
        <f xml:space="preserve"> Inp!Q$102</f>
        <v>15.8736948934562</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0.116112246129375</v>
      </c>
      <c r="O92" s="229">
        <f xml:space="preserve"> Inp!O$103</f>
        <v>0.202240037226247</v>
      </c>
      <c r="P92" s="229">
        <f xml:space="preserve"> Inp!P$103</f>
        <v>0.26847388887686802</v>
      </c>
      <c r="Q92" s="229">
        <f xml:space="preserve"> Inp!Q$103</f>
        <v>0.33334759276260401</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5.8686905753387801</v>
      </c>
      <c r="N93" s="229">
        <f xml:space="preserve"> Inp!N$104</f>
        <v>4.1634399946769003</v>
      </c>
      <c r="O93" s="229">
        <f xml:space="preserve"> Inp!O$104</f>
        <v>3.3698141323745099</v>
      </c>
      <c r="P93" s="229">
        <f xml:space="preserve"> Inp!P$104</f>
        <v>3.52815079418786</v>
      </c>
      <c r="Q93" s="229">
        <f xml:space="preserve"> Inp!Q$104</f>
        <v>4.1090000112656204</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7.5239622760753397E-2</v>
      </c>
      <c r="N94" s="229">
        <f xml:space="preserve"> Inp!N$105</f>
        <v>0.32708322829887299</v>
      </c>
      <c r="O94" s="229">
        <f xml:space="preserve"> Inp!O$105</f>
        <v>0.53350323578806502</v>
      </c>
      <c r="P94" s="229">
        <f xml:space="preserve"> Inp!P$105</f>
        <v>0.70740068850660598</v>
      </c>
      <c r="Q94" s="229">
        <f xml:space="preserve"> Inp!Q$105</f>
        <v>0.89086820529640998</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5.3467239877904857</v>
      </c>
      <c r="O101" s="84">
        <f t="shared" si="52"/>
        <v>8.8115711052075181</v>
      </c>
      <c r="P101" s="84">
        <f t="shared" si="52"/>
        <v>11.321071320932031</v>
      </c>
      <c r="Q101" s="84">
        <f t="shared" si="52"/>
        <v>13.767562411191763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0.107158951847155</v>
      </c>
      <c r="O102" s="84">
        <f t="shared" si="53"/>
        <v>0.18285112895684158</v>
      </c>
      <c r="P102" s="84">
        <f t="shared" si="53"/>
        <v>0.23774249773957967</v>
      </c>
      <c r="Q102" s="84">
        <f t="shared" si="53"/>
        <v>0.28911881063504768</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5.5247125882043697</v>
      </c>
      <c r="N103" s="84">
        <f t="shared" si="54"/>
        <v>3.8424014759906595</v>
      </c>
      <c r="O103" s="84">
        <f t="shared" si="54"/>
        <v>3.0467474538193504</v>
      </c>
      <c r="P103" s="84">
        <f t="shared" si="54"/>
        <v>3.1242940820841021</v>
      </c>
      <c r="Q103" s="84">
        <f t="shared" si="54"/>
        <v>3.5638151345600062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7.0829648566722497E-2</v>
      </c>
      <c r="N104" s="84">
        <f t="shared" si="55"/>
        <v>0.30186218146393895</v>
      </c>
      <c r="O104" s="84">
        <f t="shared" si="55"/>
        <v>0.48235586931208957</v>
      </c>
      <c r="P104" s="84">
        <f t="shared" si="55"/>
        <v>0.62642667892888471</v>
      </c>
      <c r="Q104" s="84">
        <f t="shared" si="55"/>
        <v>0.77266721446314934</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5.3467239877904857</v>
      </c>
      <c r="O106" s="235">
        <f t="shared" si="56"/>
        <v>8.8115711052075181</v>
      </c>
      <c r="P106" s="235">
        <f t="shared" si="56"/>
        <v>11.321071320932031</v>
      </c>
      <c r="Q106" s="235">
        <f t="shared" si="56"/>
        <v>13.767562411191763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0.107158951847155</v>
      </c>
      <c r="O107" s="235">
        <f t="shared" si="57"/>
        <v>0.18285112895684158</v>
      </c>
      <c r="P107" s="235">
        <f t="shared" si="57"/>
        <v>0.23774249773957967</v>
      </c>
      <c r="Q107" s="235">
        <f t="shared" si="57"/>
        <v>0.28911881063504768</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5.4538829396376407</v>
      </c>
      <c r="O108" s="211">
        <f t="shared" si="58"/>
        <v>8.9944222341643592</v>
      </c>
      <c r="P108" s="211">
        <f t="shared" si="58"/>
        <v>11.558813818671611</v>
      </c>
      <c r="Q108" s="211">
        <f t="shared" si="58"/>
        <v>14.05668122182681</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5.4538829396376407</v>
      </c>
      <c r="O110" s="261">
        <f t="shared" si="59"/>
        <v>8.9944222341643592</v>
      </c>
      <c r="P110" s="261">
        <f t="shared" si="59"/>
        <v>11.558813818671611</v>
      </c>
      <c r="Q110" s="261">
        <f t="shared" si="59"/>
        <v>14.05668122182681</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5.5247125882043697</v>
      </c>
      <c r="N111" s="261">
        <f t="shared" si="60"/>
        <v>3.8424014759906595</v>
      </c>
      <c r="O111" s="261">
        <f t="shared" si="60"/>
        <v>3.0467474538193504</v>
      </c>
      <c r="P111" s="261">
        <f t="shared" si="60"/>
        <v>3.1242940820841021</v>
      </c>
      <c r="Q111" s="261">
        <f t="shared" si="60"/>
        <v>3.5638151345600062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7.0829648566722497E-2</v>
      </c>
      <c r="N112" s="261">
        <f t="shared" si="61"/>
        <v>0.30186218146393895</v>
      </c>
      <c r="O112" s="261">
        <f t="shared" si="61"/>
        <v>0.48235586931208957</v>
      </c>
      <c r="P112" s="261">
        <f t="shared" si="61"/>
        <v>0.62642667892888471</v>
      </c>
      <c r="Q112" s="261">
        <f t="shared" si="61"/>
        <v>0.77266721446314934</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5.4538829396376469</v>
      </c>
      <c r="N113" s="260">
        <f t="shared" si="62"/>
        <v>8.9944222341643609</v>
      </c>
      <c r="O113" s="260">
        <f t="shared" si="62"/>
        <v>11.55881381867162</v>
      </c>
      <c r="P113" s="260">
        <f t="shared" si="62"/>
        <v>14.056681221826828</v>
      </c>
      <c r="Q113" s="260">
        <f t="shared" si="62"/>
        <v>16.847829141923668</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5.4538829396376407</v>
      </c>
      <c r="O115" s="84">
        <f t="shared" si="63"/>
        <v>8.9944222341643592</v>
      </c>
      <c r="P115" s="84">
        <f t="shared" si="63"/>
        <v>11.558813818671611</v>
      </c>
      <c r="Q115" s="84">
        <f t="shared" si="63"/>
        <v>14.05668122182681</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5.4538829396376469</v>
      </c>
      <c r="N116" s="84">
        <f t="shared" si="64"/>
        <v>8.9944222341643609</v>
      </c>
      <c r="O116" s="84">
        <f t="shared" si="64"/>
        <v>11.55881381867162</v>
      </c>
      <c r="P116" s="84">
        <f t="shared" si="64"/>
        <v>14.056681221826828</v>
      </c>
      <c r="Q116" s="84">
        <f t="shared" si="64"/>
        <v>16.847829141923668</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2.7269414698188235</v>
      </c>
      <c r="N117" s="260">
        <f t="shared" ref="N117" si="69" xml:space="preserve"> AVERAGE(N115:N116)</f>
        <v>7.2241525869010008</v>
      </c>
      <c r="O117" s="260">
        <f t="shared" ref="O117" si="70" xml:space="preserve"> AVERAGE(O115:O116)</f>
        <v>10.276618026417989</v>
      </c>
      <c r="P117" s="260">
        <f t="shared" ref="P117" si="71" xml:space="preserve"> AVERAGE(P115:P116)</f>
        <v>12.807747520249219</v>
      </c>
      <c r="Q117" s="260">
        <f t="shared" ref="Q117" si="72" xml:space="preserve"> AVERAGE(Q115:Q116)</f>
        <v>15.452255181875239</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5.4538829396376469</v>
      </c>
      <c r="N120" s="84">
        <f t="shared" si="73"/>
        <v>8.9944222341643609</v>
      </c>
      <c r="O120" s="84">
        <f t="shared" si="73"/>
        <v>11.55881381867162</v>
      </c>
      <c r="P120" s="84">
        <f t="shared" si="73"/>
        <v>14.056681221826828</v>
      </c>
      <c r="Q120" s="84">
        <f t="shared" si="73"/>
        <v>16.847829141923668</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5.4538829396376398</v>
      </c>
      <c r="N121" s="181">
        <f xml:space="preserve"> Inp!N$106</f>
        <v>8.9944222341643592</v>
      </c>
      <c r="O121" s="181">
        <f xml:space="preserve"> Inp!O$106</f>
        <v>11.558813818671601</v>
      </c>
      <c r="P121" s="181">
        <f xml:space="preserve"> Inp!P$106</f>
        <v>14.0566812218268</v>
      </c>
      <c r="Q121" s="181">
        <f xml:space="preserve"> Inp!Q$106</f>
        <v>16.8478291419237</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6.8187182987426054</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6.8187182987426054</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13.637436597485211</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6.8483006575356242</v>
      </c>
      <c r="N133" s="84">
        <f t="shared" si="86"/>
        <v>6.0118967101759813</v>
      </c>
      <c r="O133" s="84">
        <f t="shared" si="86"/>
        <v>5.2643329514980195</v>
      </c>
      <c r="P133" s="84">
        <f t="shared" si="86"/>
        <v>4.539199331143867</v>
      </c>
      <c r="Q133" s="84">
        <f t="shared" si="86"/>
        <v>3.8297840073942138</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6.8187182987426063</v>
      </c>
      <c r="N134" s="84">
        <f t="shared" si="87"/>
        <v>5.922162521822278</v>
      </c>
      <c r="O134" s="84">
        <f t="shared" si="87"/>
        <v>5.1148074991561483</v>
      </c>
      <c r="P134" s="84">
        <f t="shared" si="87"/>
        <v>4.3371044669258003</v>
      </c>
      <c r="Q134" s="84">
        <f t="shared" si="87"/>
        <v>3.5834922569257328</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5.4538829396376407</v>
      </c>
      <c r="O135" s="84">
        <f t="shared" si="88"/>
        <v>8.9944222341643592</v>
      </c>
      <c r="P135" s="84">
        <f t="shared" si="88"/>
        <v>11.558813818671611</v>
      </c>
      <c r="Q135" s="84">
        <f t="shared" si="88"/>
        <v>14.05668122182681</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13.66701895627823</v>
      </c>
      <c r="N136" s="312">
        <f t="shared" si="89"/>
        <v>17.387942171635899</v>
      </c>
      <c r="O136" s="312">
        <f t="shared" si="89"/>
        <v>19.373562684818527</v>
      </c>
      <c r="P136" s="312">
        <f t="shared" si="89"/>
        <v>20.43511761674128</v>
      </c>
      <c r="Q136" s="312">
        <f t="shared" si="89"/>
        <v>21.469957486146757</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5.9561583225264885</v>
      </c>
      <c r="N138" s="84">
        <f t="shared" si="90"/>
        <v>5.2094573545474656</v>
      </c>
      <c r="O138" s="84">
        <f t="shared" si="90"/>
        <v>4.4908163925367077</v>
      </c>
      <c r="P138" s="84">
        <f t="shared" si="90"/>
        <v>3.7889626662301366</v>
      </c>
      <c r="Q138" s="84">
        <f t="shared" si="90"/>
        <v>3.1634452811255853</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5.9221625218222851</v>
      </c>
      <c r="N139" s="84">
        <f t="shared" si="91"/>
        <v>5.1148074991561421</v>
      </c>
      <c r="O139" s="84">
        <f t="shared" si="91"/>
        <v>4.3371044669258048</v>
      </c>
      <c r="P139" s="84">
        <f t="shared" si="91"/>
        <v>3.5834922569257328</v>
      </c>
      <c r="Q139" s="84">
        <f t="shared" si="91"/>
        <v>2.914710036813192</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5.4538829396376469</v>
      </c>
      <c r="N140" s="84">
        <f t="shared" si="92"/>
        <v>8.9944222341643609</v>
      </c>
      <c r="O140" s="84">
        <f t="shared" si="92"/>
        <v>11.55881381867162</v>
      </c>
      <c r="P140" s="84">
        <f t="shared" si="92"/>
        <v>14.056681221826828</v>
      </c>
      <c r="Q140" s="84">
        <f t="shared" si="92"/>
        <v>16.847829141923668</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17.332203783986422</v>
      </c>
      <c r="N141" s="211">
        <f t="shared" ref="N141" si="97" xml:space="preserve"> SUM(N138:N140)</f>
        <v>19.318687087867968</v>
      </c>
      <c r="O141" s="211">
        <f t="shared" ref="O141" si="98" xml:space="preserve"> SUM(O138:O140)</f>
        <v>20.386734678134133</v>
      </c>
      <c r="P141" s="211">
        <f t="shared" ref="P141" si="99" xml:space="preserve"> SUM(P138:P140)</f>
        <v>21.429136144982699</v>
      </c>
      <c r="Q141" s="211">
        <f t="shared" ref="Q141" si="100" xml:space="preserve"> SUM(Q138:Q140)</f>
        <v>22.925984459862445</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13.66701895627823</v>
      </c>
      <c r="N143" s="84">
        <f t="shared" si="101"/>
        <v>17.387942171635899</v>
      </c>
      <c r="O143" s="84">
        <f t="shared" si="101"/>
        <v>19.373562684818527</v>
      </c>
      <c r="P143" s="84">
        <f t="shared" si="101"/>
        <v>20.43511761674128</v>
      </c>
      <c r="Q143" s="84">
        <f t="shared" si="101"/>
        <v>21.469957486146757</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17.332203783986422</v>
      </c>
      <c r="N144" s="84">
        <f t="shared" si="102"/>
        <v>19.318687087867968</v>
      </c>
      <c r="O144" s="84">
        <f t="shared" si="102"/>
        <v>20.386734678134133</v>
      </c>
      <c r="P144" s="84">
        <f t="shared" si="102"/>
        <v>21.429136144982699</v>
      </c>
      <c r="Q144" s="84">
        <f t="shared" si="102"/>
        <v>22.925984459862445</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15.499611370132326</v>
      </c>
      <c r="N145" s="211">
        <f t="shared" ref="N145" si="107" xml:space="preserve"> AVERAGE(N143:N144)</f>
        <v>18.353314629751935</v>
      </c>
      <c r="O145" s="211">
        <f t="shared" ref="O145" si="108" xml:space="preserve"> AVERAGE(O143:O144)</f>
        <v>19.880148681476328</v>
      </c>
      <c r="P145" s="211">
        <f t="shared" ref="P145" si="109" xml:space="preserve"> AVERAGE(P143:P144)</f>
        <v>20.93212688086199</v>
      </c>
      <c r="Q145" s="211">
        <f t="shared" ref="Q145" si="110" xml:space="preserve"> AVERAGE(Q143:Q144)</f>
        <v>22.197970973004601</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14.204793783316299</v>
      </c>
      <c r="N148" s="181">
        <f xml:space="preserve"> Inp!N$107</f>
        <v>18.411336223010998</v>
      </c>
      <c r="O148" s="181">
        <f xml:space="preserve"> Inp!O$107</f>
        <v>20.932792934018</v>
      </c>
      <c r="P148" s="181">
        <f xml:space="preserve"> Inp!P$107</f>
        <v>22.548474290255101</v>
      </c>
      <c r="Q148" s="181">
        <f xml:space="preserve"> Inp!Q$107</f>
        <v>24.1991380204027</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0.31315698084377003</v>
      </c>
      <c r="N149" s="181">
        <f xml:space="preserve"> Inp!N$108</f>
        <v>0.42939510474624798</v>
      </c>
      <c r="O149" s="181">
        <f xml:space="preserve"> Inp!O$108</f>
        <v>0.49507607032113499</v>
      </c>
      <c r="P149" s="181">
        <f xml:space="preserve"> Inp!P$108</f>
        <v>0.52815503931619201</v>
      </c>
      <c r="Q149" s="181">
        <f xml:space="preserve"> Inp!Q$108</f>
        <v>0.55524800173909605</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13.372216854865361</v>
      </c>
      <c r="N151" s="196">
        <f t="shared" si="111"/>
        <v>16.991657275883895</v>
      </c>
      <c r="O151" s="196">
        <f t="shared" si="111"/>
        <v>18.925949938997725</v>
      </c>
      <c r="P151" s="196">
        <f t="shared" si="111"/>
        <v>19.967418881620073</v>
      </c>
      <c r="Q151" s="196">
        <f t="shared" si="111"/>
        <v>20.988380161589312</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0.29480210141284846</v>
      </c>
      <c r="N152" s="223">
        <f t="shared" si="112"/>
        <v>0.39628489575197701</v>
      </c>
      <c r="O152" s="223">
        <f t="shared" si="112"/>
        <v>0.4476127458207752</v>
      </c>
      <c r="P152" s="223">
        <f t="shared" si="112"/>
        <v>0.46769873512118743</v>
      </c>
      <c r="Q152" s="223">
        <f t="shared" si="112"/>
        <v>0.48157732455748936</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13.667018956278209</v>
      </c>
      <c r="N154" s="8">
        <f t="shared" si="114"/>
        <v>17.387942171635871</v>
      </c>
      <c r="O154" s="8">
        <f t="shared" si="114"/>
        <v>19.373562684818499</v>
      </c>
      <c r="P154" s="8">
        <f t="shared" si="114"/>
        <v>20.435117616741259</v>
      </c>
      <c r="Q154" s="8">
        <f t="shared" si="114"/>
        <v>21.4699574861468</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13.66701895627823</v>
      </c>
      <c r="N156" s="84">
        <f t="shared" si="115"/>
        <v>17.387942171635899</v>
      </c>
      <c r="O156" s="84">
        <f t="shared" si="115"/>
        <v>19.373562684818527</v>
      </c>
      <c r="P156" s="84">
        <f t="shared" si="115"/>
        <v>20.43511761674128</v>
      </c>
      <c r="Q156" s="84">
        <f t="shared" si="115"/>
        <v>21.469957486146757</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13.667018956278209</v>
      </c>
      <c r="N157" s="196">
        <f t="shared" si="116"/>
        <v>17.387942171635871</v>
      </c>
      <c r="O157" s="196">
        <f t="shared" si="116"/>
        <v>19.373562684818499</v>
      </c>
      <c r="P157" s="196">
        <f t="shared" si="116"/>
        <v>20.435117616741259</v>
      </c>
      <c r="Q157" s="196">
        <f t="shared" si="116"/>
        <v>21.4699574861468</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17.332203783986422</v>
      </c>
      <c r="N161" s="84">
        <f t="shared" si="118"/>
        <v>19.318687087867968</v>
      </c>
      <c r="O161" s="84">
        <f t="shared" si="118"/>
        <v>20.386734678134133</v>
      </c>
      <c r="P161" s="84">
        <f t="shared" si="118"/>
        <v>21.429136144982699</v>
      </c>
      <c r="Q161" s="84">
        <f t="shared" si="118"/>
        <v>22.925984459862445</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17.332203783986401</v>
      </c>
      <c r="N162" s="181">
        <f xml:space="preserve"> Inp!N$109</f>
        <v>19.318687087868</v>
      </c>
      <c r="O162" s="181">
        <f xml:space="preserve"> Inp!O$109</f>
        <v>20.386734678134101</v>
      </c>
      <c r="P162" s="181">
        <f xml:space="preserve"> Inp!P$109</f>
        <v>21.429136144982699</v>
      </c>
      <c r="Q162" s="181">
        <f xml:space="preserve"> Inp!Q$109</f>
        <v>22.925984459862502</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15.499611370132326</v>
      </c>
      <c r="N171" s="84">
        <f t="shared" si="121"/>
        <v>18.353314629751935</v>
      </c>
      <c r="O171" s="84">
        <f t="shared" si="121"/>
        <v>19.880148681476328</v>
      </c>
      <c r="P171" s="84">
        <f t="shared" si="121"/>
        <v>20.93212688086199</v>
      </c>
      <c r="Q171" s="84">
        <f t="shared" si="121"/>
        <v>22.197970973004601</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6.1998445480529307</v>
      </c>
      <c r="N172" s="84">
        <f t="shared" ref="N172" si="126" xml:space="preserve"> N170 * N171</f>
        <v>7.3413258519007742</v>
      </c>
      <c r="O172" s="84">
        <f t="shared" ref="O172" si="127" xml:space="preserve"> O170 * O171</f>
        <v>7.9520594725905314</v>
      </c>
      <c r="P172" s="84">
        <f t="shared" ref="P172" si="128" xml:space="preserve"> P170 * P171</f>
        <v>8.3728507523447959</v>
      </c>
      <c r="Q172" s="84">
        <f t="shared" ref="Q172" si="129" xml:space="preserve"> Q170 * Q171</f>
        <v>8.8791883892018415</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0.33105000000000007</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15.499611370132326</v>
      </c>
      <c r="N177" s="84">
        <f t="shared" si="130"/>
        <v>18.353314629751935</v>
      </c>
      <c r="O177" s="84">
        <f t="shared" si="130"/>
        <v>19.880148681476328</v>
      </c>
      <c r="P177" s="84">
        <f t="shared" si="130"/>
        <v>20.93212688086199</v>
      </c>
      <c r="Q177" s="84">
        <f t="shared" si="130"/>
        <v>22.197970973004601</v>
      </c>
    </row>
    <row r="178" spans="1:20" hidden="1" outlineLevel="2">
      <c r="E178" s="84" t="s">
        <v>762</v>
      </c>
      <c r="G178" s="70" t="s">
        <v>255</v>
      </c>
      <c r="J178" s="84">
        <f t="shared" ref="J178:Q178" si="131" xml:space="preserve"> J176 * J177</f>
        <v>0</v>
      </c>
      <c r="K178" s="84">
        <f t="shared" si="131"/>
        <v>0</v>
      </c>
      <c r="L178" s="84">
        <f t="shared" si="131"/>
        <v>0</v>
      </c>
      <c r="M178" s="84">
        <f t="shared" si="131"/>
        <v>5.1311463440823077</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186.58613499220499</v>
      </c>
      <c r="N186" s="293">
        <f>Inp!N$114</f>
        <v>176.20559456468499</v>
      </c>
      <c r="O186" s="293">
        <f>Inp!O$114</f>
        <v>167.213987966101</v>
      </c>
      <c r="P186" s="293">
        <f>Inp!P$114</f>
        <v>158.51081507843</v>
      </c>
      <c r="Q186" s="293">
        <f>Inp!Q$114</f>
        <v>150.49650826806501</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4.5262235378215498</v>
      </c>
      <c r="N187" s="293">
        <f>Inp!N$115</f>
        <v>5.2135092284162496</v>
      </c>
      <c r="O187" s="293">
        <f>Inp!O$115</f>
        <v>5.2678565153247296</v>
      </c>
      <c r="P187" s="293">
        <f>Inp!P$115</f>
        <v>5.0723460825098803</v>
      </c>
      <c r="Q187" s="293">
        <f>Inp!Q$115</f>
        <v>4.81588826457818</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14.906763965342099</v>
      </c>
      <c r="N188" s="293">
        <f>Inp!N$116</f>
        <v>14.205115826999799</v>
      </c>
      <c r="O188" s="293">
        <f>Inp!O$116</f>
        <v>13.9710294029955</v>
      </c>
      <c r="P188" s="293">
        <f>Inp!P$116</f>
        <v>13.0866528928752</v>
      </c>
      <c r="Q188" s="293">
        <f>Inp!Q$116</f>
        <v>12.1143669295462</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186.58613499220499</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179.13365197280234</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175.64987547777267</v>
      </c>
      <c r="N195" s="84">
        <f t="shared" si="141"/>
        <v>162.61856481630386</v>
      </c>
      <c r="O195" s="84">
        <f t="shared" si="141"/>
        <v>151.18305403975265</v>
      </c>
      <c r="P195" s="84">
        <f t="shared" si="141"/>
        <v>140.3665632182435</v>
      </c>
      <c r="Q195" s="84">
        <f t="shared" si="141"/>
        <v>130.52853063852041</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4.2609307537032848</v>
      </c>
      <c r="N196" s="84">
        <f t="shared" si="142"/>
        <v>4.8115009655404233</v>
      </c>
      <c r="O196" s="84">
        <f t="shared" si="142"/>
        <v>4.7628230503745694</v>
      </c>
      <c r="P196" s="84">
        <f t="shared" si="142"/>
        <v>4.4917300229838988</v>
      </c>
      <c r="Q196" s="84">
        <f t="shared" si="142"/>
        <v>4.1769129804327392</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14.033042886055151</v>
      </c>
      <c r="N197" s="84">
        <f t="shared" si="143"/>
        <v>13.109774150718382</v>
      </c>
      <c r="O197" s="84">
        <f t="shared" si="143"/>
        <v>12.631616044300319</v>
      </c>
      <c r="P197" s="84">
        <f t="shared" si="143"/>
        <v>11.588663459298202</v>
      </c>
      <c r="Q197" s="84">
        <f t="shared" si="143"/>
        <v>10.507024602278371</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175.64987547777267</v>
      </c>
      <c r="N199" s="84">
        <f t="shared" si="144"/>
        <v>162.61856481630386</v>
      </c>
      <c r="O199" s="84">
        <f t="shared" si="144"/>
        <v>151.18305403975265</v>
      </c>
      <c r="P199" s="84">
        <f t="shared" si="144"/>
        <v>140.3665632182435</v>
      </c>
      <c r="Q199" s="84">
        <f t="shared" si="144"/>
        <v>130.52853063852041</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4.2609307537032848</v>
      </c>
      <c r="N200" s="84">
        <f t="shared" si="145"/>
        <v>4.8115009655404233</v>
      </c>
      <c r="O200" s="84">
        <f t="shared" si="145"/>
        <v>4.7628230503745694</v>
      </c>
      <c r="P200" s="84">
        <f t="shared" si="145"/>
        <v>4.4917300229838988</v>
      </c>
      <c r="Q200" s="84">
        <f t="shared" si="145"/>
        <v>4.1769129804327392</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179.91080623147596</v>
      </c>
      <c r="N201" s="211">
        <f t="shared" si="146"/>
        <v>167.43006578184429</v>
      </c>
      <c r="O201" s="211">
        <f t="shared" si="146"/>
        <v>155.94587709012723</v>
      </c>
      <c r="P201" s="211">
        <f t="shared" si="146"/>
        <v>144.85829324122739</v>
      </c>
      <c r="Q201" s="211">
        <f t="shared" si="146"/>
        <v>134.70544361895315</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179.91080623147596</v>
      </c>
      <c r="N203" s="309">
        <f t="shared" si="147"/>
        <v>167.43006578184429</v>
      </c>
      <c r="O203" s="309">
        <f t="shared" si="147"/>
        <v>155.94587709012723</v>
      </c>
      <c r="P203" s="309">
        <f t="shared" si="147"/>
        <v>144.85829324122739</v>
      </c>
      <c r="Q203" s="309">
        <f t="shared" si="147"/>
        <v>134.70544361895315</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14.033042886055151</v>
      </c>
      <c r="N204" s="309">
        <f t="shared" si="148"/>
        <v>13.109774150718382</v>
      </c>
      <c r="O204" s="309">
        <f t="shared" si="148"/>
        <v>12.631616044300319</v>
      </c>
      <c r="P204" s="309">
        <f t="shared" si="148"/>
        <v>11.588663459298202</v>
      </c>
      <c r="Q204" s="309">
        <f t="shared" si="148"/>
        <v>10.507024602278371</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165.87776334542082</v>
      </c>
      <c r="N205" s="312">
        <f t="shared" si="149"/>
        <v>154.32029163112591</v>
      </c>
      <c r="O205" s="312">
        <f t="shared" si="149"/>
        <v>143.3142610458269</v>
      </c>
      <c r="P205" s="312">
        <f t="shared" si="149"/>
        <v>133.26962978192918</v>
      </c>
      <c r="Q205" s="312">
        <f t="shared" si="149"/>
        <v>124.19841901667479</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179.91080623147596</v>
      </c>
      <c r="N207" s="91">
        <f t="shared" si="150"/>
        <v>167.43006578184429</v>
      </c>
      <c r="O207" s="91">
        <f t="shared" si="150"/>
        <v>155.94587709012723</v>
      </c>
      <c r="P207" s="91">
        <f t="shared" si="150"/>
        <v>144.85829324122739</v>
      </c>
      <c r="Q207" s="91">
        <f t="shared" si="150"/>
        <v>134.70544361895315</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165.87776334542082</v>
      </c>
      <c r="N208" s="91">
        <f t="shared" si="151"/>
        <v>154.32029163112591</v>
      </c>
      <c r="O208" s="91">
        <f t="shared" si="151"/>
        <v>143.3142610458269</v>
      </c>
      <c r="P208" s="91">
        <f t="shared" si="151"/>
        <v>133.26962978192918</v>
      </c>
      <c r="Q208" s="91">
        <f t="shared" si="151"/>
        <v>124.19841901667479</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172.89428478844837</v>
      </c>
      <c r="N209" s="312">
        <f t="shared" si="152"/>
        <v>160.87517870648509</v>
      </c>
      <c r="O209" s="312">
        <f t="shared" si="152"/>
        <v>149.63006906797705</v>
      </c>
      <c r="P209" s="312">
        <f t="shared" si="152"/>
        <v>139.06396151157827</v>
      </c>
      <c r="Q209" s="312">
        <f t="shared" si="152"/>
        <v>129.45193131781397</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165.87776334542082</v>
      </c>
      <c r="N212" s="84">
        <f t="shared" si="153"/>
        <v>154.32029163112591</v>
      </c>
      <c r="O212" s="84">
        <f t="shared" si="153"/>
        <v>143.3142610458269</v>
      </c>
      <c r="P212" s="84">
        <f t="shared" si="153"/>
        <v>133.26962978192918</v>
      </c>
      <c r="Q212" s="84">
        <f t="shared" si="153"/>
        <v>124.19841901667479</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165.87776334542099</v>
      </c>
      <c r="N213" s="181">
        <f xml:space="preserve"> Inp!N$117</f>
        <v>154.320291631126</v>
      </c>
      <c r="O213" s="181">
        <f xml:space="preserve"> Inp!O$117</f>
        <v>143.31426104582701</v>
      </c>
      <c r="P213" s="181">
        <f xml:space="preserve"> Inp!P$117</f>
        <v>133.26962978192901</v>
      </c>
      <c r="Q213" s="181">
        <f xml:space="preserve"> Inp!Q$117</f>
        <v>124.198419016675</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186.58613499220499</v>
      </c>
      <c r="N220" s="155">
        <f>Inp!N$118</f>
        <v>179.250181922542</v>
      </c>
      <c r="O220" s="155">
        <f>Inp!O$118</f>
        <v>173.152047355603</v>
      </c>
      <c r="P220" s="155">
        <f>Inp!P$118</f>
        <v>167.37767509468301</v>
      </c>
      <c r="Q220" s="155">
        <f>Inp!Q$118</f>
        <v>161.76694109676501</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3.7006823353344198</v>
      </c>
      <c r="N221" s="155">
        <f>Inp!N$119</f>
        <v>3.5925291182216599</v>
      </c>
      <c r="O221" s="155">
        <f>Inp!O$119</f>
        <v>3.5931216989725399</v>
      </c>
      <c r="P221" s="155">
        <f>Inp!P$119</f>
        <v>3.5149311769884499</v>
      </c>
      <c r="Q221" s="155">
        <f>Inp!Q$119</f>
        <v>3.3971057630322901</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11.0366354049973</v>
      </c>
      <c r="N223" s="155">
        <f>Inp!N$122</f>
        <v>9.6906636851604908</v>
      </c>
      <c r="O223" s="155">
        <f>Inp!O$122</f>
        <v>9.3674939598925295</v>
      </c>
      <c r="P223" s="155">
        <f>Inp!P$122</f>
        <v>9.1256651749072795</v>
      </c>
      <c r="Q223" s="155">
        <f>Inp!Q$122</f>
        <v>9.0509897679168692</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186.58613499220499</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179.13365197280234</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175.64987547777267</v>
      </c>
      <c r="N235" s="84">
        <f t="shared" si="159"/>
        <v>165.42838721618696</v>
      </c>
      <c r="O235" s="84">
        <f t="shared" si="159"/>
        <v>156.55182709811865</v>
      </c>
      <c r="P235" s="84">
        <f t="shared" si="159"/>
        <v>148.2184606827974</v>
      </c>
      <c r="Q235" s="84">
        <f t="shared" si="159"/>
        <v>140.3035948823366</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3.4837764950297077</v>
      </c>
      <c r="N236" s="84">
        <f t="shared" si="160"/>
        <v>3.3155129421927865</v>
      </c>
      <c r="O236" s="84">
        <f t="shared" si="160"/>
        <v>3.2486463518668018</v>
      </c>
      <c r="P236" s="84">
        <f t="shared" si="160"/>
        <v>3.1125876743388399</v>
      </c>
      <c r="Q236" s="84">
        <f t="shared" si="160"/>
        <v>2.9463754925292638</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10.389751814422551</v>
      </c>
      <c r="N238" s="84">
        <f t="shared" si="162"/>
        <v>8.9434267083941421</v>
      </c>
      <c r="O238" s="84">
        <f t="shared" si="162"/>
        <v>8.4694250928492529</v>
      </c>
      <c r="P238" s="84">
        <f t="shared" si="162"/>
        <v>8.0810779822710952</v>
      </c>
      <c r="Q238" s="84">
        <f t="shared" si="162"/>
        <v>7.85009837654263</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175.64987547777267</v>
      </c>
      <c r="N241" s="84">
        <f t="shared" si="164"/>
        <v>165.42838721618696</v>
      </c>
      <c r="O241" s="84">
        <f t="shared" si="164"/>
        <v>156.55182709811865</v>
      </c>
      <c r="P241" s="84">
        <f t="shared" si="164"/>
        <v>148.2184606827974</v>
      </c>
      <c r="Q241" s="84">
        <f t="shared" si="164"/>
        <v>140.3035948823366</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3.4837764950297077</v>
      </c>
      <c r="N242" s="84">
        <f t="shared" si="165"/>
        <v>3.3155129421927865</v>
      </c>
      <c r="O242" s="84">
        <f t="shared" si="165"/>
        <v>3.2486463518668018</v>
      </c>
      <c r="P242" s="84">
        <f t="shared" si="165"/>
        <v>3.1125876743388399</v>
      </c>
      <c r="Q242" s="84">
        <f t="shared" si="165"/>
        <v>2.9463754925292638</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179.13365197280237</v>
      </c>
      <c r="N245" s="211">
        <f t="shared" si="167"/>
        <v>168.74390015837974</v>
      </c>
      <c r="O245" s="211">
        <f t="shared" si="167"/>
        <v>159.80047344998545</v>
      </c>
      <c r="P245" s="211">
        <f t="shared" si="167"/>
        <v>151.33104835713624</v>
      </c>
      <c r="Q245" s="211">
        <f t="shared" si="167"/>
        <v>143.24997037486585</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179.13365197280237</v>
      </c>
      <c r="N247" s="117">
        <f t="shared" si="168"/>
        <v>168.74390015837974</v>
      </c>
      <c r="O247" s="117">
        <f t="shared" si="168"/>
        <v>159.80047344998545</v>
      </c>
      <c r="P247" s="117">
        <f t="shared" si="168"/>
        <v>151.33104835713624</v>
      </c>
      <c r="Q247" s="117">
        <f t="shared" si="168"/>
        <v>143.24997037486585</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10.389751814422551</v>
      </c>
      <c r="N248" s="117">
        <f t="shared" si="169"/>
        <v>8.9434267083941421</v>
      </c>
      <c r="O248" s="117">
        <f t="shared" si="169"/>
        <v>8.4694250928492529</v>
      </c>
      <c r="P248" s="117">
        <f t="shared" si="169"/>
        <v>8.0810779822710952</v>
      </c>
      <c r="Q248" s="117">
        <f t="shared" si="169"/>
        <v>7.85009837654263</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168.74390015837983</v>
      </c>
      <c r="N250" s="260">
        <f t="shared" si="171"/>
        <v>159.80047344998559</v>
      </c>
      <c r="O250" s="260">
        <f t="shared" si="171"/>
        <v>151.33104835713618</v>
      </c>
      <c r="P250" s="260">
        <f t="shared" si="171"/>
        <v>143.24997037486514</v>
      </c>
      <c r="Q250" s="260">
        <f t="shared" si="171"/>
        <v>135.39987199832322</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179.13365197280237</v>
      </c>
      <c r="N252" s="91">
        <f t="shared" si="172"/>
        <v>168.74390015837974</v>
      </c>
      <c r="O252" s="91">
        <f t="shared" si="172"/>
        <v>159.80047344998545</v>
      </c>
      <c r="P252" s="91">
        <f t="shared" si="172"/>
        <v>151.33104835713624</v>
      </c>
      <c r="Q252" s="91">
        <f t="shared" si="172"/>
        <v>143.24997037486585</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168.74390015837983</v>
      </c>
      <c r="N253" s="91">
        <f t="shared" si="173"/>
        <v>159.80047344998559</v>
      </c>
      <c r="O253" s="91">
        <f t="shared" si="173"/>
        <v>151.33104835713618</v>
      </c>
      <c r="P253" s="91">
        <f t="shared" si="173"/>
        <v>143.24997037486514</v>
      </c>
      <c r="Q253" s="91">
        <f t="shared" si="173"/>
        <v>135.39987199832322</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173.9387760655911</v>
      </c>
      <c r="N254" s="260">
        <f t="shared" si="174"/>
        <v>164.27218680418267</v>
      </c>
      <c r="O254" s="260">
        <f t="shared" si="174"/>
        <v>155.56576090356083</v>
      </c>
      <c r="P254" s="260">
        <f t="shared" si="174"/>
        <v>147.29050936600069</v>
      </c>
      <c r="Q254" s="260">
        <f t="shared" si="174"/>
        <v>139.32492118659454</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168.74390015837983</v>
      </c>
      <c r="N257" s="84">
        <f t="shared" si="175"/>
        <v>159.80047344998559</v>
      </c>
      <c r="O257" s="84">
        <f t="shared" si="175"/>
        <v>151.33104835713618</v>
      </c>
      <c r="P257" s="84">
        <f t="shared" si="175"/>
        <v>143.24997037486514</v>
      </c>
      <c r="Q257" s="84">
        <f t="shared" si="175"/>
        <v>135.39987199832322</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168.74390015838</v>
      </c>
      <c r="N258" s="181">
        <f xml:space="preserve"> Inp!N$124</f>
        <v>159.80047344998599</v>
      </c>
      <c r="O258" s="181">
        <f xml:space="preserve"> Inp!O$124</f>
        <v>151.33104835713701</v>
      </c>
      <c r="P258" s="181">
        <f xml:space="preserve"> Inp!P$124</f>
        <v>143.249970374866</v>
      </c>
      <c r="Q258" s="181">
        <f xml:space="preserve"> Inp!Q$124</f>
        <v>135.39987199832299</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33.6989290089194</v>
      </c>
      <c r="O266" s="229">
        <f xml:space="preserve"> Inp!O$125</f>
        <v>73.225934113789094</v>
      </c>
      <c r="P266" s="229">
        <f xml:space="preserve"> Inp!P$125</f>
        <v>114.90927871610501</v>
      </c>
      <c r="Q266" s="229">
        <f xml:space="preserve"> Inp!Q$125</f>
        <v>140.44351669694299</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0.67539336595899102</v>
      </c>
      <c r="O267" s="229">
        <f xml:space="preserve"> Inp!O$126</f>
        <v>1.51952978211941</v>
      </c>
      <c r="P267" s="229">
        <f xml:space="preserve"> Inp!P$126</f>
        <v>2.4130948530382699</v>
      </c>
      <c r="Q267" s="229">
        <f xml:space="preserve"> Inp!Q$126</f>
        <v>2.9493138506360101</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34.705385179113698</v>
      </c>
      <c r="N268" s="229">
        <f xml:space="preserve"> Inp!N$127</f>
        <v>41.780637724477998</v>
      </c>
      <c r="O268" s="229">
        <f xml:space="preserve"> Inp!O$127</f>
        <v>45.326476021242698</v>
      </c>
      <c r="P268" s="229">
        <f xml:space="preserve"> Inp!P$127</f>
        <v>30.1922920747887</v>
      </c>
      <c r="Q268" s="229">
        <f xml:space="preserve"> Inp!Q$127</f>
        <v>33.018981235142597</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1.0064561701943</v>
      </c>
      <c r="N269" s="229">
        <f xml:space="preserve"> Inp!N$128</f>
        <v>2.92902598556722</v>
      </c>
      <c r="O269" s="229">
        <f xml:space="preserve"> Inp!O$128</f>
        <v>5.1626612010460802</v>
      </c>
      <c r="P269" s="229">
        <f xml:space="preserve"> Inp!P$128</f>
        <v>7.07114894698912</v>
      </c>
      <c r="Q269" s="229">
        <f xml:space="preserve"> Inp!Q$128</f>
        <v>8.7626471998502407</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31.100439715410115</v>
      </c>
      <c r="O276" s="84">
        <f t="shared" si="186"/>
        <v>66.205707362715671</v>
      </c>
      <c r="P276" s="84">
        <f t="shared" si="186"/>
        <v>101.75596237572935</v>
      </c>
      <c r="Q276" s="84">
        <f t="shared" si="186"/>
        <v>121.80937672989489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0.62331448743180928</v>
      </c>
      <c r="O277" s="84">
        <f t="shared" si="187"/>
        <v>1.3738512905495952</v>
      </c>
      <c r="P277" s="84">
        <f t="shared" si="187"/>
        <v>2.1368752098903738</v>
      </c>
      <c r="Q277" s="84">
        <f t="shared" si="187"/>
        <v>2.5579969113279728</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32.67121957038303</v>
      </c>
      <c r="N278" s="84">
        <f t="shared" si="188"/>
        <v>38.558976294991297</v>
      </c>
      <c r="O278" s="84">
        <f t="shared" si="188"/>
        <v>40.980991824322153</v>
      </c>
      <c r="P278" s="84">
        <f t="shared" si="188"/>
        <v>26.736272046311633</v>
      </c>
      <c r="Q278" s="84">
        <f t="shared" si="188"/>
        <v>28.638000664621362</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0.94746536754111055</v>
      </c>
      <c r="N279" s="84">
        <f t="shared" si="189"/>
        <v>2.7031718445678901</v>
      </c>
      <c r="O279" s="84">
        <f t="shared" si="189"/>
        <v>4.6677128919675948</v>
      </c>
      <c r="P279" s="84">
        <f t="shared" si="189"/>
        <v>6.2617359907086234</v>
      </c>
      <c r="Q279" s="84">
        <f t="shared" si="189"/>
        <v>7.6000132937496421</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31.100439715410115</v>
      </c>
      <c r="O281" s="235">
        <f t="shared" si="190"/>
        <v>66.205707362715671</v>
      </c>
      <c r="P281" s="235">
        <f t="shared" si="190"/>
        <v>101.75596237572935</v>
      </c>
      <c r="Q281" s="235">
        <f t="shared" si="190"/>
        <v>121.80937672989489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0.62331448743180928</v>
      </c>
      <c r="O282" s="235">
        <f t="shared" si="191"/>
        <v>1.3738512905495952</v>
      </c>
      <c r="P282" s="235">
        <f t="shared" si="191"/>
        <v>2.1368752098903738</v>
      </c>
      <c r="Q282" s="235">
        <f t="shared" si="191"/>
        <v>2.5579969113279728</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31.723754202841924</v>
      </c>
      <c r="O283" s="211">
        <f t="shared" si="192"/>
        <v>67.579558653265266</v>
      </c>
      <c r="P283" s="211">
        <f t="shared" si="192"/>
        <v>103.89283758561973</v>
      </c>
      <c r="Q283" s="211">
        <f t="shared" si="192"/>
        <v>124.36737364122287</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31.723754202841924</v>
      </c>
      <c r="O285" s="261">
        <f t="shared" si="193"/>
        <v>67.579558653265266</v>
      </c>
      <c r="P285" s="261">
        <f t="shared" si="193"/>
        <v>103.89283758561973</v>
      </c>
      <c r="Q285" s="261">
        <f t="shared" si="193"/>
        <v>124.36737364122287</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32.67121957038303</v>
      </c>
      <c r="N286" s="261">
        <f t="shared" si="194"/>
        <v>38.558976294991297</v>
      </c>
      <c r="O286" s="261">
        <f t="shared" si="194"/>
        <v>40.980991824322153</v>
      </c>
      <c r="P286" s="261">
        <f t="shared" si="194"/>
        <v>26.736272046311633</v>
      </c>
      <c r="Q286" s="261">
        <f t="shared" si="194"/>
        <v>28.638000664621362</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0.94746536754111055</v>
      </c>
      <c r="N287" s="261">
        <f t="shared" si="195"/>
        <v>2.7031718445678901</v>
      </c>
      <c r="O287" s="261">
        <f t="shared" si="195"/>
        <v>4.6677128919675948</v>
      </c>
      <c r="P287" s="261">
        <f t="shared" si="195"/>
        <v>6.2617359907086234</v>
      </c>
      <c r="Q287" s="261">
        <f t="shared" si="195"/>
        <v>7.6000132937496421</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31.723754202841921</v>
      </c>
      <c r="N288" s="260">
        <f t="shared" si="196"/>
        <v>67.579558653265337</v>
      </c>
      <c r="O288" s="260">
        <f t="shared" si="196"/>
        <v>103.89283758561982</v>
      </c>
      <c r="P288" s="260">
        <f t="shared" si="196"/>
        <v>124.36737364122273</v>
      </c>
      <c r="Q288" s="260">
        <f t="shared" si="196"/>
        <v>145.4053610120946</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31.723754202841924</v>
      </c>
      <c r="O290" s="84">
        <f t="shared" si="197"/>
        <v>67.579558653265266</v>
      </c>
      <c r="P290" s="84">
        <f t="shared" si="197"/>
        <v>103.89283758561973</v>
      </c>
      <c r="Q290" s="84">
        <f t="shared" si="197"/>
        <v>124.36737364122287</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31.723754202841921</v>
      </c>
      <c r="N291" s="84">
        <f t="shared" si="198"/>
        <v>67.579558653265337</v>
      </c>
      <c r="O291" s="84">
        <f t="shared" si="198"/>
        <v>103.89283758561982</v>
      </c>
      <c r="P291" s="84">
        <f t="shared" si="198"/>
        <v>124.36737364122273</v>
      </c>
      <c r="Q291" s="84">
        <f t="shared" si="198"/>
        <v>145.4053610120946</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15.86187710142096</v>
      </c>
      <c r="N292" s="260">
        <f t="shared" si="199"/>
        <v>49.651656428053627</v>
      </c>
      <c r="O292" s="260">
        <f t="shared" si="199"/>
        <v>85.736198119442548</v>
      </c>
      <c r="P292" s="260">
        <f t="shared" si="199"/>
        <v>114.13010561342122</v>
      </c>
      <c r="Q292" s="260">
        <f t="shared" si="199"/>
        <v>134.88636732665873</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31.723754202841921</v>
      </c>
      <c r="N295" s="84">
        <f t="shared" si="200"/>
        <v>67.579558653265337</v>
      </c>
      <c r="O295" s="84">
        <f t="shared" si="200"/>
        <v>103.89283758561982</v>
      </c>
      <c r="P295" s="84">
        <f t="shared" si="200"/>
        <v>124.36737364122273</v>
      </c>
      <c r="Q295" s="84">
        <f t="shared" si="200"/>
        <v>145.4053610120946</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31.723754202841899</v>
      </c>
      <c r="N296" s="181">
        <f xml:space="preserve"> Inp!N$129</f>
        <v>67.579558653265295</v>
      </c>
      <c r="O296" s="181">
        <f xml:space="preserve"> Inp!O$129</f>
        <v>103.89283758562</v>
      </c>
      <c r="P296" s="181">
        <f xml:space="preserve"> Inp!P$129</f>
        <v>124.367373641223</v>
      </c>
      <c r="Q296" s="181">
        <f xml:space="preserve"> Inp!Q$129</f>
        <v>145.405361012095</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179.13365197280234</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179.13365197280234</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358.26730394560468</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179.91080623147596</v>
      </c>
      <c r="N308" s="84">
        <f t="shared" si="206"/>
        <v>167.43006578184429</v>
      </c>
      <c r="O308" s="84">
        <f t="shared" si="206"/>
        <v>155.94587709012723</v>
      </c>
      <c r="P308" s="84">
        <f t="shared" si="206"/>
        <v>144.85829324122739</v>
      </c>
      <c r="Q308" s="84">
        <f t="shared" si="206"/>
        <v>134.70544361895315</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179.13365197280237</v>
      </c>
      <c r="N309" s="84">
        <f t="shared" si="207"/>
        <v>168.74390015837974</v>
      </c>
      <c r="O309" s="84">
        <f t="shared" si="207"/>
        <v>159.80047344998545</v>
      </c>
      <c r="P309" s="84">
        <f t="shared" si="207"/>
        <v>151.33104835713624</v>
      </c>
      <c r="Q309" s="84">
        <f t="shared" si="207"/>
        <v>143.24997037486585</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31.723754202841924</v>
      </c>
      <c r="O310" s="84">
        <f t="shared" si="208"/>
        <v>67.579558653265266</v>
      </c>
      <c r="P310" s="84">
        <f t="shared" si="208"/>
        <v>103.89283758561973</v>
      </c>
      <c r="Q310" s="84">
        <f t="shared" si="208"/>
        <v>124.36737364122287</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359.04445820427833</v>
      </c>
      <c r="N311" s="312">
        <f t="shared" si="209"/>
        <v>367.89772014306595</v>
      </c>
      <c r="O311" s="312">
        <f t="shared" si="209"/>
        <v>383.32590919337792</v>
      </c>
      <c r="P311" s="312">
        <f t="shared" si="209"/>
        <v>400.08217918398338</v>
      </c>
      <c r="Q311" s="312">
        <f t="shared" si="209"/>
        <v>402.32278763504183</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165.87776334542082</v>
      </c>
      <c r="N313" s="84">
        <f t="shared" si="210"/>
        <v>154.32029163112591</v>
      </c>
      <c r="O313" s="84">
        <f t="shared" si="210"/>
        <v>143.3142610458269</v>
      </c>
      <c r="P313" s="84">
        <f t="shared" si="210"/>
        <v>133.26962978192918</v>
      </c>
      <c r="Q313" s="84">
        <f t="shared" si="210"/>
        <v>124.19841901667479</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168.74390015837983</v>
      </c>
      <c r="N314" s="84">
        <f t="shared" si="211"/>
        <v>159.80047344998559</v>
      </c>
      <c r="O314" s="84">
        <f t="shared" si="211"/>
        <v>151.33104835713618</v>
      </c>
      <c r="P314" s="84">
        <f t="shared" si="211"/>
        <v>143.24997037486514</v>
      </c>
      <c r="Q314" s="84">
        <f t="shared" si="211"/>
        <v>135.39987199832322</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31.723754202841921</v>
      </c>
      <c r="N315" s="84">
        <f t="shared" si="212"/>
        <v>67.579558653265337</v>
      </c>
      <c r="O315" s="84">
        <f t="shared" si="212"/>
        <v>103.89283758561982</v>
      </c>
      <c r="P315" s="84">
        <f t="shared" si="212"/>
        <v>124.36737364122273</v>
      </c>
      <c r="Q315" s="84">
        <f t="shared" si="212"/>
        <v>145.4053610120946</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366.34541770664254</v>
      </c>
      <c r="N316" s="211">
        <f t="shared" si="214"/>
        <v>381.70032373437681</v>
      </c>
      <c r="O316" s="211">
        <f t="shared" si="214"/>
        <v>398.53814698858292</v>
      </c>
      <c r="P316" s="211">
        <f t="shared" si="214"/>
        <v>400.8869737980171</v>
      </c>
      <c r="Q316" s="211">
        <f t="shared" si="214"/>
        <v>405.00365202709264</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359.04445820427833</v>
      </c>
      <c r="N318" s="84">
        <f t="shared" si="215"/>
        <v>367.89772014306595</v>
      </c>
      <c r="O318" s="84">
        <f t="shared" si="215"/>
        <v>383.32590919337792</v>
      </c>
      <c r="P318" s="84">
        <f t="shared" si="215"/>
        <v>400.08217918398338</v>
      </c>
      <c r="Q318" s="84">
        <f t="shared" si="215"/>
        <v>402.32278763504183</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366.34541770664254</v>
      </c>
      <c r="N319" s="84">
        <f t="shared" si="216"/>
        <v>381.70032373437681</v>
      </c>
      <c r="O319" s="84">
        <f t="shared" si="216"/>
        <v>398.53814698858292</v>
      </c>
      <c r="P319" s="84">
        <f t="shared" si="216"/>
        <v>400.8869737980171</v>
      </c>
      <c r="Q319" s="84">
        <f t="shared" si="216"/>
        <v>405.00365202709264</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362.69493795546043</v>
      </c>
      <c r="N320" s="211">
        <f t="shared" si="217"/>
        <v>374.79902193872135</v>
      </c>
      <c r="O320" s="211">
        <f t="shared" si="217"/>
        <v>390.93202809098045</v>
      </c>
      <c r="P320" s="211">
        <f t="shared" si="217"/>
        <v>400.48457649100021</v>
      </c>
      <c r="Q320" s="211">
        <f t="shared" si="217"/>
        <v>403.66321983106724</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373.17226998440998</v>
      </c>
      <c r="N323" s="181">
        <f xml:space="preserve"> Inp!N$130</f>
        <v>389.15470549614599</v>
      </c>
      <c r="O323" s="181">
        <f xml:space="preserve"> Inp!O$130</f>
        <v>413.59196943549398</v>
      </c>
      <c r="P323" s="181">
        <f xml:space="preserve"> Inp!P$130</f>
        <v>440.79776888921901</v>
      </c>
      <c r="Q323" s="181">
        <f xml:space="preserve"> Inp!Q$130</f>
        <v>452.70696606177302</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8.2269058731559692</v>
      </c>
      <c r="N324" s="181">
        <f xml:space="preserve"> Inp!N$131</f>
        <v>9.4814317125968905</v>
      </c>
      <c r="O324" s="181">
        <f xml:space="preserve"> Inp!O$131</f>
        <v>10.3805079964167</v>
      </c>
      <c r="P324" s="181">
        <f xml:space="preserve"> Inp!P$131</f>
        <v>11.000372112536599</v>
      </c>
      <c r="Q324" s="181">
        <f xml:space="preserve"> Inp!Q$131</f>
        <v>11.1623078782465</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351.29975095554533</v>
      </c>
      <c r="N326" s="196">
        <f t="shared" si="218"/>
        <v>359.14739174790054</v>
      </c>
      <c r="O326" s="196">
        <f t="shared" si="218"/>
        <v>373.94058850058781</v>
      </c>
      <c r="P326" s="196">
        <f t="shared" si="218"/>
        <v>390.34098627677116</v>
      </c>
      <c r="Q326" s="196">
        <f t="shared" si="218"/>
        <v>392.6415022507519</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7.7447072487329915</v>
      </c>
      <c r="N327" s="223">
        <f t="shared" si="219"/>
        <v>8.7503283951650097</v>
      </c>
      <c r="O327" s="223">
        <f t="shared" si="219"/>
        <v>9.3853206927909856</v>
      </c>
      <c r="P327" s="223">
        <f t="shared" si="219"/>
        <v>9.7411929072131116</v>
      </c>
      <c r="Q327" s="223">
        <f t="shared" si="219"/>
        <v>9.6812853842899926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359.04445820427833</v>
      </c>
      <c r="N329" s="8">
        <f t="shared" ref="N329:Q329" si="222" xml:space="preserve"> SUM(N326:N328)</f>
        <v>367.89772014306556</v>
      </c>
      <c r="O329" s="8">
        <f t="shared" si="222"/>
        <v>383.32590919337878</v>
      </c>
      <c r="P329" s="8">
        <f t="shared" si="222"/>
        <v>400.08217918398429</v>
      </c>
      <c r="Q329" s="8">
        <f t="shared" si="222"/>
        <v>402.32278763504189</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359.04445820427833</v>
      </c>
      <c r="N331" s="84">
        <f t="shared" si="223"/>
        <v>367.89772014306595</v>
      </c>
      <c r="O331" s="84">
        <f t="shared" si="223"/>
        <v>383.32590919337792</v>
      </c>
      <c r="P331" s="84">
        <f t="shared" si="223"/>
        <v>400.08217918398338</v>
      </c>
      <c r="Q331" s="84">
        <f t="shared" si="223"/>
        <v>402.32278763504183</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359.04445820427833</v>
      </c>
      <c r="N332" s="196">
        <f t="shared" si="224"/>
        <v>367.89772014306556</v>
      </c>
      <c r="O332" s="196">
        <f t="shared" si="224"/>
        <v>383.32590919337878</v>
      </c>
      <c r="P332" s="196">
        <f t="shared" si="224"/>
        <v>400.08217918398429</v>
      </c>
      <c r="Q332" s="196">
        <f t="shared" si="224"/>
        <v>402.32278763504189</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366.34541770664254</v>
      </c>
      <c r="N336" s="84">
        <f t="shared" si="226"/>
        <v>381.70032373437681</v>
      </c>
      <c r="O336" s="84">
        <f t="shared" si="226"/>
        <v>398.53814698858292</v>
      </c>
      <c r="P336" s="84">
        <f t="shared" si="226"/>
        <v>400.8869737980171</v>
      </c>
      <c r="Q336" s="84">
        <f t="shared" si="226"/>
        <v>405.00365202709264</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366.34541770664299</v>
      </c>
      <c r="N337" s="181">
        <f xml:space="preserve"> Inp!N$132</f>
        <v>381.70032373437698</v>
      </c>
      <c r="O337" s="181">
        <f xml:space="preserve"> Inp!O$132</f>
        <v>398.53814698858298</v>
      </c>
      <c r="P337" s="181">
        <f xml:space="preserve"> Inp!P$132</f>
        <v>400.886973798018</v>
      </c>
      <c r="Q337" s="181">
        <f xml:space="preserve"> Inp!Q$132</f>
        <v>405.00365202709202</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362.69493795546043</v>
      </c>
      <c r="N346" s="84">
        <f t="shared" si="230"/>
        <v>374.79902193872135</v>
      </c>
      <c r="O346" s="84">
        <f t="shared" si="230"/>
        <v>390.93202809098045</v>
      </c>
      <c r="P346" s="84">
        <f t="shared" si="230"/>
        <v>400.48457649100021</v>
      </c>
      <c r="Q346" s="84">
        <f t="shared" si="230"/>
        <v>403.66321983106724</v>
      </c>
    </row>
    <row r="347" spans="1:17" hidden="1" outlineLevel="2">
      <c r="B347" s="269"/>
      <c r="E347" s="84" t="s">
        <v>803</v>
      </c>
      <c r="G347" s="70" t="s">
        <v>255</v>
      </c>
      <c r="J347" s="84">
        <f t="shared" ref="J347:Q347" si="231" xml:space="preserve"> J345 * J346</f>
        <v>0</v>
      </c>
      <c r="K347" s="84">
        <f t="shared" si="231"/>
        <v>0</v>
      </c>
      <c r="L347" s="84">
        <f t="shared" si="231"/>
        <v>0</v>
      </c>
      <c r="M347" s="84">
        <f t="shared" si="231"/>
        <v>145.07797518218419</v>
      </c>
      <c r="N347" s="84">
        <f t="shared" si="231"/>
        <v>149.91960877548854</v>
      </c>
      <c r="O347" s="84">
        <f t="shared" si="231"/>
        <v>156.37281123639218</v>
      </c>
      <c r="P347" s="84">
        <f t="shared" si="231"/>
        <v>160.19383059640009</v>
      </c>
      <c r="Q347" s="84">
        <f t="shared" si="231"/>
        <v>161.46528793242692</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0.33105000000000007</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362.69493795546043</v>
      </c>
      <c r="N352" s="84">
        <f t="shared" si="232"/>
        <v>374.79902193872135</v>
      </c>
      <c r="O352" s="84">
        <f t="shared" si="232"/>
        <v>390.93202809098045</v>
      </c>
      <c r="P352" s="84">
        <f t="shared" si="232"/>
        <v>400.48457649100021</v>
      </c>
      <c r="Q352" s="84">
        <f t="shared" si="232"/>
        <v>403.66321983106724</v>
      </c>
    </row>
    <row r="353" spans="1:17" hidden="1" outlineLevel="2">
      <c r="E353" s="84" t="s">
        <v>804</v>
      </c>
      <c r="G353" s="70" t="s">
        <v>255</v>
      </c>
      <c r="J353" s="84">
        <f t="shared" ref="J353:Q353" si="233" xml:space="preserve"> J351 * J352</f>
        <v>0</v>
      </c>
      <c r="K353" s="84">
        <f t="shared" si="233"/>
        <v>0</v>
      </c>
      <c r="L353" s="84">
        <f t="shared" si="233"/>
        <v>0</v>
      </c>
      <c r="M353" s="84">
        <f t="shared" si="233"/>
        <v>120.0701592101552</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0.33105000000000007</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0.33105000000000007</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0.33105000000000007</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6.1998445480529307</v>
      </c>
      <c r="N884" s="84">
        <f t="shared" si="551"/>
        <v>7.3413258519007742</v>
      </c>
      <c r="O884" s="84">
        <f t="shared" si="551"/>
        <v>7.9520594725905314</v>
      </c>
      <c r="P884" s="84">
        <f t="shared" si="551"/>
        <v>8.3728507523447959</v>
      </c>
      <c r="Q884" s="84">
        <f t="shared" si="551"/>
        <v>8.8791883892018415</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145.07797518218419</v>
      </c>
      <c r="N885" s="84">
        <f t="shared" si="552"/>
        <v>149.91960877548854</v>
      </c>
      <c r="O885" s="84">
        <f t="shared" si="552"/>
        <v>156.37281123639218</v>
      </c>
      <c r="P885" s="84">
        <f t="shared" si="552"/>
        <v>160.19383059640009</v>
      </c>
      <c r="Q885" s="84">
        <f t="shared" si="552"/>
        <v>161.46528793242692</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151.27781973023713</v>
      </c>
      <c r="N889" s="211">
        <f t="shared" ref="N889" si="560" xml:space="preserve"> SUM(N884:N888)</f>
        <v>157.2609346273893</v>
      </c>
      <c r="O889" s="211">
        <f t="shared" ref="O889" si="561" xml:space="preserve"> SUM(O884:O888)</f>
        <v>164.3248707089827</v>
      </c>
      <c r="P889" s="211">
        <f t="shared" ref="P889" si="562" xml:space="preserve"> SUM(P884:P888)</f>
        <v>168.56668134874488</v>
      </c>
      <c r="Q889" s="211">
        <f t="shared" ref="Q889" si="563" xml:space="preserve"> SUM(Q884:Q888)</f>
        <v>170.34447632162875</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5.1311463440823077</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120.0701592101552</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125.20130555423751</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Staffs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13.6374365974852</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7.102396891658155</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13.6374365974852</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7.082067166349562</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7.102396891658155</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7.082067166349562</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-2.0329725308593005E-2</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7.082067166349562</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7.082067166349562</v>
      </c>
      <c r="N56" s="282">
        <f t="shared" si="19"/>
        <v>6.2129512795227706</v>
      </c>
      <c r="O56" s="282">
        <f t="shared" si="19"/>
        <v>5.6946482304063508</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6.1490145059257595E-2</v>
      </c>
      <c r="N58" s="274">
        <f t="shared" si="20"/>
        <v>0.35887273821379267</v>
      </c>
      <c r="O58" s="274">
        <f t="shared" si="20"/>
        <v>-5.6946482304063508</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0.130272074726663</v>
      </c>
      <c r="N60" s="291">
        <f xml:space="preserve"> Inp!N$110</f>
        <v>0.13347523989729801</v>
      </c>
      <c r="O60" s="291">
        <f xml:space="preserve"> Inp!O$110</f>
        <v>0.14693534130306099</v>
      </c>
      <c r="P60" s="291">
        <f xml:space="preserve"> Inp!P$110</f>
        <v>0.16527951521456299</v>
      </c>
      <c r="Q60" s="291">
        <f xml:space="preserve"> Inp!Q$110</f>
        <v>0.17398859178014101</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7.082067166349562</v>
      </c>
      <c r="N61" s="282">
        <f t="shared" si="21"/>
        <v>6.2129512795227706</v>
      </c>
      <c r="O61" s="282">
        <f t="shared" si="21"/>
        <v>5.6946482304063508</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6.1490145059257595E-2</v>
      </c>
      <c r="N62" s="274">
        <f t="shared" si="22"/>
        <v>0.35887273821379267</v>
      </c>
      <c r="O62" s="274">
        <f t="shared" si="22"/>
        <v>-5.6946482304063508</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0.93060603188604962</v>
      </c>
      <c r="N63" s="274">
        <f t="shared" si="23"/>
        <v>0.87717578733021273</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7.082067166349562</v>
      </c>
      <c r="N65" s="274">
        <f t="shared" si="24"/>
        <v>6.2129512795227706</v>
      </c>
      <c r="O65" s="274">
        <f t="shared" si="24"/>
        <v>5.6946482304063508</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6.1490145059257595E-2</v>
      </c>
      <c r="N66" s="274">
        <f t="shared" si="25"/>
        <v>0.35887273821379267</v>
      </c>
      <c r="O66" s="274">
        <f t="shared" si="25"/>
        <v>-5.6946482304063508</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0.93060603188604962</v>
      </c>
      <c r="N67" s="274">
        <f t="shared" si="26"/>
        <v>0.87717578733021273</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7.082067166349562</v>
      </c>
      <c r="M68" s="274">
        <f xml:space="preserve"> IF(M53 = 1, M54, M65 + M66 - M67)</f>
        <v>6.2129512795227706</v>
      </c>
      <c r="N68" s="274">
        <f t="shared" si="27"/>
        <v>5.6946482304063508</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7.082067166349562</v>
      </c>
      <c r="N71" s="274">
        <f t="shared" si="28"/>
        <v>6.2129512795227706</v>
      </c>
      <c r="O71" s="274">
        <f t="shared" si="28"/>
        <v>5.6946482304063508</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6.1490145059257595E-2</v>
      </c>
      <c r="N72" s="274">
        <f t="shared" si="29"/>
        <v>0.35887273821379267</v>
      </c>
      <c r="O72" s="274">
        <f t="shared" si="29"/>
        <v>-5.6946482304063508</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0.93060603188604962</v>
      </c>
      <c r="N73" s="274">
        <f t="shared" si="30"/>
        <v>0.87717578733021273</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7.082067166349562</v>
      </c>
      <c r="M74" s="274">
        <f t="shared" si="31"/>
        <v>6.2129512795227706</v>
      </c>
      <c r="N74" s="274">
        <f t="shared" si="31"/>
        <v>5.6946482304063508</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3.541033583174781</v>
      </c>
      <c r="M75" s="274">
        <f t="shared" si="32"/>
        <v>6.6782542954657949</v>
      </c>
      <c r="N75" s="274">
        <f t="shared" si="32"/>
        <v>6.1332361240714572</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6.7645560209552889</v>
      </c>
      <c r="N79" s="577">
        <f t="shared" si="33"/>
        <v>5.7241173347363903</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5.8733350195606451E-2</v>
      </c>
      <c r="N80" s="577">
        <f t="shared" si="34"/>
        <v>0.33063669250785993</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0.88888406284021482</v>
      </c>
      <c r="N81" s="577">
        <f t="shared" si="35"/>
        <v>0.80815974630555754</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6.8187182987426</v>
      </c>
      <c r="M82" s="577">
        <f t="shared" si="36"/>
        <v>5.9344053083106809</v>
      </c>
      <c r="N82" s="577">
        <f t="shared" si="36"/>
        <v>5.2465942809386927</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6.3788473397307879</v>
      </c>
      <c r="N83" s="577">
        <f t="shared" si="37"/>
        <v>5.6506741540914716</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6.8187182987426054</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6.8187182987426063</v>
      </c>
      <c r="N88" s="575">
        <f xml:space="preserve"> PR19FDPublishedTables!N$72</f>
        <v>5.922162521822278</v>
      </c>
      <c r="O88" s="575">
        <f xml:space="preserve"> PR19FDPublishedTables!O$72</f>
        <v>5.1148074991561483</v>
      </c>
      <c r="P88" s="575">
        <f xml:space="preserve"> PR19FDPublishedTables!P$72</f>
        <v>4.3371044669258003</v>
      </c>
      <c r="Q88" s="575">
        <f xml:space="preserve"> PR19FDPublishedTables!Q$72</f>
        <v>3.5834922569257328</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5.459594295706223E-2</v>
      </c>
      <c r="N89" s="577">
        <f t="shared" si="38"/>
        <v>0.21756359680718784</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6.7641223557855437</v>
      </c>
      <c r="N91" s="577">
        <f t="shared" ref="N91" si="43" xml:space="preserve"> IF(N$12 = 1, N88 - N89, 0)</f>
        <v>5.7045989250150901</v>
      </c>
      <c r="O91" s="577">
        <f t="shared" ref="O91" si="44" xml:space="preserve"> IF(O$12 = 1, O88 - O89, 0)</f>
        <v>5.1148074991561483</v>
      </c>
      <c r="P91" s="577">
        <f t="shared" ref="P91" si="45" xml:space="preserve"> IF(P$12 = 1, P88 - P89, 0)</f>
        <v>4.3371044669258003</v>
      </c>
      <c r="Q91" s="577">
        <f xml:space="preserve"> IF(Q$12 = 1, Q88 - Q89, 0)</f>
        <v>3.5834922569257328</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5.459594295706223E-2</v>
      </c>
      <c r="N92" s="577">
        <f t="shared" si="48"/>
        <v>0.21756359680718784</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0.89655577692032085</v>
      </c>
      <c r="N93" s="575">
        <f xml:space="preserve"> PR19FDPublishedTables!N$73</f>
        <v>0.80735502266613579</v>
      </c>
      <c r="O93" s="575">
        <f xml:space="preserve"> PR19FDPublishedTables!O$73</f>
        <v>0.77770303223034398</v>
      </c>
      <c r="P93" s="575">
        <f xml:space="preserve"> PR19FDPublishedTables!P$73</f>
        <v>0.75361221000006773</v>
      </c>
      <c r="Q93" s="575">
        <f xml:space="preserve"> PR19FDPublishedTables!Q$73</f>
        <v>0.66878222011254085</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5.9221625218222851</v>
      </c>
      <c r="N95" s="575">
        <f xml:space="preserve"> PR19FDPublishedTables!N$75</f>
        <v>5.1148074991561421</v>
      </c>
      <c r="O95" s="575">
        <f xml:space="preserve"> PR19FDPublishedTables!O$75</f>
        <v>4.3371044669258048</v>
      </c>
      <c r="P95" s="575">
        <f xml:space="preserve"> PR19FDPublishedTables!P$75</f>
        <v>3.5834922569257328</v>
      </c>
      <c r="Q95" s="575">
        <f xml:space="preserve"> PR19FDPublishedTables!Q$75</f>
        <v>2.914710036813192</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6.3704404102824457</v>
      </c>
      <c r="N96" s="575">
        <f xml:space="preserve"> PR19FDPublishedTables!N$79</f>
        <v>5.5184850104892096</v>
      </c>
      <c r="O96" s="575">
        <f xml:space="preserve"> PR19FDPublishedTables!O$79</f>
        <v>4.7259559830409765</v>
      </c>
      <c r="P96" s="575">
        <f xml:space="preserve"> PR19FDPublishedTables!P$79</f>
        <v>3.9602983619257666</v>
      </c>
      <c r="Q96" s="575">
        <f xml:space="preserve"> PR19FDPublishedTables!Q$79</f>
        <v>3.2491011468694624</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5.4538829396376407</v>
      </c>
      <c r="O99" s="575">
        <f xml:space="preserve"> PR19FDPublishedTables!O$110</f>
        <v>8.9944222341643592</v>
      </c>
      <c r="P99" s="575">
        <f xml:space="preserve"> PR19FDPublishedTables!P$110</f>
        <v>11.558813818671611</v>
      </c>
      <c r="Q99" s="575">
        <f xml:space="preserve"> PR19FDPublishedTables!Q$110</f>
        <v>14.05668122182681</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0.20036032184875127</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5.2535226177888896</v>
      </c>
      <c r="O102" s="577">
        <f t="shared" si="57"/>
        <v>8.9944222341643592</v>
      </c>
      <c r="P102" s="577">
        <f t="shared" si="57"/>
        <v>11.558813818671611</v>
      </c>
      <c r="Q102" s="577">
        <f xml:space="preserve"> IF(Q$12 = 1, Q99 - Q100, 0)</f>
        <v>14.05668122182681</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0.20036032184875127</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5.5247125882043697</v>
      </c>
      <c r="N104" s="575">
        <f xml:space="preserve"> PR19FDPublishedTables!N$111</f>
        <v>3.8424014759906595</v>
      </c>
      <c r="O104" s="575">
        <f xml:space="preserve"> PR19FDPublishedTables!O$111</f>
        <v>3.0467474538193504</v>
      </c>
      <c r="P104" s="575">
        <f xml:space="preserve"> PR19FDPublishedTables!P$111</f>
        <v>3.1242940820841021</v>
      </c>
      <c r="Q104" s="575">
        <f xml:space="preserve"> PR19FDPublishedTables!Q$111</f>
        <v>3.5638151345600062</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7.0829648566722497E-2</v>
      </c>
      <c r="N105" s="575">
        <f xml:space="preserve"> PR19FDPublishedTables!N$112</f>
        <v>0.30186218146393895</v>
      </c>
      <c r="O105" s="575">
        <f xml:space="preserve"> PR19FDPublishedTables!O$112</f>
        <v>0.48235586931208957</v>
      </c>
      <c r="P105" s="575">
        <f xml:space="preserve"> PR19FDPublishedTables!P$112</f>
        <v>0.62642667892888471</v>
      </c>
      <c r="Q105" s="575">
        <f xml:space="preserve"> PR19FDPublishedTables!Q$112</f>
        <v>0.77266721446314934</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5.4538829396376469</v>
      </c>
      <c r="N106" s="575">
        <f xml:space="preserve"> PR19FDPublishedTables!N$113</f>
        <v>8.9944222341643609</v>
      </c>
      <c r="O106" s="575">
        <f xml:space="preserve"> PR19FDPublishedTables!O$113</f>
        <v>11.55881381867162</v>
      </c>
      <c r="P106" s="575">
        <f xml:space="preserve"> PR19FDPublishedTables!P$113</f>
        <v>14.056681221826828</v>
      </c>
      <c r="Q106" s="575">
        <f xml:space="preserve"> PR19FDPublishedTables!Q$113</f>
        <v>16.847829141923668</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2.7269414698188235</v>
      </c>
      <c r="N107" s="575">
        <f xml:space="preserve"> PR19FDPublishedTables!N$117</f>
        <v>7.2241525869010008</v>
      </c>
      <c r="O107" s="575">
        <f xml:space="preserve"> PR19FDPublishedTables!O$117</f>
        <v>10.276618026417989</v>
      </c>
      <c r="P107" s="575">
        <f xml:space="preserve"> PR19FDPublishedTables!P$117</f>
        <v>12.807747520249219</v>
      </c>
      <c r="Q107" s="575">
        <f xml:space="preserve"> PR19FDPublishedTables!Q$117</f>
        <v>15.452255181875239</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6.3788473397307879</v>
      </c>
      <c r="N111" s="577">
        <f t="shared" si="59"/>
        <v>5.6506741540914716</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6.3704404102824457</v>
      </c>
      <c r="N112" s="575">
        <f xml:space="preserve"> PR19FDPublishedTables!N$79</f>
        <v>5.5184850104892096</v>
      </c>
      <c r="O112" s="575">
        <f xml:space="preserve"> PR19FDPublishedTables!O$79</f>
        <v>4.7259559830409765</v>
      </c>
      <c r="P112" s="575">
        <f xml:space="preserve"> PR19FDPublishedTables!P$79</f>
        <v>3.9602983619257666</v>
      </c>
      <c r="Q112" s="575">
        <f xml:space="preserve"> PR19FDPublishedTables!Q$79</f>
        <v>3.2491011468694624</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2.7269414698188235</v>
      </c>
      <c r="N113" s="575">
        <f xml:space="preserve"> PR19FDPublishedTables!N$117</f>
        <v>7.2241525869010008</v>
      </c>
      <c r="O113" s="575">
        <f xml:space="preserve"> PR19FDPublishedTables!O$117</f>
        <v>10.276618026417989</v>
      </c>
      <c r="P113" s="575">
        <f xml:space="preserve"> PR19FDPublishedTables!P$117</f>
        <v>12.807747520249219</v>
      </c>
      <c r="Q113" s="575">
        <f xml:space="preserve"> PR19FDPublishedTables!Q$117</f>
        <v>15.452255181875239</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15.476229219832058</v>
      </c>
      <c r="N114" s="609">
        <f t="shared" si="60"/>
        <v>18.393311751481683</v>
      </c>
      <c r="O114" s="609">
        <f t="shared" si="60"/>
        <v>15.002574009458964</v>
      </c>
      <c r="P114" s="609">
        <f t="shared" si="60"/>
        <v>16.768045882174984</v>
      </c>
      <c r="Q114" s="609">
        <f t="shared" si="60"/>
        <v>18.701356328744701</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7.1204714105113895</v>
      </c>
      <c r="N123" s="525">
        <f t="shared" si="63"/>
        <v>6.3987814120913757</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6.1823590434588474E-2</v>
      </c>
      <c r="N124" s="525">
        <f t="shared" si="64"/>
        <v>0.369606665701254</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0.93565247107217253</v>
      </c>
      <c r="N125" s="525">
        <f t="shared" si="65"/>
        <v>0.90341222240138297</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7.1055123036313423</v>
      </c>
      <c r="M126" s="525">
        <f t="shared" si="66"/>
        <v>6.2466425298738057</v>
      </c>
      <c r="N126" s="525">
        <f t="shared" si="66"/>
        <v>5.864975855391247</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7.1200149281593514</v>
      </c>
      <c r="N128" s="645">
        <f t="shared" ref="N128" si="70" xml:space="preserve"> IF(N$11 = 1, N91 * N119 - (M132 - M126), N91 * N119)</f>
        <v>6.3769624957389226</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5.7468494569548001E-2</v>
      </c>
      <c r="N129" s="645">
        <f>IF(N$11 = 1, (N92 - PR19FDPublishedTables!N62) * N119, N92 * N119)</f>
        <v>0.24320638760310942</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0.94372783043172126</v>
      </c>
      <c r="N130" s="525">
        <f t="shared" si="74"/>
        <v>0.90251265127719327</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7.1055123036313477</v>
      </c>
      <c r="M132" s="525">
        <f t="shared" si="76"/>
        <v>6.2337555922971832</v>
      </c>
      <c r="N132" s="525">
        <f t="shared" si="76"/>
        <v>5.7176562320648392</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5.8727207897560119</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0.22397547572729434</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5.8153939318025216</v>
      </c>
      <c r="N136" s="525">
        <f t="shared" si="79"/>
        <v>4.2952800763113244</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7.4556332459006489E-2</v>
      </c>
      <c r="N137" s="525">
        <f t="shared" si="80"/>
        <v>0.33744069221700518</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5.7408375993435152</v>
      </c>
      <c r="N138" s="525">
        <f t="shared" si="81"/>
        <v>10.054535649577625</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14.240486338670742</v>
      </c>
      <c r="N140" s="525">
        <f t="shared" ref="N140:Q140" si="83" xml:space="preserve"> N123 + N128 + N134</f>
        <v>18.648464697586309</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0.11929208500413647</v>
      </c>
      <c r="N141" s="525">
        <f t="shared" si="84"/>
        <v>0.83678852903165779</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5.8153939318025216</v>
      </c>
      <c r="N142" s="525">
        <f t="shared" ref="N142:Q142" si="86" xml:space="preserve"> N136</f>
        <v>4.2952800763113244</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1.9539366339629001</v>
      </c>
      <c r="N143" s="525">
        <f t="shared" ref="N143:Q143" si="88" xml:space="preserve"> N125 + N130 + N137</f>
        <v>2.1433655658955812</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14.21102460726269</v>
      </c>
      <c r="M145" s="525">
        <f xml:space="preserve"> M126 + M132 + M138</f>
        <v>18.221235721514503</v>
      </c>
      <c r="N145" s="525">
        <f t="shared" ref="N145:Q145" si="91" xml:space="preserve"> N126 + N132 + N138</f>
        <v>21.637167737033714</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6.6782542954657949</v>
      </c>
      <c r="N147" s="525">
        <f t="shared" si="92"/>
        <v>6.1332361240714572</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6.6694527660185576</v>
      </c>
      <c r="N148" s="525">
        <f t="shared" si="93"/>
        <v>5.9897581586742801</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2.8549372032894502</v>
      </c>
      <c r="N149" s="525">
        <f t="shared" si="94"/>
        <v>7.8410880549011832</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16.202644264773802</v>
      </c>
      <c r="N150" s="528">
        <f t="shared" si="95"/>
        <v>19.964082337646921</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7.1055123036313423</v>
      </c>
      <c r="M154" s="577">
        <f t="shared" si="96"/>
        <v>6.2466425298738057</v>
      </c>
      <c r="N154" s="577">
        <f t="shared" si="96"/>
        <v>5.864975855391247</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7.1055123036313477</v>
      </c>
      <c r="M155" s="577">
        <f t="shared" si="97"/>
        <v>6.2337555922971832</v>
      </c>
      <c r="N155" s="577">
        <f t="shared" si="97"/>
        <v>5.7176562320648392</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5.7408375993435152</v>
      </c>
      <c r="N156" s="577">
        <f t="shared" si="98"/>
        <v>10.054535649577625</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14.21102460726269</v>
      </c>
      <c r="M157" s="610">
        <f t="shared" si="99"/>
        <v>18.221235721514503</v>
      </c>
      <c r="N157" s="610">
        <f t="shared" si="99"/>
        <v>21.637167737033714</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7.1774834227288986</v>
      </c>
      <c r="N159" s="577">
        <f xml:space="preserve"> M154 * N$22</f>
        <v>6.6338546465843065</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7.1774834227289039</v>
      </c>
      <c r="N160" s="577">
        <f t="shared" si="100"/>
        <v>6.6201688833420409</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6.0966962654833141</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14.354966845457803</v>
      </c>
      <c r="N162" s="610">
        <f t="shared" si="103"/>
        <v>19.35071979540966</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14.354966845457803</v>
      </c>
      <c r="N164" s="577">
        <f t="shared" si="104"/>
        <v>19.35071979540966</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14.21102460726269</v>
      </c>
      <c r="N165" s="577">
        <f t="shared" si="105"/>
        <v>18.221235721514503</v>
      </c>
      <c r="O165" s="577">
        <f t="shared" si="105"/>
        <v>21.637167737033714</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0.14394223819511254</v>
      </c>
      <c r="N167" s="610">
        <f t="shared" si="107"/>
        <v>1.1294840738951564</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16.202644264773802</v>
      </c>
      <c r="N172" s="618">
        <f t="shared" si="108"/>
        <v>19.964082337646921</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6.4810577059095209</v>
      </c>
      <c r="N173" s="618">
        <f t="shared" si="109"/>
        <v>7.9856329350587689</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15.476229219832058</v>
      </c>
      <c r="N174" s="618">
        <f t="shared" si="110"/>
        <v>18.393311751481683</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6.1904916879328233</v>
      </c>
      <c r="N175" s="525">
        <f t="shared" si="111"/>
        <v>7.3573247005926738</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0.33105000000000007</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16.202644264773802</v>
      </c>
      <c r="N180" s="618">
        <f t="shared" si="112"/>
        <v>19.964082337646921</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5.3638853838533684</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15.476229219832058</v>
      </c>
      <c r="N182" s="274">
        <f t="shared" si="114"/>
        <v>18.393311751481683</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5.1234056832254042</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14.21102460726269</v>
      </c>
      <c r="N187" s="274">
        <f t="shared" si="116"/>
        <v>18.221235721514503</v>
      </c>
      <c r="O187" s="274">
        <f t="shared" si="116"/>
        <v>21.637167737033714</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0.14394223819511254</v>
      </c>
      <c r="N188" s="274">
        <f t="shared" si="117"/>
        <v>1.1294840738951564</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1.0128913443830741E-2</v>
      </c>
      <c r="N190" s="581">
        <f t="shared" si="119"/>
        <v>6.1987237921604391E-2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7.1204714105113895</v>
      </c>
      <c r="N192" s="274">
        <f t="shared" si="120"/>
        <v>6.3987814120913757</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6.1823590434588474E-2</v>
      </c>
      <c r="N193" s="274">
        <f t="shared" si="121"/>
        <v>0.369606665701254</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7.1200149281593514</v>
      </c>
      <c r="N194" s="274">
        <f t="shared" si="122"/>
        <v>6.3769624957389226</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5.7468494569548001E-2</v>
      </c>
      <c r="N195" s="274">
        <f t="shared" si="123"/>
        <v>0.24320638760310942</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4.8115782170788379E-3</v>
      </c>
      <c r="N196" s="274">
        <f t="shared" ref="N196" si="127" xml:space="preserve"> N192 + N193 - N194 - N195</f>
        <v>0.14821919445059795</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1.0081344205582934</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3.3858066888574887E-4</v>
      </c>
      <c r="N198" s="581">
        <f t="shared" si="132"/>
        <v>8.1344205582934166E-3</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1.0128913443830741E-2</v>
      </c>
      <c r="N200" s="581">
        <f t="shared" ref="N200:Q200" si="134" xml:space="preserve"> N190</f>
        <v>6.1987237921604391E-2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3.3858066888574887E-4</v>
      </c>
      <c r="N201" s="581">
        <f t="shared" ref="N201:Q201" si="136" xml:space="preserve"> N198</f>
        <v>8.1344205582934166E-3</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7.0625888742399168E-2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358.26730394560502</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186.58613499220516</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358.26730394560502</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186.05205545136187</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186.58613499220516</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186.05205545136187</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-0.5340795408432939</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186.05205545136187</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186.05205545136187</v>
      </c>
      <c r="N236" s="282">
        <f t="shared" si="175"/>
        <v>173.02939348062066</v>
      </c>
      <c r="O236" s="282">
        <f t="shared" si="175"/>
        <v>168.69315090675514</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1.6153995167733202</v>
      </c>
      <c r="N238" s="274">
        <f t="shared" si="176"/>
        <v>9.9945306885831222</v>
      </c>
      <c r="O238" s="274">
        <f t="shared" si="176"/>
        <v>-168.69315090675514</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7.8E-2</v>
      </c>
      <c r="N240" s="291">
        <f xml:space="preserve"> Inp!N$133</f>
        <v>7.8299999999999995E-2</v>
      </c>
      <c r="O240" s="291">
        <f xml:space="preserve"> Inp!O$133</f>
        <v>8.1000000000000003E-2</v>
      </c>
      <c r="P240" s="291">
        <f xml:space="preserve"> Inp!P$133</f>
        <v>0.08</v>
      </c>
      <c r="Q240" s="291">
        <f xml:space="preserve"> Inp!Q$133</f>
        <v>7.8E-2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186.05205545136187</v>
      </c>
      <c r="N241" s="282">
        <f t="shared" si="177"/>
        <v>173.02939348062066</v>
      </c>
      <c r="O241" s="282">
        <f t="shared" si="177"/>
        <v>168.69315090675514</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1.6153995167733202</v>
      </c>
      <c r="N242" s="274">
        <f t="shared" si="178"/>
        <v>9.9945306885831222</v>
      </c>
      <c r="O242" s="274">
        <f t="shared" si="178"/>
        <v>-168.69315090675514</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14.638061487514545</v>
      </c>
      <c r="N243" s="274">
        <f t="shared" si="179"/>
        <v>14.330773262448655</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186.05205545136187</v>
      </c>
      <c r="N245" s="274">
        <f t="shared" ref="N245" si="184" xml:space="preserve"> M248</f>
        <v>173.02939348062066</v>
      </c>
      <c r="O245" s="274">
        <f t="shared" ref="O245" si="185" xml:space="preserve"> N248</f>
        <v>168.69315090675514</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1.6153995167733202</v>
      </c>
      <c r="N246" s="274">
        <f t="shared" si="188"/>
        <v>9.9945306885831222</v>
      </c>
      <c r="O246" s="274">
        <f t="shared" si="188"/>
        <v>-168.69315090675514</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14.638061487514545</v>
      </c>
      <c r="N247" s="274">
        <f t="shared" si="189"/>
        <v>14.330773262448655</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186.05205545136187</v>
      </c>
      <c r="M248" s="274">
        <f t="shared" si="190"/>
        <v>173.02939348062066</v>
      </c>
      <c r="N248" s="274">
        <f t="shared" si="190"/>
        <v>168.69315090675514</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186.05205545136187</v>
      </c>
      <c r="N251" s="274">
        <f t="shared" si="191"/>
        <v>173.02939348062066</v>
      </c>
      <c r="O251" s="274">
        <f t="shared" si="191"/>
        <v>168.69315090675514</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1.6153995167733202</v>
      </c>
      <c r="N252" s="274">
        <f t="shared" si="192"/>
        <v>9.9945306885831222</v>
      </c>
      <c r="O252" s="274">
        <f t="shared" si="192"/>
        <v>-168.69315090675514</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14.638061487514545</v>
      </c>
      <c r="N253" s="274">
        <f t="shared" si="193"/>
        <v>14.330773262448655</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186.05205545136187</v>
      </c>
      <c r="M254" s="274">
        <f t="shared" si="194"/>
        <v>173.02939348062066</v>
      </c>
      <c r="N254" s="274">
        <f t="shared" si="194"/>
        <v>168.69315090675514</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93.026027725680933</v>
      </c>
      <c r="M255" s="274">
        <f t="shared" si="195"/>
        <v>180.34842422437794</v>
      </c>
      <c r="N255" s="274">
        <f t="shared" si="195"/>
        <v>175.85853753797946</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177.71076189373946</v>
      </c>
      <c r="N259" s="577">
        <f t="shared" si="196"/>
        <v>159.41547037488149</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1.5429761213447748</v>
      </c>
      <c r="N260" s="577">
        <f t="shared" si="197"/>
        <v>9.2081627222204592</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13.98179156517657</v>
      </c>
      <c r="N261" s="577">
        <f t="shared" si="198"/>
        <v>13.203230471503083</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179.13365197280251</v>
      </c>
      <c r="M262" s="577">
        <f t="shared" si="199"/>
        <v>165.27194644990769</v>
      </c>
      <c r="N262" s="577">
        <f t="shared" si="199"/>
        <v>155.42040262559888</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172.26284223249598</v>
      </c>
      <c r="N263" s="577">
        <f t="shared" si="200"/>
        <v>162.02201786135043</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179.13365197280234</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179.13365197280237</v>
      </c>
      <c r="N268" s="575">
        <f xml:space="preserve"> PR19FDPublishedTables!N$247</f>
        <v>168.74390015837974</v>
      </c>
      <c r="O268" s="575">
        <f xml:space="preserve"> PR19FDPublishedTables!O$247</f>
        <v>159.80047344998545</v>
      </c>
      <c r="P268" s="575">
        <f xml:space="preserve"> PR19FDPublishedTables!P$247</f>
        <v>151.33104835713624</v>
      </c>
      <c r="Q268" s="575">
        <f xml:space="preserve"> PR19FDPublishedTables!Q$247</f>
        <v>143.24997037486585</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1.4342828397238252</v>
      </c>
      <c r="N269" s="577">
        <f t="shared" ref="N269" si="204" xml:space="preserve"> IF(N$12 = 1, N268 * (N$17 - 1) * N$13, 0)</f>
        <v>6.1991763519575738</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177.69936913307853</v>
      </c>
      <c r="N271" s="577">
        <f t="shared" si="208"/>
        <v>162.54472380642218</v>
      </c>
      <c r="O271" s="577">
        <f t="shared" si="208"/>
        <v>159.80047344998545</v>
      </c>
      <c r="P271" s="577">
        <f t="shared" si="208"/>
        <v>151.33104835713624</v>
      </c>
      <c r="Q271" s="577">
        <f xml:space="preserve"> IF(Q$12 = 1, Q268 - Q269, 0)</f>
        <v>143.24997037486585</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1.4342828397238252</v>
      </c>
      <c r="N272" s="577">
        <f t="shared" si="209"/>
        <v>6.1991763519575738</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10.389751814422551</v>
      </c>
      <c r="N273" s="575">
        <f xml:space="preserve"> PR19FDPublishedTables!N$248</f>
        <v>8.9434267083941421</v>
      </c>
      <c r="O273" s="575">
        <f xml:space="preserve"> PR19FDPublishedTables!O$248</f>
        <v>8.4694250928492529</v>
      </c>
      <c r="P273" s="575">
        <f xml:space="preserve"> PR19FDPublishedTables!P$248</f>
        <v>8.0810779822710952</v>
      </c>
      <c r="Q273" s="575">
        <f xml:space="preserve"> PR19FDPublishedTables!Q$248</f>
        <v>7.85009837654263</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168.74390015837983</v>
      </c>
      <c r="N275" s="575">
        <f xml:space="preserve"> PR19FDPublishedTables!N$250</f>
        <v>159.80047344998559</v>
      </c>
      <c r="O275" s="575">
        <f xml:space="preserve"> PR19FDPublishedTables!O$250</f>
        <v>151.33104835713618</v>
      </c>
      <c r="P275" s="575">
        <f xml:space="preserve"> PR19FDPublishedTables!P$250</f>
        <v>143.24997037486514</v>
      </c>
      <c r="Q275" s="575">
        <f xml:space="preserve"> PR19FDPublishedTables!Q$250</f>
        <v>135.39987199832322</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173.9387760655911</v>
      </c>
      <c r="N276" s="575">
        <f xml:space="preserve"> PR19FDPublishedTables!N$254</f>
        <v>164.27218680418267</v>
      </c>
      <c r="O276" s="575">
        <f xml:space="preserve"> PR19FDPublishedTables!O$254</f>
        <v>155.56576090356083</v>
      </c>
      <c r="P276" s="575">
        <f xml:space="preserve"> PR19FDPublishedTables!P$254</f>
        <v>147.29050936600069</v>
      </c>
      <c r="Q276" s="575">
        <f xml:space="preserve"> PR19FDPublishedTables!Q$254</f>
        <v>139.32492118659454</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31.723754202841924</v>
      </c>
      <c r="O279" s="575">
        <f xml:space="preserve"> PR19FDPublishedTables!O$285</f>
        <v>67.579558653265266</v>
      </c>
      <c r="P279" s="575">
        <f xml:space="preserve"> PR19FDPublishedTables!P$285</f>
        <v>103.89283758561973</v>
      </c>
      <c r="Q279" s="575">
        <f xml:space="preserve"> PR19FDPublishedTables!Q$285</f>
        <v>124.36737364122287</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1.1654415161969707</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30.558312686644953</v>
      </c>
      <c r="O282" s="577">
        <f t="shared" si="218"/>
        <v>67.579558653265266</v>
      </c>
      <c r="P282" s="577">
        <f t="shared" si="218"/>
        <v>103.89283758561973</v>
      </c>
      <c r="Q282" s="577">
        <f xml:space="preserve"> IF(Q$12 = 1, Q279 - Q280, 0)</f>
        <v>124.36737364122287</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1.1654415161969707</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32.67121957038303</v>
      </c>
      <c r="N284" s="575">
        <f xml:space="preserve"> PR19FDPublishedTables!N$286</f>
        <v>38.558976294991297</v>
      </c>
      <c r="O284" s="575">
        <f xml:space="preserve"> PR19FDPublishedTables!O$286</f>
        <v>40.980991824322153</v>
      </c>
      <c r="P284" s="575">
        <f xml:space="preserve"> PR19FDPublishedTables!P$286</f>
        <v>26.736272046311633</v>
      </c>
      <c r="Q284" s="575">
        <f xml:space="preserve"> PR19FDPublishedTables!Q$286</f>
        <v>28.638000664621362</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0.94746536754111055</v>
      </c>
      <c r="N285" s="575">
        <f xml:space="preserve"> PR19FDPublishedTables!N$287</f>
        <v>2.7031718445678901</v>
      </c>
      <c r="O285" s="575">
        <f xml:space="preserve"> PR19FDPublishedTables!O$287</f>
        <v>4.6677128919675948</v>
      </c>
      <c r="P285" s="575">
        <f xml:space="preserve"> PR19FDPublishedTables!P$287</f>
        <v>6.2617359907086234</v>
      </c>
      <c r="Q285" s="575">
        <f xml:space="preserve"> PR19FDPublishedTables!Q$287</f>
        <v>7.6000132937496421</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31.723754202841921</v>
      </c>
      <c r="N286" s="575">
        <f xml:space="preserve"> PR19FDPublishedTables!N$288</f>
        <v>67.579558653265337</v>
      </c>
      <c r="O286" s="575">
        <f xml:space="preserve"> PR19FDPublishedTables!O$288</f>
        <v>103.89283758561982</v>
      </c>
      <c r="P286" s="575">
        <f xml:space="preserve"> PR19FDPublishedTables!P$288</f>
        <v>124.36737364122273</v>
      </c>
      <c r="Q286" s="575">
        <f xml:space="preserve"> PR19FDPublishedTables!Q$288</f>
        <v>145.4053610120946</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15.86187710142096</v>
      </c>
      <c r="N287" s="575">
        <f xml:space="preserve"> PR19FDPublishedTables!N$292</f>
        <v>49.651656428053627</v>
      </c>
      <c r="O287" s="575">
        <f xml:space="preserve"> PR19FDPublishedTables!O$292</f>
        <v>85.736198119442548</v>
      </c>
      <c r="P287" s="575">
        <f xml:space="preserve"> PR19FDPublishedTables!P$292</f>
        <v>114.13010561342122</v>
      </c>
      <c r="Q287" s="575">
        <f xml:space="preserve"> PR19FDPublishedTables!Q$292</f>
        <v>134.88636732665873</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172.26284223249598</v>
      </c>
      <c r="N291" s="577">
        <f t="shared" si="220"/>
        <v>162.02201786135043</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173.9387760655911</v>
      </c>
      <c r="N292" s="575">
        <f xml:space="preserve"> PR19FDPublishedTables!N$254</f>
        <v>164.27218680418267</v>
      </c>
      <c r="O292" s="575">
        <f xml:space="preserve"> PR19FDPublishedTables!O$254</f>
        <v>155.56576090356083</v>
      </c>
      <c r="P292" s="575">
        <f xml:space="preserve"> PR19FDPublishedTables!P$254</f>
        <v>147.29050936600069</v>
      </c>
      <c r="Q292" s="575">
        <f xml:space="preserve"> PR19FDPublishedTables!Q$254</f>
        <v>139.32492118659454</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15.86187710142096</v>
      </c>
      <c r="N293" s="575">
        <f xml:space="preserve"> PR19FDPublishedTables!N$292</f>
        <v>49.651656428053627</v>
      </c>
      <c r="O293" s="575">
        <f xml:space="preserve"> PR19FDPublishedTables!O$292</f>
        <v>85.736198119442548</v>
      </c>
      <c r="P293" s="575">
        <f xml:space="preserve"> PR19FDPublishedTables!P$292</f>
        <v>114.13010561342122</v>
      </c>
      <c r="Q293" s="575">
        <f xml:space="preserve"> PR19FDPublishedTables!Q$292</f>
        <v>134.88636732665873</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362.06349539950804</v>
      </c>
      <c r="N294" s="609">
        <f t="shared" si="221"/>
        <v>375.94586109358676</v>
      </c>
      <c r="O294" s="609">
        <f t="shared" si="221"/>
        <v>241.30195902300338</v>
      </c>
      <c r="P294" s="609">
        <f t="shared" si="221"/>
        <v>261.42061497942188</v>
      </c>
      <c r="Q294" s="609">
        <f t="shared" si="221"/>
        <v>274.21128851325329</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187.06096830075057</v>
      </c>
      <c r="N303" s="525">
        <f t="shared" si="224"/>
        <v>178.20472379984355</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1.624159416390742</v>
      </c>
      <c r="N304" s="525">
        <f t="shared" si="225"/>
        <v>10.293468323735969</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14.717439961937023</v>
      </c>
      <c r="N305" s="525">
        <f t="shared" si="226"/>
        <v>14.759408443276277</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186.66797957057111</v>
      </c>
      <c r="M306" s="525">
        <f t="shared" si="227"/>
        <v>173.96768775520431</v>
      </c>
      <c r="N306" s="525">
        <f t="shared" si="227"/>
        <v>173.73878368030327</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187.04897611289368</v>
      </c>
      <c r="N308" s="645">
        <f t="shared" ref="N308:Q308" si="229" xml:space="preserve"> IF(N$11 = 1, N271 * N299 - (M312 - M306), N271 * N299)</f>
        <v>181.70280176025767</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1.5097472654825235</v>
      </c>
      <c r="N309" s="645">
        <f>IF(N$11 = 1, (N272 - PR19FDPublishedTables!N237) * N299, N272 * N299)</f>
        <v>6.9298325124233884</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10.936405955945826</v>
      </c>
      <c r="N310" s="525">
        <f t="shared" si="230"/>
        <v>9.9975296164521126</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186.66797957057094</v>
      </c>
      <c r="M312" s="525">
        <f t="shared" si="232"/>
        <v>177.62231742243023</v>
      </c>
      <c r="N312" s="525">
        <f t="shared" si="232"/>
        <v>178.63510465622892</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34.160020099096151</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1.3028044455808134</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34.390207454383678</v>
      </c>
      <c r="N316" s="525">
        <f t="shared" si="235"/>
        <v>43.103669327041288</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0.99731601617712951</v>
      </c>
      <c r="N317" s="525">
        <f t="shared" si="236"/>
        <v>3.0217769380344719</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33.392891438206554</v>
      </c>
      <c r="N318" s="525">
        <f t="shared" si="237"/>
        <v>75.544716933683787</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374.10994441364426</v>
      </c>
      <c r="N320" s="525">
        <f t="shared" si="238"/>
        <v>394.06754565919738</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3.1339066818732655</v>
      </c>
      <c r="N321" s="525">
        <f t="shared" si="238"/>
        <v>18.526105281740172</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34.390207454383678</v>
      </c>
      <c r="N322" s="525">
        <f t="shared" si="239"/>
        <v>43.103669327041288</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26.651161934059978</v>
      </c>
      <c r="N323" s="525">
        <f t="shared" si="240"/>
        <v>27.778714997762862</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373.33595914114204</v>
      </c>
      <c r="M325" s="525">
        <f t="shared" si="242"/>
        <v>384.98289661584113</v>
      </c>
      <c r="N325" s="525">
        <f t="shared" si="242"/>
        <v>427.91860527021601</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180.34842422437794</v>
      </c>
      <c r="N327" s="525">
        <f t="shared" si="243"/>
        <v>175.85853753797946</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182.10302215151006</v>
      </c>
      <c r="N328" s="525">
        <f t="shared" si="244"/>
        <v>178.3008686774329</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16.6063934822409</v>
      </c>
      <c r="N329" s="525">
        <f t="shared" si="245"/>
        <v>53.89185865619703</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379.05783985812889</v>
      </c>
      <c r="N330" s="528">
        <f t="shared" si="246"/>
        <v>408.05126487160936</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186.66797957057111</v>
      </c>
      <c r="M334" s="274">
        <f t="shared" si="247"/>
        <v>173.96768775520431</v>
      </c>
      <c r="N334" s="577">
        <f t="shared" si="247"/>
        <v>173.73878368030327</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186.66797957057094</v>
      </c>
      <c r="M335" s="274">
        <f t="shared" si="248"/>
        <v>177.62231742243023</v>
      </c>
      <c r="N335" s="577">
        <f t="shared" si="248"/>
        <v>178.63510465622892</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33.392891438206554</v>
      </c>
      <c r="N336" s="577">
        <f t="shared" si="249"/>
        <v>75.544716933683787</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373.33595914114204</v>
      </c>
      <c r="M337" s="591">
        <f t="shared" si="250"/>
        <v>384.98289661584113</v>
      </c>
      <c r="N337" s="610">
        <f t="shared" si="250"/>
        <v>427.91860527021601</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188.55872337837619</v>
      </c>
      <c r="N339" s="577">
        <f xml:space="preserve"> M334 * N$22</f>
        <v>184.75146420675756</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188.55872337837602</v>
      </c>
      <c r="N340" s="577">
        <f t="shared" ref="N340:N341" si="258" xml:space="preserve"> M335 * N$22</f>
        <v>188.63263427268114</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35.46282454467697</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377.1174467567522</v>
      </c>
      <c r="N342" s="610">
        <f t="shared" si="260"/>
        <v>408.84692302411565</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377.1174467567522</v>
      </c>
      <c r="N344" s="577">
        <f t="shared" si="261"/>
        <v>408.84692302411565</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373.33595914114204</v>
      </c>
      <c r="N345" s="577">
        <f t="shared" ref="N345" si="266" xml:space="preserve"> M337</f>
        <v>384.98289661584113</v>
      </c>
      <c r="O345" s="577">
        <f t="shared" ref="O345" si="267" xml:space="preserve"> N337</f>
        <v>427.91860527021601</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3.7814876156101604</v>
      </c>
      <c r="N347" s="610">
        <f t="shared" si="271"/>
        <v>23.864026408274526</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379.05783985812889</v>
      </c>
      <c r="N352" s="618">
        <f t="shared" si="272"/>
        <v>408.05126487160936</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151.62313594325155</v>
      </c>
      <c r="N353" s="618">
        <f t="shared" si="274"/>
        <v>163.22050594864376</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362.06349539950804</v>
      </c>
      <c r="N354" s="618">
        <f xml:space="preserve"> N294 * N$13</f>
        <v>375.94586109358676</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144.82539815980323</v>
      </c>
      <c r="N355" s="525">
        <f t="shared" si="278"/>
        <v>150.37834443743472</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0.33105000000000007</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379.05783985812889</v>
      </c>
      <c r="N360" s="618">
        <f t="shared" si="282"/>
        <v>408.05126487160936</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125.48709788503359</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362.06349539950804</v>
      </c>
      <c r="N362" s="274">
        <f t="shared" si="284"/>
        <v>375.94586109358676</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119.86112015200716</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373.33595914114204</v>
      </c>
      <c r="N367" s="274">
        <f t="shared" si="293"/>
        <v>384.98289661584113</v>
      </c>
      <c r="O367" s="274">
        <f t="shared" si="293"/>
        <v>427.91860527021601</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3.7814876156101604</v>
      </c>
      <c r="N368" s="274">
        <f t="shared" si="294"/>
        <v>23.864026408274526</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1.0619872379216042</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1.0128913443830748E-2</v>
      </c>
      <c r="N370" s="581">
        <f t="shared" si="302"/>
        <v>6.198723792160428E-2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187.06096830075057</v>
      </c>
      <c r="N372" s="274">
        <f t="shared" si="303"/>
        <v>178.20472379984355</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1.624159416390742</v>
      </c>
      <c r="N373" s="274">
        <f t="shared" si="304"/>
        <v>10.293468323735969</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187.04897611289368</v>
      </c>
      <c r="N374" s="274">
        <f t="shared" si="305"/>
        <v>181.70280176025767</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1.5097472654825235</v>
      </c>
      <c r="N375" s="274">
        <f t="shared" si="306"/>
        <v>6.9298325124233884</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0.12640433876510615</v>
      </c>
      <c r="N376" s="274">
        <f t="shared" ref="N376:Q376" si="308" xml:space="preserve"> N372 + N373 - N374 - N375</f>
        <v>-0.13444214910154528</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0.9996507840990253</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3.3858066888573727E-4</v>
      </c>
      <c r="N378" s="581">
        <f t="shared" si="310"/>
        <v>-3.492159009746858E-4</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1.0128913443830748E-2</v>
      </c>
      <c r="N380" s="581">
        <f t="shared" si="311"/>
        <v>6.198723792160428E-2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3.3858066888573727E-4</v>
      </c>
      <c r="N381" s="581">
        <f t="shared" ref="N381:Q381" si="313" xml:space="preserve"> N378</f>
        <v>-3.492159009746858E-4</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6.1616375091489761E-2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0.33105000000000007</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0</v>
      </c>
      <c r="N562" s="197">
        <f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0.33105000000000007</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0.33105000000000007</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194.18143971126196</v>
      </c>
      <c r="N930" s="525">
        <f t="shared" si="885"/>
        <v>184.60350521193493</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1.6859830068253305</v>
      </c>
      <c r="N931" s="525">
        <f t="shared" si="885"/>
        <v>10.663074989437222</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15.653092433009196</v>
      </c>
      <c r="N932" s="525">
        <f t="shared" si="885"/>
        <v>15.662820665677661</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193.77349187420245</v>
      </c>
      <c r="M933" s="525">
        <f t="shared" si="885"/>
        <v>180.21433028507812</v>
      </c>
      <c r="N933" s="525">
        <f t="shared" si="885"/>
        <v>179.60375953569451</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194.16899104105303</v>
      </c>
      <c r="N935" s="525">
        <f t="shared" si="886"/>
        <v>188.07976425599659</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1.5672157600520715</v>
      </c>
      <c r="N936" s="525">
        <f t="shared" si="886"/>
        <v>7.1730389000264978</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11.880133786377547</v>
      </c>
      <c r="N937" s="525">
        <f t="shared" si="886"/>
        <v>10.900042267729306</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193.77349187420228</v>
      </c>
      <c r="M939" s="525">
        <f t="shared" si="886"/>
        <v>183.8560730147274</v>
      </c>
      <c r="N939" s="525">
        <f t="shared" si="886"/>
        <v>184.35276088829374</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40.03274088885216</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1.5267799213081077</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40.205601386186203</v>
      </c>
      <c r="N943" s="525">
        <f t="shared" si="887"/>
        <v>47.39894940335261</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1.0718723486361359</v>
      </c>
      <c r="N944" s="525">
        <f t="shared" si="887"/>
        <v>3.3592176302514769</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39.133729037550069</v>
      </c>
      <c r="N945" s="525">
        <f t="shared" si="887"/>
        <v>85.599252583261418</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388.35043075231499</v>
      </c>
      <c r="N947" s="525">
        <f t="shared" si="888"/>
        <v>412.71601035678367</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3.2531987668774018</v>
      </c>
      <c r="N948" s="525">
        <f t="shared" si="889"/>
        <v>19.362893810771826</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40.205601386186203</v>
      </c>
      <c r="N949" s="525">
        <f t="shared" si="890"/>
        <v>47.39894940335261</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28.605098568022875</v>
      </c>
      <c r="N950" s="525">
        <f t="shared" si="891"/>
        <v>29.922080563658447</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387.54698374840473</v>
      </c>
      <c r="M952" s="525">
        <f t="shared" si="893"/>
        <v>403.20413233735565</v>
      </c>
      <c r="N952" s="525">
        <f t="shared" si="893"/>
        <v>449.55577300724968</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187.02667851984373</v>
      </c>
      <c r="N954" s="525">
        <f t="shared" si="894"/>
        <v>181.99177366205092</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188.77247491752863</v>
      </c>
      <c r="N955" s="525">
        <f t="shared" si="894"/>
        <v>184.29062683610718</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19.461330685530349</v>
      </c>
      <c r="N956" s="525">
        <f t="shared" si="894"/>
        <v>61.732946711098215</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395.26048412290271</v>
      </c>
      <c r="N957" s="527">
        <f t="shared" si="895"/>
        <v>428.01534720925633</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193.77349187420245</v>
      </c>
      <c r="M961" s="274">
        <f t="shared" si="896"/>
        <v>180.21433028507812</v>
      </c>
      <c r="N961" s="274">
        <f t="shared" si="896"/>
        <v>179.60375953569451</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193.77349187420228</v>
      </c>
      <c r="M962" s="274">
        <f t="shared" si="896"/>
        <v>183.8560730147274</v>
      </c>
      <c r="N962" s="274">
        <f t="shared" si="896"/>
        <v>184.35276088829374</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39.133729037550069</v>
      </c>
      <c r="N963" s="274">
        <f t="shared" si="896"/>
        <v>85.599252583261418</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387.54698374840473</v>
      </c>
      <c r="M964" s="591">
        <f t="shared" si="896"/>
        <v>403.20413233735565</v>
      </c>
      <c r="N964" s="591">
        <f t="shared" si="896"/>
        <v>449.55577300724974</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195.73620680110508</v>
      </c>
      <c r="N966" s="274">
        <f t="shared" si="897"/>
        <v>191.38531885334186</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195.73620680110491</v>
      </c>
      <c r="N967" s="274">
        <f t="shared" si="898"/>
        <v>195.25280315602319</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41.559520810160286</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391.47241360221</v>
      </c>
      <c r="N969" s="591">
        <f t="shared" si="899"/>
        <v>428.1976428195253</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391.47241360221</v>
      </c>
      <c r="N971" s="274">
        <f t="shared" si="902"/>
        <v>428.1976428195253</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387.54698374840473</v>
      </c>
      <c r="N972" s="274">
        <f t="shared" si="903"/>
        <v>403.20413233735565</v>
      </c>
      <c r="O972" s="274">
        <f t="shared" si="903"/>
        <v>449.55577300724974</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3.9254298538052694</v>
      </c>
      <c r="N974" s="610">
        <f t="shared" si="907"/>
        <v>24.993510482169654</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6.4810577059095209</v>
      </c>
      <c r="N980" s="618">
        <f t="shared" si="908"/>
        <v>7.9856329350587689</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151.62313594325155</v>
      </c>
      <c r="N981" s="618">
        <f t="shared" si="909"/>
        <v>163.22050594864376</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v>
      </c>
      <c r="N982" s="618">
        <f t="shared" si="910"/>
        <v>0</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158.10419364916106</v>
      </c>
      <c r="N985" s="591">
        <f t="shared" si="914"/>
        <v>171.20613888370252</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6.1904916879328233</v>
      </c>
      <c r="N989" s="618">
        <f t="shared" si="915"/>
        <v>7.3573247005926738</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144.82539815980323</v>
      </c>
      <c r="N990" s="618">
        <f t="shared" si="916"/>
        <v>150.37834443743472</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v>
      </c>
      <c r="N991" s="618">
        <f t="shared" si="917"/>
        <v>0</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151.01588984773605</v>
      </c>
      <c r="N994" s="621">
        <f t="shared" si="921"/>
        <v>157.73566913802739</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0.33105000000000007</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5.3638853838533684</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125.48709788503359</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130.85098326888695</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0.33105000000000007</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5.1234056832254042</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119.86112015200716</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124.98452583523256</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387.54698374840473</v>
      </c>
      <c r="N1018" s="274">
        <f t="shared" si="934"/>
        <v>403.20413233735565</v>
      </c>
      <c r="O1018" s="274">
        <f t="shared" si="934"/>
        <v>449.55577300724974</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3.9254298538052694</v>
      </c>
      <c r="N1019" s="274">
        <f t="shared" si="935"/>
        <v>24.993510482169654</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1.0619872379216042</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1.0128913443830739E-2</v>
      </c>
      <c r="N1021" s="581">
        <f t="shared" si="938"/>
        <v>6.198723792160421E-2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194.18143971126196</v>
      </c>
      <c r="N1023" s="274">
        <f t="shared" si="939"/>
        <v>184.60350521193493</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1.6859830068253305</v>
      </c>
      <c r="N1024" s="274">
        <f t="shared" si="940"/>
        <v>10.663074989437222</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194.16899104105303</v>
      </c>
      <c r="N1025" s="274">
        <f t="shared" si="941"/>
        <v>188.07976425599659</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1.5672157600520715</v>
      </c>
      <c r="N1026" s="274">
        <f t="shared" si="944"/>
        <v>7.1730389000264978</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0.13121591698217872</v>
      </c>
      <c r="N1027" s="274">
        <f t="shared" ref="N1027" si="948" xml:space="preserve"> N1023 + N1024 - N1025 - N1026</f>
        <v>1.3777045349073092E-2</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1.0000341689091061</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3.385806688857215E-4</v>
      </c>
      <c r="N1029" s="581">
        <f t="shared" si="953"/>
        <v>3.41689091061845E-5</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1.0128913443830739E-2</v>
      </c>
      <c r="N1031" s="581">
        <f t="shared" si="954"/>
        <v>6.198723792160421E-2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3.385806688857215E-4</v>
      </c>
      <c r="N1032" s="581">
        <f t="shared" si="955"/>
        <v>3.41689091061845E-5</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6.2023524867008684E-2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Staffs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388.35043075231499</v>
      </c>
      <c r="N11" s="395">
        <f xml:space="preserve"> Update!N947</f>
        <v>412.71601035678367</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3.2531987668774018</v>
      </c>
      <c r="N12" s="395">
        <f xml:space="preserve"> Update!N948</f>
        <v>19.362893810771826</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40.205601386186203</v>
      </c>
      <c r="N13" s="395">
        <f xml:space="preserve"> Update!N949</f>
        <v>47.39894940335261</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28.605098568022875</v>
      </c>
      <c r="N14" s="395">
        <f xml:space="preserve"> Update!N950</f>
        <v>29.922080563658447</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387.54698374840473</v>
      </c>
      <c r="M16" s="395">
        <f xml:space="preserve"> Update!M952</f>
        <v>403.20413233735565</v>
      </c>
      <c r="N16" s="395">
        <f xml:space="preserve"> Update!N952</f>
        <v>449.55577300724968</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194.18143971126196</v>
      </c>
      <c r="N21" s="395">
        <f xml:space="preserve"> Update!N930</f>
        <v>184.60350521193493</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1.6859830068253305</v>
      </c>
      <c r="N22" s="395">
        <f xml:space="preserve"> Update!N931</f>
        <v>10.663074989437222</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15.653092433009196</v>
      </c>
      <c r="N23" s="395">
        <f xml:space="preserve"> Update!N932</f>
        <v>15.662820665677661</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193.77349187420245</v>
      </c>
      <c r="M24" s="395">
        <f xml:space="preserve"> Update!M933</f>
        <v>180.21433028507812</v>
      </c>
      <c r="N24" s="395">
        <f xml:space="preserve"> Update!N933</f>
        <v>179.60375953569451</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194.16899104105303</v>
      </c>
      <c r="N28" s="293">
        <f xml:space="preserve"> Update!N935</f>
        <v>188.07976425599659</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1.5672157600520715</v>
      </c>
      <c r="N29" s="293">
        <f xml:space="preserve"> Update!N936</f>
        <v>7.1730389000264978</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11.880133786377547</v>
      </c>
      <c r="N30" s="293">
        <f xml:space="preserve"> Update!N937</f>
        <v>10.900042267729306</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193.77349187420228</v>
      </c>
      <c r="M32" s="293">
        <f xml:space="preserve"> Update!M939</f>
        <v>183.8560730147274</v>
      </c>
      <c r="N32" s="293">
        <f xml:space="preserve"> Update!N939</f>
        <v>184.35276088829374</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40.03274088885216</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1.5267799213081077</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40.205601386186203</v>
      </c>
      <c r="N38" s="293">
        <f xml:space="preserve"> Update!N943</f>
        <v>47.39894940335261</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1.0718723486361359</v>
      </c>
      <c r="N39" s="293">
        <f xml:space="preserve"> Update!N944</f>
        <v>3.3592176302514769</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39.133729037550069</v>
      </c>
      <c r="N40" s="293">
        <f xml:space="preserve"> Update!N945</f>
        <v>85.599252583261418</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187.02667851984373</v>
      </c>
      <c r="N44" s="401">
        <f xml:space="preserve"> Update!N954</f>
        <v>181.99177366205092</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188.77247491752863</v>
      </c>
      <c r="N45" s="401">
        <f xml:space="preserve"> Update!N955</f>
        <v>184.29062683610718</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19.461330685530349</v>
      </c>
      <c r="N46" s="401">
        <f xml:space="preserve"> Update!N956</f>
        <v>61.732946711098215</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395.26048412290271</v>
      </c>
      <c r="N47" s="401">
        <f xml:space="preserve"> Update!N957</f>
        <v>428.01534720925633</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151.01588984773605</v>
      </c>
      <c r="N52" s="401">
        <f xml:space="preserve"> Update!N994</f>
        <v>157.73566913802739</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0.33105000000000007</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124.98452583523256</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6.2023524867008684E-2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14.240486338670742</v>
      </c>
      <c r="N68" s="405">
        <f xml:space="preserve"> Update!N140</f>
        <v>18.648464697586309</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0.11929208500413647</v>
      </c>
      <c r="N69" s="404">
        <f xml:space="preserve"> Update!N141</f>
        <v>0.83678852903165779</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5.8153939318025216</v>
      </c>
      <c r="N70" s="404">
        <f xml:space="preserve"> Update!N142</f>
        <v>4.2952800763113244</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1.9539366339629001</v>
      </c>
      <c r="N71" s="404">
        <f xml:space="preserve"> Update!N143</f>
        <v>2.1433655658955812</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14.21102460726269</v>
      </c>
      <c r="M73" s="405">
        <f xml:space="preserve"> Update!M145</f>
        <v>18.221235721514503</v>
      </c>
      <c r="N73" s="405">
        <f xml:space="preserve"> Update!N145</f>
        <v>21.637167737033714</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7.1204714105113895</v>
      </c>
      <c r="N78" s="395">
        <f xml:space="preserve"> Update!N123</f>
        <v>6.3987814120913757</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6.1823590434588474E-2</v>
      </c>
      <c r="N79" s="395">
        <f xml:space="preserve"> Update!N124</f>
        <v>0.369606665701254</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0.93565247107217253</v>
      </c>
      <c r="N80" s="395">
        <f xml:space="preserve"> Update!N125</f>
        <v>0.90341222240138297</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7.1055123036313423</v>
      </c>
      <c r="M81" s="395">
        <f xml:space="preserve"> Update!M126</f>
        <v>6.2466425298738057</v>
      </c>
      <c r="N81" s="395">
        <f xml:space="preserve"> Update!N126</f>
        <v>5.864975855391247</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7.1200149281593514</v>
      </c>
      <c r="N85" s="293">
        <f xml:space="preserve"> Update!N128</f>
        <v>6.3769624957389226</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5.7468494569548001E-2</v>
      </c>
      <c r="N86" s="293">
        <f xml:space="preserve"> Update!N129</f>
        <v>0.24320638760310942</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0.94372783043172126</v>
      </c>
      <c r="N87" s="293">
        <f xml:space="preserve"> Update!N130</f>
        <v>0.90251265127719327</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7.1055123036313477</v>
      </c>
      <c r="M89" s="293">
        <f xml:space="preserve"> Update!M132</f>
        <v>6.2337555922971832</v>
      </c>
      <c r="N89" s="293">
        <f xml:space="preserve"> Update!N132</f>
        <v>5.7176562320648392</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5.8727207897560119</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0.22397547572729434</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5.8153939318025216</v>
      </c>
      <c r="N95" s="293">
        <f xml:space="preserve"> Update!N136</f>
        <v>4.2952800763113244</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7.4556332459006489E-2</v>
      </c>
      <c r="N96" s="293">
        <f xml:space="preserve"> Update!N137</f>
        <v>0.33744069221700518</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5.7408375993435152</v>
      </c>
      <c r="N97" s="293">
        <f xml:space="preserve"> Update!N138</f>
        <v>10.054535649577625</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6.6782542954657949</v>
      </c>
      <c r="N101" s="401">
        <f xml:space="preserve"> Update!N147</f>
        <v>6.1332361240714572</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6.6694527660185576</v>
      </c>
      <c r="N102" s="401">
        <f xml:space="preserve"> Update!N148</f>
        <v>5.9897581586742801</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2.8549372032894502</v>
      </c>
      <c r="N103" s="401">
        <f xml:space="preserve"> Update!N149</f>
        <v>7.8410880549011832</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16.202644264773802</v>
      </c>
      <c r="N104" s="401">
        <f xml:space="preserve"> Update!N150</f>
        <v>19.964082337646921</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0.33105000000000007</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0.33105000000000007</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5.1234056832254042</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7.0625888742399168E-2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374.10994441364426</v>
      </c>
      <c r="N125" s="404">
        <f xml:space="preserve"> Update!N320</f>
        <v>394.06754565919738</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3.1339066818732655</v>
      </c>
      <c r="N126" s="404">
        <f xml:space="preserve"> Update!N321</f>
        <v>18.526105281740172</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34.390207454383678</v>
      </c>
      <c r="N127" s="404">
        <f xml:space="preserve"> Update!N322</f>
        <v>43.103669327041288</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26.651161934059978</v>
      </c>
      <c r="N128" s="404">
        <f xml:space="preserve"> Update!N323</f>
        <v>27.778714997762862</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373.33595914114204</v>
      </c>
      <c r="M130" s="405">
        <f xml:space="preserve"> Update!M325</f>
        <v>384.98289661584113</v>
      </c>
      <c r="N130" s="405">
        <f xml:space="preserve"> Update!N325</f>
        <v>427.91860527021601</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187.06096830075057</v>
      </c>
      <c r="N135" s="395">
        <f xml:space="preserve"> Update!N303</f>
        <v>178.20472379984355</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1.624159416390742</v>
      </c>
      <c r="N136" s="395">
        <f xml:space="preserve"> Update!N304</f>
        <v>10.293468323735969</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14.717439961937023</v>
      </c>
      <c r="N137" s="395">
        <f xml:space="preserve"> Update!N305</f>
        <v>14.759408443276277</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186.66797957057111</v>
      </c>
      <c r="M138" s="395">
        <f xml:space="preserve"> Update!M306</f>
        <v>173.96768775520431</v>
      </c>
      <c r="N138" s="395">
        <f xml:space="preserve"> Update!N306</f>
        <v>173.73878368030327</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187.04897611289368</v>
      </c>
      <c r="N142" s="293">
        <f xml:space="preserve"> Update!N308</f>
        <v>181.70280176025767</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1.5097472654825235</v>
      </c>
      <c r="N143" s="293">
        <f xml:space="preserve"> Update!N309</f>
        <v>6.9298325124233884</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10.936405955945826</v>
      </c>
      <c r="N144" s="293">
        <f xml:space="preserve"> Update!N310</f>
        <v>9.9975296164521126</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186.66797957057094</v>
      </c>
      <c r="M146" s="293">
        <f xml:space="preserve"> Update!M312</f>
        <v>177.62231742243023</v>
      </c>
      <c r="N146" s="293">
        <f xml:space="preserve"> Update!N312</f>
        <v>178.63510465622892</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34.160020099096151</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1.3028044455808134</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34.390207454383678</v>
      </c>
      <c r="N152" s="293">
        <f xml:space="preserve"> Update!N316</f>
        <v>43.103669327041288</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0.99731601617712951</v>
      </c>
      <c r="N153" s="293">
        <f xml:space="preserve"> Update!N317</f>
        <v>3.0217769380344719</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33.392891438206554</v>
      </c>
      <c r="N154" s="293">
        <f xml:space="preserve"> Update!N318</f>
        <v>75.544716933683787</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180.34842422437794</v>
      </c>
      <c r="N158" s="401">
        <f xml:space="preserve"> Update!N327</f>
        <v>175.85853753797946</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182.10302215151006</v>
      </c>
      <c r="N159" s="401">
        <f xml:space="preserve"> Update!N328</f>
        <v>178.3008686774329</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16.6063934822409</v>
      </c>
      <c r="N160" s="401">
        <f xml:space="preserve"> Update!N329</f>
        <v>53.89185865619703</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379.05783985812889</v>
      </c>
      <c r="N161" s="401">
        <f xml:space="preserve"> Update!N330</f>
        <v>408.05126487160936</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144.82539815980323</v>
      </c>
      <c r="N166" s="401">
        <f xml:space="preserve"> Update!N355</f>
        <v>150.37834443743472</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0.33105000000000007</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119.86112015200716</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6.1616375091489761E-2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0.33105000000000007</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0.33105000000000007</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0.33105000000000007</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Staffs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388.35043075231499</v>
      </c>
      <c r="N11" s="626">
        <f xml:space="preserve"> Update!N947</f>
        <v>412.71601035678367</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3.2531987668774018</v>
      </c>
      <c r="N12" s="626">
        <f xml:space="preserve"> Update!N948</f>
        <v>19.362893810771826</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40.205601386186203</v>
      </c>
      <c r="N13" s="626">
        <f xml:space="preserve"> Update!N949</f>
        <v>47.39894940335261</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28.605098568022875</v>
      </c>
      <c r="N14" s="626">
        <f xml:space="preserve"> Update!N950</f>
        <v>29.922080563658447</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403.20413233735565</v>
      </c>
      <c r="N16" s="626">
        <f xml:space="preserve"> Update!N952</f>
        <v>449.55577300724968</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194.18143971126196</v>
      </c>
      <c r="N21" s="480">
        <f xml:space="preserve"> Update!N930</f>
        <v>184.60350521193493</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1.6859830068253305</v>
      </c>
      <c r="N22" s="629">
        <f xml:space="preserve"> Update!N931</f>
        <v>10.663074989437222</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15.653092433009196</v>
      </c>
      <c r="N23" s="480">
        <f xml:space="preserve"> Update!N932</f>
        <v>15.662820665677661</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180.21433028507812</v>
      </c>
      <c r="N24" s="480">
        <f xml:space="preserve"> Update!N933</f>
        <v>179.60375953569451</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194.16899104105303</v>
      </c>
      <c r="N28" s="480">
        <f xml:space="preserve"> Update!N935</f>
        <v>188.07976425599659</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1.5672157600520715</v>
      </c>
      <c r="N29" s="629">
        <f xml:space="preserve"> Update!N936</f>
        <v>7.1730389000264978</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11.880133786377547</v>
      </c>
      <c r="N30" s="480">
        <f xml:space="preserve"> Update!N937</f>
        <v>10.900042267729306</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183.8560730147274</v>
      </c>
      <c r="N32" s="480">
        <f xml:space="preserve"> Update!N939</f>
        <v>184.35276088829374</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40.03274088885216</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1.5267799213081077</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40.205601386186203</v>
      </c>
      <c r="N38" s="480">
        <f xml:space="preserve"> Update!N943</f>
        <v>47.39894940335261</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1.0718723486361359</v>
      </c>
      <c r="N39" s="480">
        <f xml:space="preserve"> Update!N944</f>
        <v>3.3592176302514769</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39.133729037550069</v>
      </c>
      <c r="N40" s="480">
        <f xml:space="preserve"> Update!N945</f>
        <v>85.599252583261418</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187.02667851984373</v>
      </c>
      <c r="N44" s="480">
        <f xml:space="preserve"> Update!N954</f>
        <v>181.99177366205092</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188.77247491752863</v>
      </c>
      <c r="N45" s="480">
        <f xml:space="preserve"> Update!N955</f>
        <v>184.29062683610718</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19.461330685530349</v>
      </c>
      <c r="N46" s="480">
        <f xml:space="preserve"> Update!N956</f>
        <v>61.732946711098215</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395.26048412290271</v>
      </c>
      <c r="N47" s="480">
        <f xml:space="preserve"> Update!N957</f>
        <v>428.01534720925633</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151.01588984773605</v>
      </c>
      <c r="N52" s="480">
        <f xml:space="preserve"> Update!N994</f>
        <v>157.73566913802739</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0.33105000000000007</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124.98452583523256</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6.2023524867008684E-2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14.240486338670742</v>
      </c>
      <c r="N68" s="488">
        <f xml:space="preserve"> Update!N140</f>
        <v>18.648464697586309</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0.11929208500413647</v>
      </c>
      <c r="N69" s="626">
        <f xml:space="preserve"> Update!N141</f>
        <v>0.83678852903165779</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5.8153939318025216</v>
      </c>
      <c r="N70" s="626">
        <f xml:space="preserve"> Update!N142</f>
        <v>4.2952800763113244</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1.9539366339629001</v>
      </c>
      <c r="N71" s="626">
        <f xml:space="preserve"> Update!N143</f>
        <v>2.1433655658955812</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18.221235721514503</v>
      </c>
      <c r="N73" s="488">
        <f xml:space="preserve"> Update!N145</f>
        <v>21.637167737033714</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7.1204714105113895</v>
      </c>
      <c r="N78" s="480">
        <f xml:space="preserve"> Update!N123</f>
        <v>6.3987814120913757</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6.1823590434588474E-2</v>
      </c>
      <c r="N79" s="629">
        <f xml:space="preserve"> Update!N124</f>
        <v>0.369606665701254</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0.93565247107217253</v>
      </c>
      <c r="N80" s="480">
        <f xml:space="preserve"> Update!N125</f>
        <v>0.90341222240138297</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6.2466425298738057</v>
      </c>
      <c r="N81" s="480">
        <f xml:space="preserve"> Update!N126</f>
        <v>5.864975855391247</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7.1200149281593514</v>
      </c>
      <c r="N85" s="480">
        <f xml:space="preserve"> Update!N128</f>
        <v>6.3769624957389226</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5.7468494569548001E-2</v>
      </c>
      <c r="N86" s="629">
        <f xml:space="preserve"> Update!N129</f>
        <v>0.24320638760310942</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0.94372783043172126</v>
      </c>
      <c r="N87" s="480">
        <f xml:space="preserve"> Update!N130</f>
        <v>0.90251265127719327</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6.2337555922971832</v>
      </c>
      <c r="N89" s="480">
        <f xml:space="preserve"> Update!N132</f>
        <v>5.7176562320648392</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5.8727207897560119</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0.22397547572729434</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5.8153939318025216</v>
      </c>
      <c r="N95" s="480">
        <f xml:space="preserve"> Update!N136</f>
        <v>4.2952800763113244</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7.4556332459006489E-2</v>
      </c>
      <c r="N96" s="480">
        <f xml:space="preserve"> Update!N137</f>
        <v>0.33744069221700518</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5.7408375993435152</v>
      </c>
      <c r="N97" s="480">
        <f xml:space="preserve"> Update!N138</f>
        <v>10.054535649577625</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6.6782542954657949</v>
      </c>
      <c r="N101" s="480">
        <f xml:space="preserve"> Update!N147</f>
        <v>6.1332361240714572</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6.6694527660185576</v>
      </c>
      <c r="N102" s="480">
        <f xml:space="preserve"> Update!N148</f>
        <v>5.9897581586742801</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2.8549372032894502</v>
      </c>
      <c r="N103" s="480">
        <f xml:space="preserve"> Update!N149</f>
        <v>7.8410880549011832</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16.202644264773802</v>
      </c>
      <c r="N104" s="480">
        <f xml:space="preserve"> Update!N150</f>
        <v>19.964082337646921</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6.1904916879328233</v>
      </c>
      <c r="N109" s="480">
        <f xml:space="preserve"> Update!N175</f>
        <v>7.3573247005926738</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0.33105000000000007</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5.1234056832254042</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7.0625888742399168E-2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374.10994441364426</v>
      </c>
      <c r="N125" s="626">
        <f xml:space="preserve"> Update!N320</f>
        <v>394.06754565919738</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3.1339066818732655</v>
      </c>
      <c r="N126" s="626">
        <f xml:space="preserve"> Update!N321</f>
        <v>18.526105281740172</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34.390207454383678</v>
      </c>
      <c r="N127" s="626">
        <f xml:space="preserve"> Update!N322</f>
        <v>43.103669327041288</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26.651161934059978</v>
      </c>
      <c r="N128" s="626">
        <f xml:space="preserve"> Update!N323</f>
        <v>27.778714997762862</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384.98289661584113</v>
      </c>
      <c r="N130" s="488">
        <f xml:space="preserve"> Update!N325</f>
        <v>427.91860527021601</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187.06096830075057</v>
      </c>
      <c r="N135" s="480">
        <f xml:space="preserve"> Update!N303</f>
        <v>178.20472379984355</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1.624159416390742</v>
      </c>
      <c r="N136" s="629">
        <f xml:space="preserve"> Update!N304</f>
        <v>10.293468323735969</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14.717439961937023</v>
      </c>
      <c r="N137" s="480">
        <f xml:space="preserve"> Update!N305</f>
        <v>14.759408443276277</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173.96768775520431</v>
      </c>
      <c r="N138" s="480">
        <f xml:space="preserve"> Update!N306</f>
        <v>173.73878368030327</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187.04897611289368</v>
      </c>
      <c r="N142" s="629">
        <f xml:space="preserve"> Update!N308</f>
        <v>181.70280176025767</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1.5097472654825235</v>
      </c>
      <c r="N143" s="629">
        <f xml:space="preserve"> Update!N309</f>
        <v>6.9298325124233884</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10.936405955945826</v>
      </c>
      <c r="N144" s="629">
        <f xml:space="preserve"> Update!N310</f>
        <v>9.9975296164521126</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177.62231742243023</v>
      </c>
      <c r="N146" s="480">
        <f xml:space="preserve"> Update!N312</f>
        <v>178.63510465622892</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34.160020099096151</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1.3028044455808134</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34.390207454383678</v>
      </c>
      <c r="N152" s="480">
        <f xml:space="preserve"> Update!N316</f>
        <v>43.103669327041288</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0.99731601617712951</v>
      </c>
      <c r="N153" s="480">
        <f xml:space="preserve"> Update!N317</f>
        <v>3.0217769380344719</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33.392891438206554</v>
      </c>
      <c r="N154" s="480">
        <f xml:space="preserve"> Update!N318</f>
        <v>75.544716933683787</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180.34842422437794</v>
      </c>
      <c r="N158" s="480">
        <f xml:space="preserve"> Update!N327</f>
        <v>175.85853753797946</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182.10302215151006</v>
      </c>
      <c r="N159" s="480">
        <f xml:space="preserve"> Update!N328</f>
        <v>178.3008686774329</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16.6063934822409</v>
      </c>
      <c r="N160" s="480">
        <f xml:space="preserve"> Update!N329</f>
        <v>53.89185865619703</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379.05783985812889</v>
      </c>
      <c r="N161" s="480">
        <f xml:space="preserve"> Update!N330</f>
        <v>408.05126487160936</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144.82539815980323</v>
      </c>
      <c r="N166" s="480">
        <f xml:space="preserve"> Update!N355</f>
        <v>150.37834443743472</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0.33105000000000007</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119.86112015200716</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6.1616375091489761E-2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0.33105000000000007</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0.33105000000000007</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0.33105000000000007</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70" activePane="bottomLeft" state="frozen"/>
      <selection pane="bottomLeft" activeCell="A4"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Staffs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388.35043075231499</v>
      </c>
      <c r="N10" s="626">
        <f xml:space="preserve"> Update!N947</f>
        <v>412.71601035678367</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3.2531987668774018</v>
      </c>
      <c r="N11" s="626">
        <f xml:space="preserve"> Update!N948</f>
        <v>19.362893810771826</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40.205601386186203</v>
      </c>
      <c r="N12" s="626">
        <f xml:space="preserve"> Update!N949</f>
        <v>47.39894940335261</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28.605098568022875</v>
      </c>
      <c r="N13" s="626">
        <f xml:space="preserve"> Update!N950</f>
        <v>29.922080563658447</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403.20413233735565</v>
      </c>
      <c r="N15" s="626">
        <f xml:space="preserve"> Update!N952</f>
        <v>449.55577300724968</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14.240486338670742</v>
      </c>
      <c r="N19" s="488">
        <f xml:space="preserve"> Update!N140</f>
        <v>18.648464697586309</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0.11929208500413647</v>
      </c>
      <c r="N20" s="626">
        <f xml:space="preserve"> Update!N141</f>
        <v>0.83678852903165779</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5.8153939318025216</v>
      </c>
      <c r="N21" s="626">
        <f xml:space="preserve"> Update!N142</f>
        <v>4.2952800763113244</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1.9539366339629001</v>
      </c>
      <c r="N22" s="626">
        <f xml:space="preserve"> Update!N143</f>
        <v>2.1433655658955812</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18.221235721514503</v>
      </c>
      <c r="N24" s="488">
        <f xml:space="preserve"> Update!N145</f>
        <v>21.637167737033714</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374.10994441364426</v>
      </c>
      <c r="N28" s="626">
        <f xml:space="preserve"> Update!N320</f>
        <v>394.06754565919738</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3.1339066818732655</v>
      </c>
      <c r="N29" s="626">
        <f xml:space="preserve"> Update!N321</f>
        <v>18.526105281740172</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34.390207454383678</v>
      </c>
      <c r="N30" s="626">
        <f xml:space="preserve"> Update!N322</f>
        <v>43.103669327041288</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26.651161934059978</v>
      </c>
      <c r="N31" s="626">
        <f xml:space="preserve"> Update!N323</f>
        <v>27.778714997762862</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384.98289661584113</v>
      </c>
      <c r="N33" s="626">
        <f xml:space="preserve"> Update!N325</f>
        <v>427.91860527021601</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187.02667851984373</v>
      </c>
      <c r="N65" s="480">
        <f xml:space="preserve"> Update!N954</f>
        <v>181.99177366205092</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188.77247491752863</v>
      </c>
      <c r="N66" s="480">
        <f xml:space="preserve"> Update!N955</f>
        <v>184.29062683610718</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19.461330685530349</v>
      </c>
      <c r="N67" s="480">
        <f xml:space="preserve"> Update!N956</f>
        <v>61.732946711098215</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395.26048412290271</v>
      </c>
      <c r="N68" s="480">
        <f xml:space="preserve"> Update!N957</f>
        <v>428.01534720925633</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151.01588984773605</v>
      </c>
      <c r="N74" s="480">
        <f xml:space="preserve"> Update!N994</f>
        <v>157.73566913802739</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0.33105000000000007</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124.98452583523256</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6.2023524867008684E-2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1462</v>
      </c>
      <c r="C17" s="76" t="s">
        <v>1463</v>
      </c>
      <c r="D17" s="78"/>
      <c r="E17" s="78"/>
      <c r="F17" s="78"/>
    </row>
    <row r="18" spans="1:6">
      <c r="A18" s="78"/>
      <c r="B18" s="392" t="s">
        <v>1464</v>
      </c>
      <c r="C18" s="76" t="s">
        <v>1465</v>
      </c>
      <c r="D18" s="78"/>
      <c r="E18" s="78"/>
      <c r="F18" s="78"/>
    </row>
    <row r="19" spans="1:6">
      <c r="A19" s="78"/>
      <c r="B19" s="76" t="s">
        <v>1466</v>
      </c>
      <c r="C19" s="76" t="s">
        <v>1467</v>
      </c>
      <c r="D19" s="78"/>
      <c r="E19" s="78"/>
      <c r="F19" s="78"/>
    </row>
    <row r="20" spans="1:6">
      <c r="A20" s="78"/>
      <c r="B20" s="76" t="s">
        <v>1468</v>
      </c>
      <c r="C20" s="76" t="s">
        <v>1469</v>
      </c>
      <c r="D20" s="78"/>
      <c r="E20" s="78"/>
      <c r="F20" s="78"/>
    </row>
    <row r="21" spans="1:6">
      <c r="A21" s="78"/>
      <c r="B21" s="76" t="s">
        <v>1470</v>
      </c>
      <c r="C21" s="76" t="s">
        <v>1471</v>
      </c>
      <c r="D21" s="78"/>
      <c r="E21" s="78"/>
      <c r="F21" s="78"/>
    </row>
    <row r="22" spans="1:6">
      <c r="A22" s="78"/>
      <c r="B22" s="76" t="s">
        <v>202</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Staffs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6.8187182987426054</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6.8483006575356242</v>
      </c>
      <c r="N29" s="181">
        <f xml:space="preserve"> PR19FDPublishedTables!N$28</f>
        <v>6.0118967101759813</v>
      </c>
      <c r="O29" s="181">
        <f xml:space="preserve"> PR19FDPublishedTables!O$28</f>
        <v>5.2643329514980195</v>
      </c>
      <c r="P29" s="181">
        <f xml:space="preserve"> PR19FDPublishedTables!P$28</f>
        <v>4.539199331143867</v>
      </c>
      <c r="Q29" s="181">
        <f xml:space="preserve"> PR19FDPublishedTables!Q$28</f>
        <v>3.8297840073942138</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0.89214233500913576</v>
      </c>
      <c r="N30" s="181">
        <f xml:space="preserve"> PR19FDPublishedTables!N$29</f>
        <v>0.80243935562851587</v>
      </c>
      <c r="O30" s="181">
        <f xml:space="preserve"> PR19FDPublishedTables!O$29</f>
        <v>0.77351655896131211</v>
      </c>
      <c r="P30" s="181">
        <f xml:space="preserve"> PR19FDPublishedTables!P$29</f>
        <v>0.75023666491373064</v>
      </c>
      <c r="Q30" s="181">
        <f xml:space="preserve"> PR19FDPublishedTables!Q$29</f>
        <v>0.66633872626862833</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5.9561583225264885</v>
      </c>
      <c r="N31" s="181">
        <f xml:space="preserve"> PR19FDPublishedTables!N$30</f>
        <v>5.2094573545474656</v>
      </c>
      <c r="O31" s="181">
        <f xml:space="preserve"> PR19FDPublishedTables!O$30</f>
        <v>4.4908163925367077</v>
      </c>
      <c r="P31" s="181">
        <f xml:space="preserve"> PR19FDPublishedTables!P$30</f>
        <v>3.7889626662301366</v>
      </c>
      <c r="Q31" s="181">
        <f xml:space="preserve"> PR19FDPublishedTables!Q$30</f>
        <v>3.1634452811255853</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6.4022294900310559</v>
      </c>
      <c r="N32" s="181">
        <f xml:space="preserve"> PR19FDPublishedTables!N$34</f>
        <v>5.610677032361723</v>
      </c>
      <c r="O32" s="181">
        <f xml:space="preserve"> PR19FDPublishedTables!O$34</f>
        <v>4.8775746720173636</v>
      </c>
      <c r="P32" s="181">
        <f xml:space="preserve"> PR19FDPublishedTables!P$34</f>
        <v>4.1640809986870018</v>
      </c>
      <c r="Q32" s="181">
        <f xml:space="preserve"> PR19FDPublishedTables!Q$34</f>
        <v>3.4966146442598998</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6.8187182987426054</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6.8187182987426063</v>
      </c>
      <c r="N35" s="181">
        <f xml:space="preserve"> PR19FDPublishedTables!N$72</f>
        <v>5.922162521822278</v>
      </c>
      <c r="O35" s="181">
        <f xml:space="preserve"> PR19FDPublishedTables!O$72</f>
        <v>5.1148074991561483</v>
      </c>
      <c r="P35" s="181">
        <f xml:space="preserve"> PR19FDPublishedTables!P$72</f>
        <v>4.3371044669258003</v>
      </c>
      <c r="Q35" s="181">
        <f xml:space="preserve"> PR19FDPublishedTables!Q$72</f>
        <v>3.5834922569257328</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0.89655577692032085</v>
      </c>
      <c r="N36" s="181">
        <f xml:space="preserve"> PR19FDPublishedTables!N$73</f>
        <v>0.80735502266613579</v>
      </c>
      <c r="O36" s="181">
        <f xml:space="preserve"> PR19FDPublishedTables!O$73</f>
        <v>0.77770303223034398</v>
      </c>
      <c r="P36" s="181">
        <f xml:space="preserve"> PR19FDPublishedTables!P$73</f>
        <v>0.75361221000006773</v>
      </c>
      <c r="Q36" s="181">
        <f xml:space="preserve"> PR19FDPublishedTables!Q$73</f>
        <v>0.66878222011254085</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5.9221625218222851</v>
      </c>
      <c r="N38" s="181">
        <f xml:space="preserve"> PR19FDPublishedTables!N$75</f>
        <v>5.1148074991561421</v>
      </c>
      <c r="O38" s="181">
        <f xml:space="preserve"> PR19FDPublishedTables!O$75</f>
        <v>4.3371044669258048</v>
      </c>
      <c r="P38" s="181">
        <f xml:space="preserve"> PR19FDPublishedTables!P$75</f>
        <v>3.5834922569257328</v>
      </c>
      <c r="Q38" s="181">
        <f xml:space="preserve"> PR19FDPublishedTables!Q$75</f>
        <v>2.914710036813192</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6.3704404102824457</v>
      </c>
      <c r="N39" s="181">
        <f xml:space="preserve"> PR19FDPublishedTables!N$79</f>
        <v>5.5184850104892096</v>
      </c>
      <c r="O39" s="181">
        <f xml:space="preserve"> PR19FDPublishedTables!O$79</f>
        <v>4.7259559830409765</v>
      </c>
      <c r="P39" s="181">
        <f xml:space="preserve"> PR19FDPublishedTables!P$79</f>
        <v>3.9602983619257666</v>
      </c>
      <c r="Q39" s="181">
        <f xml:space="preserve"> PR19FDPublishedTables!Q$79</f>
        <v>3.2491011468694624</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5.4538829396376407</v>
      </c>
      <c r="O42" s="181">
        <f xml:space="preserve"> PR19FDPublishedTables!O$110</f>
        <v>8.9944222341643592</v>
      </c>
      <c r="P42" s="181">
        <f xml:space="preserve"> PR19FDPublishedTables!P$110</f>
        <v>11.558813818671611</v>
      </c>
      <c r="Q42" s="181">
        <f xml:space="preserve"> PR19FDPublishedTables!Q$110</f>
        <v>14.05668122182681</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5.5247125882043697</v>
      </c>
      <c r="N43" s="181">
        <f xml:space="preserve"> PR19FDPublishedTables!N$111</f>
        <v>3.8424014759906595</v>
      </c>
      <c r="O43" s="181">
        <f xml:space="preserve"> PR19FDPublishedTables!O$111</f>
        <v>3.0467474538193504</v>
      </c>
      <c r="P43" s="181">
        <f xml:space="preserve"> PR19FDPublishedTables!P$111</f>
        <v>3.1242940820841021</v>
      </c>
      <c r="Q43" s="181">
        <f xml:space="preserve"> PR19FDPublishedTables!Q$111</f>
        <v>3.5638151345600062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7.0829648566722497E-2</v>
      </c>
      <c r="N44" s="181">
        <f xml:space="preserve"> PR19FDPublishedTables!N$112</f>
        <v>0.30186218146393895</v>
      </c>
      <c r="O44" s="181">
        <f xml:space="preserve"> PR19FDPublishedTables!O$112</f>
        <v>0.48235586931208957</v>
      </c>
      <c r="P44" s="181">
        <f xml:space="preserve"> PR19FDPublishedTables!P$112</f>
        <v>0.62642667892888471</v>
      </c>
      <c r="Q44" s="181">
        <f xml:space="preserve"> PR19FDPublishedTables!Q$112</f>
        <v>0.77266721446314934</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5.4538829396376469</v>
      </c>
      <c r="N45" s="181">
        <f xml:space="preserve"> PR19FDPublishedTables!N$113</f>
        <v>8.9944222341643609</v>
      </c>
      <c r="O45" s="181">
        <f xml:space="preserve"> PR19FDPublishedTables!O$113</f>
        <v>11.55881381867162</v>
      </c>
      <c r="P45" s="181">
        <f xml:space="preserve"> PR19FDPublishedTables!P$113</f>
        <v>14.056681221826828</v>
      </c>
      <c r="Q45" s="181">
        <f xml:space="preserve"> PR19FDPublishedTables!Q$113</f>
        <v>16.847829141923668</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2.7269414698188235</v>
      </c>
      <c r="N46" s="181">
        <f xml:space="preserve"> PR19FDPublishedTables!N$117</f>
        <v>7.2241525869010008</v>
      </c>
      <c r="O46" s="181">
        <f xml:space="preserve"> PR19FDPublishedTables!O$117</f>
        <v>10.276618026417989</v>
      </c>
      <c r="P46" s="181">
        <f xml:space="preserve"> PR19FDPublishedTables!P$117</f>
        <v>12.807747520249219</v>
      </c>
      <c r="Q46" s="181">
        <f xml:space="preserve"> PR19FDPublishedTables!Q$117</f>
        <v>15.452255181875239</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6.4022294900310559</v>
      </c>
      <c r="N48" s="196">
        <f t="shared" si="4"/>
        <v>5.610677032361723</v>
      </c>
      <c r="O48" s="196">
        <f t="shared" si="4"/>
        <v>4.8775746720173636</v>
      </c>
      <c r="P48" s="196">
        <f t="shared" si="4"/>
        <v>4.1640809986870018</v>
      </c>
      <c r="Q48" s="196">
        <f t="shared" si="4"/>
        <v>3.4966146442598998</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6.3704404102824457</v>
      </c>
      <c r="N49" s="196">
        <f t="shared" si="5"/>
        <v>5.5184850104892096</v>
      </c>
      <c r="O49" s="196">
        <f t="shared" si="5"/>
        <v>4.7259559830409765</v>
      </c>
      <c r="P49" s="196">
        <f t="shared" si="5"/>
        <v>3.9602983619257666</v>
      </c>
      <c r="Q49" s="196">
        <f t="shared" si="5"/>
        <v>3.2491011468694624</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2.7269414698188235</v>
      </c>
      <c r="N50" s="196">
        <f t="shared" si="6"/>
        <v>7.2241525869010008</v>
      </c>
      <c r="O50" s="196">
        <f t="shared" si="6"/>
        <v>10.276618026417989</v>
      </c>
      <c r="P50" s="196">
        <f t="shared" si="6"/>
        <v>12.807747520249219</v>
      </c>
      <c r="Q50" s="196">
        <f t="shared" si="6"/>
        <v>15.452255181875239</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15.499611370132326</v>
      </c>
      <c r="N51" s="320">
        <f t="shared" si="7"/>
        <v>18.353314629751935</v>
      </c>
      <c r="O51" s="320">
        <f xml:space="preserve"> SUM(O48:O50)</f>
        <v>19.880148681476328</v>
      </c>
      <c r="P51" s="320">
        <f t="shared" si="7"/>
        <v>20.932126880861986</v>
      </c>
      <c r="Q51" s="320">
        <f t="shared" si="7"/>
        <v>22.197970973004601</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7.208622249784022</v>
      </c>
      <c r="N60" s="196">
        <f t="shared" si="10"/>
        <v>6.7204794505245662</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0.93908217640014913</v>
      </c>
      <c r="N61" s="196">
        <f t="shared" si="11"/>
        <v>0.89701760688362808</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7.1055123036313477</v>
      </c>
      <c r="M62" s="196">
        <f t="shared" si="12"/>
        <v>6.2695400733838724</v>
      </c>
      <c r="N62" s="196">
        <f t="shared" si="12"/>
        <v>5.8234618436409384</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7.1774834227289048</v>
      </c>
      <c r="N64" s="196">
        <f t="shared" si="13"/>
        <v>6.620168883342032</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0.94372783043172126</v>
      </c>
      <c r="N65" s="196">
        <f t="shared" si="14"/>
        <v>0.90251265127719327</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7.1055123036313477</v>
      </c>
      <c r="M67" s="196">
        <f t="shared" si="16"/>
        <v>6.2337555922971832</v>
      </c>
      <c r="N67" s="196">
        <f t="shared" si="16"/>
        <v>5.7176562320648392</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6.0966962654833061</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5.8153939318025216</v>
      </c>
      <c r="N70" s="196">
        <f t="shared" si="18"/>
        <v>4.2952800763113244</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7.4556332459006489E-2</v>
      </c>
      <c r="N71" s="196">
        <f t="shared" si="19"/>
        <v>0.33744069221700518</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5.7408375993435152</v>
      </c>
      <c r="N72" s="196">
        <f t="shared" si="20"/>
        <v>10.054535649577625</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6.7027339447446534</v>
      </c>
      <c r="N74" s="196">
        <f t="shared" si="21"/>
        <v>6.089823287804097</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6.6694527660185576</v>
      </c>
      <c r="N75" s="196">
        <f t="shared" si="22"/>
        <v>5.9897581586742801</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2.8549372032894502</v>
      </c>
      <c r="N76" s="196">
        <f t="shared" si="23"/>
        <v>7.8410880549011832</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16.227123914052662</v>
      </c>
      <c r="N77" s="243">
        <f t="shared" si="24"/>
        <v>19.92066950137956</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7.1055123036313477</v>
      </c>
      <c r="M81" s="318">
        <f t="shared" si="25"/>
        <v>6.2695400733838724</v>
      </c>
      <c r="N81" s="318">
        <f t="shared" si="25"/>
        <v>5.8234618436409384</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7.1055123036313477</v>
      </c>
      <c r="M82" s="318">
        <f t="shared" si="26"/>
        <v>6.2337555922971832</v>
      </c>
      <c r="N82" s="318">
        <f t="shared" si="26"/>
        <v>5.7176562320648392</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5.7408375993435152</v>
      </c>
      <c r="N83" s="318">
        <f t="shared" si="27"/>
        <v>10.054535649577625</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14.211024607262695</v>
      </c>
      <c r="M84" s="319">
        <f t="shared" si="28"/>
        <v>18.244133265024569</v>
      </c>
      <c r="N84" s="319">
        <f t="shared" si="28"/>
        <v>21.595653725283405</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7.1774834227289039</v>
      </c>
      <c r="N86" s="318">
        <f xml:space="preserve"> M81 * N$21</f>
        <v>6.6581715455717516</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7.1774834227289039</v>
      </c>
      <c r="N87" s="318">
        <f t="shared" si="29"/>
        <v>6.6201688833420409</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6.0966962654833141</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14.354966845457808</v>
      </c>
      <c r="N89" s="319">
        <f t="shared" ref="N89" si="36" xml:space="preserve"> SUM(N86:N88)</f>
        <v>19.375036694397107</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14.354966845457808</v>
      </c>
      <c r="N91" s="196">
        <f t="shared" si="40"/>
        <v>19.375036694397107</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14.211024607262695</v>
      </c>
      <c r="N92" s="196">
        <f t="shared" si="41"/>
        <v>18.244133265024569</v>
      </c>
      <c r="O92" s="196">
        <f t="shared" si="41"/>
        <v>21.595653725283405</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0.14394223819511254</v>
      </c>
      <c r="N94" s="320">
        <f t="shared" si="43"/>
        <v>1.1309034293725375</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16.227123914052662</v>
      </c>
      <c r="N99" s="195">
        <f t="shared" si="44"/>
        <v>19.92066950137956</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6.4908495656210654</v>
      </c>
      <c r="N100" s="195">
        <f t="shared" si="45"/>
        <v>7.9682678005518248</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15.499611370132326</v>
      </c>
      <c r="N101" s="196">
        <f t="shared" si="46"/>
        <v>18.353314629751935</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6.1998445480529307</v>
      </c>
      <c r="N102" s="196">
        <f xml:space="preserve"> N98 * N101</f>
        <v>7.3413258519007742</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0.33105000000000007</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16.227123914052662</v>
      </c>
      <c r="N107" s="195">
        <f t="shared" si="48"/>
        <v>19.92066950137956</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5.3719893717471345</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15.499611370132326</v>
      </c>
      <c r="N109" s="196">
        <f t="shared" si="50"/>
        <v>18.353314629751935</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5.1311463440823077</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179.13365197280234</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179.91080623147596</v>
      </c>
      <c r="N118" s="181">
        <f xml:space="preserve"> PR19FDPublishedTables!N$203</f>
        <v>167.43006578184429</v>
      </c>
      <c r="O118" s="181">
        <f xml:space="preserve"> PR19FDPublishedTables!O$203</f>
        <v>155.94587709012723</v>
      </c>
      <c r="P118" s="181">
        <f xml:space="preserve"> PR19FDPublishedTables!P$203</f>
        <v>144.85829324122739</v>
      </c>
      <c r="Q118" s="181">
        <f xml:space="preserve"> PR19FDPublishedTables!Q$203</f>
        <v>134.70544361895315</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14.033042886055151</v>
      </c>
      <c r="N119" s="181">
        <f xml:space="preserve"> PR19FDPublishedTables!N$204</f>
        <v>13.109774150718382</v>
      </c>
      <c r="O119" s="181">
        <f xml:space="preserve"> PR19FDPublishedTables!O$204</f>
        <v>12.631616044300319</v>
      </c>
      <c r="P119" s="181">
        <f xml:space="preserve"> PR19FDPublishedTables!P$204</f>
        <v>11.588663459298202</v>
      </c>
      <c r="Q119" s="181">
        <f xml:space="preserve"> PR19FDPublishedTables!Q$204</f>
        <v>10.507024602278371</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165.87776334542082</v>
      </c>
      <c r="N120" s="181">
        <f xml:space="preserve"> PR19FDPublishedTables!N$205</f>
        <v>154.32029163112591</v>
      </c>
      <c r="O120" s="181">
        <f xml:space="preserve"> PR19FDPublishedTables!O$205</f>
        <v>143.3142610458269</v>
      </c>
      <c r="P120" s="181">
        <f xml:space="preserve"> PR19FDPublishedTables!P$205</f>
        <v>133.26962978192918</v>
      </c>
      <c r="Q120" s="181">
        <f xml:space="preserve"> PR19FDPublishedTables!Q$205</f>
        <v>124.19841901667479</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172.89428478844837</v>
      </c>
      <c r="N121" s="181">
        <f xml:space="preserve"> PR19FDPublishedTables!N$209</f>
        <v>160.87517870648509</v>
      </c>
      <c r="O121" s="181">
        <f xml:space="preserve"> PR19FDPublishedTables!O$209</f>
        <v>149.63006906797705</v>
      </c>
      <c r="P121" s="181">
        <f xml:space="preserve"> PR19FDPublishedTables!P$209</f>
        <v>139.06396151157827</v>
      </c>
      <c r="Q121" s="181">
        <f xml:space="preserve"> PR19FDPublishedTables!Q$209</f>
        <v>129.45193131781397</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179.13365197280234</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179.13365197280237</v>
      </c>
      <c r="N124" s="181">
        <f xml:space="preserve"> PR19FDPublishedTables!N$247</f>
        <v>168.74390015837974</v>
      </c>
      <c r="O124" s="181">
        <f xml:space="preserve"> PR19FDPublishedTables!O$247</f>
        <v>159.80047344998545</v>
      </c>
      <c r="P124" s="181">
        <f xml:space="preserve"> PR19FDPublishedTables!P$247</f>
        <v>151.33104835713624</v>
      </c>
      <c r="Q124" s="181">
        <f xml:space="preserve"> PR19FDPublishedTables!Q$247</f>
        <v>143.24997037486585</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10.389751814422551</v>
      </c>
      <c r="N125" s="181">
        <f xml:space="preserve"> PR19FDPublishedTables!N$248</f>
        <v>8.9434267083941421</v>
      </c>
      <c r="O125" s="181">
        <f xml:space="preserve"> PR19FDPublishedTables!O$248</f>
        <v>8.4694250928492529</v>
      </c>
      <c r="P125" s="181">
        <f xml:space="preserve"> PR19FDPublishedTables!P$248</f>
        <v>8.0810779822710952</v>
      </c>
      <c r="Q125" s="181">
        <f xml:space="preserve"> PR19FDPublishedTables!Q$248</f>
        <v>7.85009837654263</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168.74390015837983</v>
      </c>
      <c r="N127" s="181">
        <f xml:space="preserve"> PR19FDPublishedTables!N$250</f>
        <v>159.80047344998559</v>
      </c>
      <c r="O127" s="181">
        <f xml:space="preserve"> PR19FDPublishedTables!O$250</f>
        <v>151.33104835713618</v>
      </c>
      <c r="P127" s="181">
        <f xml:space="preserve"> PR19FDPublishedTables!P$250</f>
        <v>143.24997037486514</v>
      </c>
      <c r="Q127" s="181">
        <f xml:space="preserve"> PR19FDPublishedTables!Q$250</f>
        <v>135.39987199832322</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173.9387760655911</v>
      </c>
      <c r="N128" s="181">
        <f xml:space="preserve"> PR19FDPublishedTables!N$254</f>
        <v>164.27218680418267</v>
      </c>
      <c r="O128" s="181">
        <f xml:space="preserve"> PR19FDPublishedTables!O$254</f>
        <v>155.56576090356083</v>
      </c>
      <c r="P128" s="181">
        <f xml:space="preserve"> PR19FDPublishedTables!P$254</f>
        <v>147.29050936600069</v>
      </c>
      <c r="Q128" s="181">
        <f xml:space="preserve"> PR19FDPublishedTables!Q$254</f>
        <v>139.32492118659454</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31.723754202841924</v>
      </c>
      <c r="O131" s="181">
        <f xml:space="preserve"> PR19FDPublishedTables!O$285</f>
        <v>67.579558653265266</v>
      </c>
      <c r="P131" s="181">
        <f xml:space="preserve"> PR19FDPublishedTables!P$285</f>
        <v>103.89283758561973</v>
      </c>
      <c r="Q131" s="181">
        <f xml:space="preserve"> PR19FDPublishedTables!Q$285</f>
        <v>124.36737364122287</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32.67121957038303</v>
      </c>
      <c r="N132" s="181">
        <f xml:space="preserve"> PR19FDPublishedTables!N$286</f>
        <v>38.558976294991297</v>
      </c>
      <c r="O132" s="181">
        <f xml:space="preserve"> PR19FDPublishedTables!O$286</f>
        <v>40.980991824322153</v>
      </c>
      <c r="P132" s="181">
        <f xml:space="preserve"> PR19FDPublishedTables!P$286</f>
        <v>26.736272046311633</v>
      </c>
      <c r="Q132" s="181">
        <f xml:space="preserve"> PR19FDPublishedTables!Q$286</f>
        <v>28.638000664621362</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0.94746536754111055</v>
      </c>
      <c r="N133" s="181">
        <f xml:space="preserve"> PR19FDPublishedTables!N$287</f>
        <v>2.7031718445678901</v>
      </c>
      <c r="O133" s="181">
        <f xml:space="preserve"> PR19FDPublishedTables!O$287</f>
        <v>4.6677128919675948</v>
      </c>
      <c r="P133" s="181">
        <f xml:space="preserve"> PR19FDPublishedTables!P$287</f>
        <v>6.2617359907086234</v>
      </c>
      <c r="Q133" s="181">
        <f xml:space="preserve"> PR19FDPublishedTables!Q$287</f>
        <v>7.6000132937496421</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31.723754202841921</v>
      </c>
      <c r="N134" s="181">
        <f xml:space="preserve"> PR19FDPublishedTables!N$288</f>
        <v>67.579558653265337</v>
      </c>
      <c r="O134" s="181">
        <f xml:space="preserve"> PR19FDPublishedTables!O$288</f>
        <v>103.89283758561982</v>
      </c>
      <c r="P134" s="181">
        <f xml:space="preserve"> PR19FDPublishedTables!P$288</f>
        <v>124.36737364122273</v>
      </c>
      <c r="Q134" s="181">
        <f xml:space="preserve"> PR19FDPublishedTables!Q$288</f>
        <v>145.4053610120946</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15.86187710142096</v>
      </c>
      <c r="N135" s="181">
        <f xml:space="preserve"> PR19FDPublishedTables!N$292</f>
        <v>49.651656428053627</v>
      </c>
      <c r="O135" s="181">
        <f xml:space="preserve"> PR19FDPublishedTables!O$292</f>
        <v>85.736198119442548</v>
      </c>
      <c r="P135" s="181">
        <f xml:space="preserve"> PR19FDPublishedTables!P$292</f>
        <v>114.13010561342122</v>
      </c>
      <c r="Q135" s="181">
        <f xml:space="preserve"> PR19FDPublishedTables!Q$292</f>
        <v>134.88636732665873</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172.89428478844837</v>
      </c>
      <c r="N137" s="196">
        <f t="shared" si="52"/>
        <v>160.87517870648509</v>
      </c>
      <c r="O137" s="196">
        <f t="shared" si="52"/>
        <v>149.63006906797705</v>
      </c>
      <c r="P137" s="196">
        <f t="shared" si="52"/>
        <v>139.06396151157827</v>
      </c>
      <c r="Q137" s="196">
        <f t="shared" si="52"/>
        <v>129.45193131781397</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173.9387760655911</v>
      </c>
      <c r="N138" s="196">
        <f t="shared" si="53"/>
        <v>164.27218680418267</v>
      </c>
      <c r="O138" s="196">
        <f t="shared" si="53"/>
        <v>155.56576090356083</v>
      </c>
      <c r="P138" s="196">
        <f t="shared" si="53"/>
        <v>147.29050936600069</v>
      </c>
      <c r="Q138" s="196">
        <f t="shared" si="53"/>
        <v>139.32492118659454</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15.86187710142096</v>
      </c>
      <c r="N139" s="196">
        <f t="shared" si="54"/>
        <v>49.651656428053627</v>
      </c>
      <c r="O139" s="196">
        <f t="shared" si="54"/>
        <v>85.736198119442548</v>
      </c>
      <c r="P139" s="196">
        <f t="shared" si="54"/>
        <v>114.13010561342122</v>
      </c>
      <c r="Q139" s="196">
        <f t="shared" si="54"/>
        <v>134.88636732665873</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362.69493795546043</v>
      </c>
      <c r="N140" s="320">
        <f t="shared" si="55"/>
        <v>374.79902193872141</v>
      </c>
      <c r="O140" s="320">
        <f xml:space="preserve"> SUM(O137:O139)</f>
        <v>390.93202809098045</v>
      </c>
      <c r="P140" s="320">
        <f t="shared" si="55"/>
        <v>400.48457649100015</v>
      </c>
      <c r="Q140" s="320">
        <f t="shared" si="55"/>
        <v>403.66321983106724</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189.37676741013513</v>
      </c>
      <c r="N149" s="196">
        <f t="shared" si="58"/>
        <v>187.16394687591423</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14.771387857990568</v>
      </c>
      <c r="N150" s="196">
        <f t="shared" si="59"/>
        <v>14.654937040384056</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186.66797957057094</v>
      </c>
      <c r="M151" s="196">
        <f t="shared" si="60"/>
        <v>174.60537955214457</v>
      </c>
      <c r="N151" s="196">
        <f t="shared" si="60"/>
        <v>172.50900983553018</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188.55872337837604</v>
      </c>
      <c r="N153" s="196">
        <f t="shared" si="61"/>
        <v>188.63263427268103</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10.936405955945826</v>
      </c>
      <c r="N154" s="196">
        <f t="shared" si="62"/>
        <v>9.9975296164521126</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186.66797957057094</v>
      </c>
      <c r="M156" s="196">
        <f t="shared" si="64"/>
        <v>177.62231742243023</v>
      </c>
      <c r="N156" s="196">
        <f t="shared" si="64"/>
        <v>178.63510465622892</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35.46282454467697</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34.390207454383678</v>
      </c>
      <c r="N159" s="196">
        <f t="shared" si="66"/>
        <v>43.103669327041288</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0.99731601617712951</v>
      </c>
      <c r="N160" s="196">
        <f t="shared" si="67"/>
        <v>3.0217769380344719</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33.392891438206554</v>
      </c>
      <c r="N161" s="196">
        <f t="shared" si="68"/>
        <v>75.544716933683787</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181.00950509636615</v>
      </c>
      <c r="N163" s="196">
        <f t="shared" si="69"/>
        <v>174.61375945640725</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182.10302215151006</v>
      </c>
      <c r="N164" s="196">
        <f t="shared" si="70"/>
        <v>178.3008686774329</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16.6063934822409</v>
      </c>
      <c r="N165" s="196">
        <f t="shared" si="71"/>
        <v>53.89185865619703</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379.71892073011708</v>
      </c>
      <c r="N166" s="243">
        <f t="shared" si="72"/>
        <v>406.80648679003718</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186.66797957057094</v>
      </c>
      <c r="M170" s="318">
        <f t="shared" si="73"/>
        <v>174.60537955214457</v>
      </c>
      <c r="N170" s="318">
        <f t="shared" si="73"/>
        <v>172.50900983553018</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186.66797957057094</v>
      </c>
      <c r="M171" s="318">
        <f t="shared" si="74"/>
        <v>177.62231742243023</v>
      </c>
      <c r="N171" s="318">
        <f t="shared" si="74"/>
        <v>178.63510465622892</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33.392891438206554</v>
      </c>
      <c r="N172" s="318">
        <f t="shared" si="75"/>
        <v>75.544716933683787</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373.33595914114187</v>
      </c>
      <c r="M173" s="319">
        <f t="shared" si="76"/>
        <v>385.62058841278133</v>
      </c>
      <c r="N173" s="319">
        <f t="shared" si="76"/>
        <v>426.68883142544286</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188.55872337837602</v>
      </c>
      <c r="N175" s="318">
        <f xml:space="preserve"> M170 * N$21</f>
        <v>185.42868475683539</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188.55872337837602</v>
      </c>
      <c r="N176" s="318">
        <f t="shared" si="77"/>
        <v>188.63263427268114</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35.46282454467697</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377.11744675675203</v>
      </c>
      <c r="N178" s="319">
        <f t="shared" si="79"/>
        <v>409.52414357419349</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377.11744675675203</v>
      </c>
      <c r="N180" s="196">
        <f t="shared" si="80"/>
        <v>409.52414357419349</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373.33595914114187</v>
      </c>
      <c r="N181" s="196">
        <f t="shared" si="81"/>
        <v>385.62058841278133</v>
      </c>
      <c r="O181" s="196">
        <f t="shared" si="81"/>
        <v>426.68883142544286</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3.7814876156101604</v>
      </c>
      <c r="N183" s="320">
        <f t="shared" si="83"/>
        <v>23.903555161412157</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379.71892073011708</v>
      </c>
      <c r="N188" s="195">
        <f t="shared" si="84"/>
        <v>406.80648679003718</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151.88756829204684</v>
      </c>
      <c r="N189" s="195">
        <f t="shared" si="85"/>
        <v>162.7225947160149</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362.69493795546043</v>
      </c>
      <c r="N190" s="196">
        <f t="shared" si="86"/>
        <v>374.79902193872141</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145.07797518218419</v>
      </c>
      <c r="N191" s="196">
        <f xml:space="preserve"> N187 * N190</f>
        <v>149.91960877548857</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0.33105000000000007</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379.71892073011708</v>
      </c>
      <c r="N196" s="195">
        <f t="shared" si="88"/>
        <v>406.80648679003718</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125.70594870770529</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362.69493795546043</v>
      </c>
      <c r="N198" s="196">
        <f t="shared" si="90"/>
        <v>374.79902193872141</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120.0701592101552</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0.33105000000000007</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0.33105000000000007</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0.33105000000000007</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196.58538965991914</v>
      </c>
      <c r="N473" s="196">
        <f t="shared" si="293"/>
        <v>193.88442632643881</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15.710470034390717</v>
      </c>
      <c r="N474" s="196">
        <f t="shared" si="294"/>
        <v>15.551954647267683</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193.77349187420228</v>
      </c>
      <c r="M475" s="196">
        <f t="shared" si="295"/>
        <v>180.87491962552843</v>
      </c>
      <c r="N475" s="196">
        <f t="shared" si="295"/>
        <v>178.33247167917111</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195.73620680110494</v>
      </c>
      <c r="N477" s="196">
        <f t="shared" si="296"/>
        <v>195.25280315602305</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11.880133786377547</v>
      </c>
      <c r="N478" s="196">
        <f t="shared" si="297"/>
        <v>10.900042267729306</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193.77349187420228</v>
      </c>
      <c r="M480" s="196">
        <f t="shared" si="299"/>
        <v>183.8560730147274</v>
      </c>
      <c r="N480" s="196">
        <f t="shared" si="299"/>
        <v>184.35276088829374</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41.559520810160279</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40.205601386186203</v>
      </c>
      <c r="N483" s="196">
        <f t="shared" si="301"/>
        <v>47.39894940335261</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1.0718723486361359</v>
      </c>
      <c r="N484" s="196">
        <f t="shared" si="302"/>
        <v>3.3592176302514769</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39.133729037550069</v>
      </c>
      <c r="N485" s="196">
        <f t="shared" si="303"/>
        <v>85.599252583261418</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187.71223904111082</v>
      </c>
      <c r="N487" s="196">
        <f t="shared" si="304"/>
        <v>180.70358274421136</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188.77247491752863</v>
      </c>
      <c r="N488" s="196">
        <f t="shared" si="305"/>
        <v>184.29062683610718</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19.461330685530349</v>
      </c>
      <c r="N489" s="196">
        <f t="shared" si="306"/>
        <v>61.732946711098215</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395.94604464416977</v>
      </c>
      <c r="N490" s="320">
        <f t="shared" si="307"/>
        <v>426.72715629141675</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0.14394223819511254</v>
      </c>
      <c r="N495" s="84">
        <f t="shared" si="309"/>
        <v>1.1309034293725375</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3.7814876156101604</v>
      </c>
      <c r="N496" s="195">
        <f t="shared" si="310"/>
        <v>23.903555161412157</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3.925429853805273</v>
      </c>
      <c r="N500" s="312">
        <f t="shared" si="314"/>
        <v>25.034458590784695</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6.4908495656210654</v>
      </c>
      <c r="N507" s="84">
        <f t="shared" si="315"/>
        <v>7.9682678005518248</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151.88756829204684</v>
      </c>
      <c r="N508" s="195">
        <f t="shared" si="316"/>
        <v>162.7225947160149</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158.3784178576679</v>
      </c>
      <c r="N512" s="211">
        <f t="shared" si="321"/>
        <v>170.69086251656671</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6.1998445480529307</v>
      </c>
      <c r="N516" s="195">
        <f t="shared" si="322"/>
        <v>7.3413258519007742</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145.07797518218419</v>
      </c>
      <c r="N517" s="195">
        <f t="shared" si="323"/>
        <v>149.91960877548857</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151.27781973023713</v>
      </c>
      <c r="N521" s="320">
        <f t="shared" si="327"/>
        <v>157.26093462738933</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0.33105000000000007</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5.3719893717471345</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125.70594870770529</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131.07793807945242</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0.33105000000000007</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5.1311463440823077</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120.0701592101552</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125.20130555423751</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7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7.1023968916581603</v>
      </c>
      <c r="J28" s="499">
        <v>6.3269988537082904</v>
      </c>
      <c r="K28" s="499">
        <v>5.6447154822348802</v>
      </c>
      <c r="L28" s="499">
        <v>4.9670072018928204</v>
      </c>
      <c r="M28" s="499">
        <v>4.2787366646006202</v>
      </c>
    </row>
    <row r="29" spans="1:13">
      <c r="A29" t="s">
        <v>202</v>
      </c>
      <c r="B29" t="s">
        <v>256</v>
      </c>
      <c r="C29" t="s">
        <v>257</v>
      </c>
      <c r="D29" t="s">
        <v>255</v>
      </c>
      <c r="E29" t="s">
        <v>206</v>
      </c>
      <c r="F29" s="499"/>
      <c r="G29" s="499"/>
      <c r="H29" s="499"/>
      <c r="I29" s="499">
        <v>0.172290593764197</v>
      </c>
      <c r="J29" s="499">
        <v>0.18720101931768199</v>
      </c>
      <c r="K29" s="499">
        <v>0.177829328705883</v>
      </c>
      <c r="L29" s="499">
        <v>0.15894423046057399</v>
      </c>
      <c r="M29" s="499">
        <v>0.13691957326722301</v>
      </c>
    </row>
    <row r="30" spans="1:13">
      <c r="A30" t="s">
        <v>202</v>
      </c>
      <c r="B30" t="s">
        <v>258</v>
      </c>
      <c r="C30" t="s">
        <v>259</v>
      </c>
      <c r="D30" t="s">
        <v>255</v>
      </c>
      <c r="E30" t="s">
        <v>206</v>
      </c>
      <c r="F30" s="499"/>
      <c r="G30" s="499"/>
      <c r="H30" s="499"/>
      <c r="I30" s="499">
        <v>0.94768863171406104</v>
      </c>
      <c r="J30" s="499">
        <v>0.86948439079108997</v>
      </c>
      <c r="K30" s="499">
        <v>0.85553760904794796</v>
      </c>
      <c r="L30" s="499">
        <v>0.84721476775276805</v>
      </c>
      <c r="M30" s="499">
        <v>0.76827381061182598</v>
      </c>
    </row>
    <row r="31" spans="1:13">
      <c r="A31" t="s">
        <v>202</v>
      </c>
      <c r="B31" t="s">
        <v>260</v>
      </c>
      <c r="C31" t="s">
        <v>261</v>
      </c>
      <c r="D31" t="s">
        <v>255</v>
      </c>
      <c r="E31" t="s">
        <v>206</v>
      </c>
      <c r="F31" s="499"/>
      <c r="G31" s="499"/>
      <c r="H31" s="499"/>
      <c r="I31" s="499">
        <v>5.9561583225264796</v>
      </c>
      <c r="J31" s="499">
        <v>5.2094573545474701</v>
      </c>
      <c r="K31" s="499">
        <v>4.4908163925367104</v>
      </c>
      <c r="L31" s="499">
        <v>3.7889626662301299</v>
      </c>
      <c r="M31" s="499">
        <v>3.1634452811255902</v>
      </c>
    </row>
    <row r="32" spans="1:13">
      <c r="A32" t="s">
        <v>202</v>
      </c>
      <c r="B32" t="s">
        <v>262</v>
      </c>
      <c r="C32" t="s">
        <v>263</v>
      </c>
      <c r="D32" t="s">
        <v>255</v>
      </c>
      <c r="E32" t="s">
        <v>206</v>
      </c>
      <c r="F32" s="499"/>
      <c r="G32" s="499"/>
      <c r="H32" s="499"/>
      <c r="I32" s="499">
        <v>7.1023968916581603</v>
      </c>
      <c r="J32" s="499">
        <v>6.29088641672472</v>
      </c>
      <c r="K32" s="499">
        <v>5.5421574866977297</v>
      </c>
      <c r="L32" s="499">
        <v>4.7969961894641999</v>
      </c>
      <c r="M32" s="499">
        <v>4.0467064623458304</v>
      </c>
    </row>
    <row r="33" spans="1:13">
      <c r="A33" t="s">
        <v>202</v>
      </c>
      <c r="B33" t="s">
        <v>264</v>
      </c>
      <c r="C33" t="s">
        <v>265</v>
      </c>
      <c r="D33" t="s">
        <v>255</v>
      </c>
      <c r="E33" t="s">
        <v>206</v>
      </c>
      <c r="F33" s="499"/>
      <c r="G33" s="499"/>
      <c r="H33" s="499"/>
      <c r="I33" s="499">
        <v>0.140866387079573</v>
      </c>
      <c r="J33" s="499">
        <v>0.12608183929919101</v>
      </c>
      <c r="K33" s="499">
        <v>0.115006704389004</v>
      </c>
      <c r="L33" s="499">
        <v>0.10073691997875101</v>
      </c>
      <c r="M33" s="499">
        <v>8.4980835709268399E-2</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0.95237686201300498</v>
      </c>
      <c r="J36" s="499">
        <v>0.87481076932618695</v>
      </c>
      <c r="K36" s="499">
        <v>0.86016800162253004</v>
      </c>
      <c r="L36" s="499">
        <v>0.85102664709711995</v>
      </c>
      <c r="M36" s="499">
        <v>0.77109110495877398</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5.9221625218222798</v>
      </c>
      <c r="J38" s="499">
        <v>5.1148074991561403</v>
      </c>
      <c r="K38" s="499">
        <v>4.3371044669258003</v>
      </c>
      <c r="L38" s="499">
        <v>3.5834922569257301</v>
      </c>
      <c r="M38" s="499">
        <v>2.9147100368131902</v>
      </c>
    </row>
    <row r="39" spans="1:13">
      <c r="A39" t="s">
        <v>202</v>
      </c>
      <c r="B39" t="s">
        <v>276</v>
      </c>
      <c r="C39" t="s">
        <v>277</v>
      </c>
      <c r="D39" t="s">
        <v>255</v>
      </c>
      <c r="E39" t="s">
        <v>206</v>
      </c>
      <c r="F39" s="499"/>
      <c r="G39" s="499"/>
      <c r="H39" s="499"/>
      <c r="I39" s="499">
        <v>0</v>
      </c>
      <c r="J39" s="499">
        <v>5.79345095257802</v>
      </c>
      <c r="K39" s="499">
        <v>9.7459199650854202</v>
      </c>
      <c r="L39" s="499">
        <v>12.7844708988981</v>
      </c>
      <c r="M39" s="499">
        <v>15.8736948934562</v>
      </c>
    </row>
    <row r="40" spans="1:13">
      <c r="A40" t="s">
        <v>202</v>
      </c>
      <c r="B40" t="s">
        <v>278</v>
      </c>
      <c r="C40" t="s">
        <v>279</v>
      </c>
      <c r="D40" t="s">
        <v>255</v>
      </c>
      <c r="E40" t="s">
        <v>206</v>
      </c>
      <c r="F40" s="499"/>
      <c r="G40" s="499"/>
      <c r="H40" s="499"/>
      <c r="I40" s="499">
        <v>0</v>
      </c>
      <c r="J40" s="499">
        <v>0.116112246129375</v>
      </c>
      <c r="K40" s="499">
        <v>0.202240037226247</v>
      </c>
      <c r="L40" s="499">
        <v>0.26847388887686802</v>
      </c>
      <c r="M40" s="499">
        <v>0.33334759276260401</v>
      </c>
    </row>
    <row r="41" spans="1:13">
      <c r="A41" t="s">
        <v>202</v>
      </c>
      <c r="B41" t="s">
        <v>280</v>
      </c>
      <c r="C41" t="s">
        <v>281</v>
      </c>
      <c r="D41" t="s">
        <v>255</v>
      </c>
      <c r="E41" t="s">
        <v>206</v>
      </c>
      <c r="F41" s="499"/>
      <c r="G41" s="499"/>
      <c r="H41" s="499"/>
      <c r="I41" s="499">
        <v>5.8686905753387801</v>
      </c>
      <c r="J41" s="499">
        <v>4.1634399946769003</v>
      </c>
      <c r="K41" s="499">
        <v>3.3698141323745099</v>
      </c>
      <c r="L41" s="499">
        <v>3.52815079418786</v>
      </c>
      <c r="M41" s="499">
        <v>4.1090000112656204</v>
      </c>
    </row>
    <row r="42" spans="1:13">
      <c r="A42" t="s">
        <v>202</v>
      </c>
      <c r="B42" t="s">
        <v>282</v>
      </c>
      <c r="C42" t="s">
        <v>283</v>
      </c>
      <c r="D42" t="s">
        <v>255</v>
      </c>
      <c r="E42" t="s">
        <v>206</v>
      </c>
      <c r="F42" s="499"/>
      <c r="G42" s="499"/>
      <c r="H42" s="499"/>
      <c r="I42" s="499">
        <v>7.5239622760753397E-2</v>
      </c>
      <c r="J42" s="499">
        <v>0.32708322829887299</v>
      </c>
      <c r="K42" s="499">
        <v>0.53350323578806502</v>
      </c>
      <c r="L42" s="499">
        <v>0.70740068850660598</v>
      </c>
      <c r="M42" s="499">
        <v>0.89086820529640998</v>
      </c>
    </row>
    <row r="43" spans="1:13">
      <c r="A43" t="s">
        <v>202</v>
      </c>
      <c r="B43" t="s">
        <v>284</v>
      </c>
      <c r="C43" t="s">
        <v>285</v>
      </c>
      <c r="D43" t="s">
        <v>255</v>
      </c>
      <c r="E43" t="s">
        <v>206</v>
      </c>
      <c r="F43" s="499"/>
      <c r="G43" s="499"/>
      <c r="H43" s="499"/>
      <c r="I43" s="499">
        <v>5.4538829396376398</v>
      </c>
      <c r="J43" s="499">
        <v>8.9944222341643592</v>
      </c>
      <c r="K43" s="499">
        <v>11.558813818671601</v>
      </c>
      <c r="L43" s="499">
        <v>14.0566812218268</v>
      </c>
      <c r="M43" s="499">
        <v>16.8478291419237</v>
      </c>
    </row>
    <row r="44" spans="1:13">
      <c r="A44" t="s">
        <v>202</v>
      </c>
      <c r="B44" t="s">
        <v>286</v>
      </c>
      <c r="C44" t="s">
        <v>287</v>
      </c>
      <c r="D44" t="s">
        <v>255</v>
      </c>
      <c r="E44" t="s">
        <v>206</v>
      </c>
      <c r="F44" s="499"/>
      <c r="G44" s="499"/>
      <c r="H44" s="499"/>
      <c r="I44" s="499">
        <v>14.204793783316299</v>
      </c>
      <c r="J44" s="499">
        <v>18.411336223010998</v>
      </c>
      <c r="K44" s="499">
        <v>20.932792934018</v>
      </c>
      <c r="L44" s="499">
        <v>22.548474290255101</v>
      </c>
      <c r="M44" s="499">
        <v>24.1991380204027</v>
      </c>
    </row>
    <row r="45" spans="1:13">
      <c r="A45" t="s">
        <v>202</v>
      </c>
      <c r="B45" t="s">
        <v>288</v>
      </c>
      <c r="C45" t="s">
        <v>289</v>
      </c>
      <c r="D45" t="s">
        <v>255</v>
      </c>
      <c r="E45" t="s">
        <v>206</v>
      </c>
      <c r="F45" s="499"/>
      <c r="G45" s="499"/>
      <c r="H45" s="499"/>
      <c r="I45" s="499">
        <v>0.31315698084377003</v>
      </c>
      <c r="J45" s="499">
        <v>0.42939510474624798</v>
      </c>
      <c r="K45" s="499">
        <v>0.49507607032113499</v>
      </c>
      <c r="L45" s="499">
        <v>0.52815503931619201</v>
      </c>
      <c r="M45" s="499">
        <v>0.55524800173909605</v>
      </c>
    </row>
    <row r="46" spans="1:13">
      <c r="A46" t="s">
        <v>202</v>
      </c>
      <c r="B46" t="s">
        <v>290</v>
      </c>
      <c r="C46" t="s">
        <v>291</v>
      </c>
      <c r="D46" t="s">
        <v>255</v>
      </c>
      <c r="E46" t="s">
        <v>206</v>
      </c>
      <c r="F46" s="499"/>
      <c r="G46" s="499"/>
      <c r="H46" s="499"/>
      <c r="I46" s="499">
        <v>17.332203783986401</v>
      </c>
      <c r="J46" s="499">
        <v>19.318687087868</v>
      </c>
      <c r="K46" s="499">
        <v>20.386734678134101</v>
      </c>
      <c r="L46" s="499">
        <v>21.429136144982699</v>
      </c>
      <c r="M46" s="499">
        <v>22.925984459862502</v>
      </c>
    </row>
    <row r="47" spans="1:13">
      <c r="A47" t="s">
        <v>202</v>
      </c>
      <c r="B47" t="s">
        <v>292</v>
      </c>
      <c r="C47" t="s">
        <v>293</v>
      </c>
      <c r="D47" t="s">
        <v>255</v>
      </c>
      <c r="E47" t="s">
        <v>206</v>
      </c>
      <c r="F47" s="499"/>
      <c r="G47" s="499"/>
      <c r="H47" s="499"/>
      <c r="I47" s="499">
        <v>186.58613499220499</v>
      </c>
      <c r="J47" s="499">
        <v>176.20559456468499</v>
      </c>
      <c r="K47" s="499">
        <v>167.213987966101</v>
      </c>
      <c r="L47" s="499">
        <v>158.51081507843</v>
      </c>
      <c r="M47" s="499">
        <v>150.49650826806501</v>
      </c>
    </row>
    <row r="48" spans="1:13">
      <c r="A48" t="s">
        <v>202</v>
      </c>
      <c r="B48" t="s">
        <v>294</v>
      </c>
      <c r="C48" t="s">
        <v>295</v>
      </c>
      <c r="D48" t="s">
        <v>255</v>
      </c>
      <c r="E48" t="s">
        <v>206</v>
      </c>
      <c r="F48" s="499"/>
      <c r="G48" s="499"/>
      <c r="H48" s="499"/>
      <c r="I48" s="499">
        <v>4.5262235378215498</v>
      </c>
      <c r="J48" s="499">
        <v>5.2135092284162496</v>
      </c>
      <c r="K48" s="499">
        <v>5.2678565153247296</v>
      </c>
      <c r="L48" s="499">
        <v>5.0723460825098803</v>
      </c>
      <c r="M48" s="499">
        <v>4.81588826457818</v>
      </c>
    </row>
    <row r="49" spans="1:13">
      <c r="A49" t="s">
        <v>202</v>
      </c>
      <c r="B49" t="s">
        <v>296</v>
      </c>
      <c r="C49" t="s">
        <v>297</v>
      </c>
      <c r="D49" t="s">
        <v>255</v>
      </c>
      <c r="E49" t="s">
        <v>206</v>
      </c>
      <c r="F49" s="499"/>
      <c r="G49" s="499"/>
      <c r="H49" s="499"/>
      <c r="I49" s="499">
        <v>14.906763965342099</v>
      </c>
      <c r="J49" s="499">
        <v>14.205115826999799</v>
      </c>
      <c r="K49" s="499">
        <v>13.9710294029955</v>
      </c>
      <c r="L49" s="499">
        <v>13.0866528928752</v>
      </c>
      <c r="M49" s="499">
        <v>12.1143669295462</v>
      </c>
    </row>
    <row r="50" spans="1:13">
      <c r="A50" t="s">
        <v>202</v>
      </c>
      <c r="B50" t="s">
        <v>298</v>
      </c>
      <c r="C50" t="s">
        <v>299</v>
      </c>
      <c r="D50" t="s">
        <v>255</v>
      </c>
      <c r="E50" t="s">
        <v>206</v>
      </c>
      <c r="F50" s="499"/>
      <c r="G50" s="499"/>
      <c r="H50" s="499"/>
      <c r="I50" s="499">
        <v>165.87776334542099</v>
      </c>
      <c r="J50" s="499">
        <v>154.320291631126</v>
      </c>
      <c r="K50" s="499">
        <v>143.31426104582701</v>
      </c>
      <c r="L50" s="499">
        <v>133.26962978192901</v>
      </c>
      <c r="M50" s="499">
        <v>124.198419016675</v>
      </c>
    </row>
    <row r="51" spans="1:13">
      <c r="A51" t="s">
        <v>202</v>
      </c>
      <c r="B51" t="s">
        <v>300</v>
      </c>
      <c r="C51" t="s">
        <v>301</v>
      </c>
      <c r="D51" t="s">
        <v>255</v>
      </c>
      <c r="E51" t="s">
        <v>206</v>
      </c>
      <c r="F51" s="499"/>
      <c r="G51" s="499"/>
      <c r="H51" s="499"/>
      <c r="I51" s="499">
        <v>186.58613499220499</v>
      </c>
      <c r="J51" s="499">
        <v>179.250181922542</v>
      </c>
      <c r="K51" s="499">
        <v>173.152047355603</v>
      </c>
      <c r="L51" s="499">
        <v>167.37767509468301</v>
      </c>
      <c r="M51" s="499">
        <v>161.76694109676501</v>
      </c>
    </row>
    <row r="52" spans="1:13">
      <c r="A52" t="s">
        <v>202</v>
      </c>
      <c r="B52" t="s">
        <v>302</v>
      </c>
      <c r="C52" t="s">
        <v>303</v>
      </c>
      <c r="D52" t="s">
        <v>255</v>
      </c>
      <c r="E52" t="s">
        <v>206</v>
      </c>
      <c r="F52" s="499"/>
      <c r="G52" s="499"/>
      <c r="H52" s="499"/>
      <c r="I52" s="499">
        <v>3.7006823353344198</v>
      </c>
      <c r="J52" s="499">
        <v>3.5925291182216599</v>
      </c>
      <c r="K52" s="499">
        <v>3.5931216989725399</v>
      </c>
      <c r="L52" s="499">
        <v>3.5149311769884499</v>
      </c>
      <c r="M52" s="499">
        <v>3.3971057630322901</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11.0366354049973</v>
      </c>
      <c r="J55" s="499">
        <v>9.6906636851604908</v>
      </c>
      <c r="K55" s="499">
        <v>9.3674939598925295</v>
      </c>
      <c r="L55" s="499">
        <v>9.1256651749072795</v>
      </c>
      <c r="M55" s="499">
        <v>9.0509897679168692</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168.74390015838</v>
      </c>
      <c r="J57" s="499">
        <v>159.80047344998599</v>
      </c>
      <c r="K57" s="499">
        <v>151.33104835713701</v>
      </c>
      <c r="L57" s="499">
        <v>143.249970374866</v>
      </c>
      <c r="M57" s="499">
        <v>135.39987199832299</v>
      </c>
    </row>
    <row r="58" spans="1:13">
      <c r="A58" t="s">
        <v>202</v>
      </c>
      <c r="B58" t="s">
        <v>314</v>
      </c>
      <c r="C58" t="s">
        <v>315</v>
      </c>
      <c r="D58" t="s">
        <v>255</v>
      </c>
      <c r="E58" t="s">
        <v>206</v>
      </c>
      <c r="F58" s="499"/>
      <c r="G58" s="499"/>
      <c r="H58" s="499"/>
      <c r="I58" s="499">
        <v>0</v>
      </c>
      <c r="J58" s="499">
        <v>33.6989290089194</v>
      </c>
      <c r="K58" s="499">
        <v>73.225934113789094</v>
      </c>
      <c r="L58" s="499">
        <v>114.90927871610501</v>
      </c>
      <c r="M58" s="499">
        <v>140.44351669694299</v>
      </c>
    </row>
    <row r="59" spans="1:13">
      <c r="A59" t="s">
        <v>202</v>
      </c>
      <c r="B59" t="s">
        <v>316</v>
      </c>
      <c r="C59" t="s">
        <v>317</v>
      </c>
      <c r="D59" t="s">
        <v>255</v>
      </c>
      <c r="E59" t="s">
        <v>206</v>
      </c>
      <c r="F59" s="499"/>
      <c r="G59" s="499"/>
      <c r="H59" s="499"/>
      <c r="I59" s="499">
        <v>0</v>
      </c>
      <c r="J59" s="499">
        <v>0.67539336595899102</v>
      </c>
      <c r="K59" s="499">
        <v>1.51952978211941</v>
      </c>
      <c r="L59" s="499">
        <v>2.4130948530382699</v>
      </c>
      <c r="M59" s="499">
        <v>2.9493138506360101</v>
      </c>
    </row>
    <row r="60" spans="1:13">
      <c r="A60" t="s">
        <v>202</v>
      </c>
      <c r="B60" t="s">
        <v>318</v>
      </c>
      <c r="C60" t="s">
        <v>319</v>
      </c>
      <c r="D60" t="s">
        <v>255</v>
      </c>
      <c r="E60" t="s">
        <v>206</v>
      </c>
      <c r="F60" s="499"/>
      <c r="G60" s="499"/>
      <c r="H60" s="499"/>
      <c r="I60" s="499">
        <v>34.705385179113698</v>
      </c>
      <c r="J60" s="499">
        <v>41.780637724477998</v>
      </c>
      <c r="K60" s="499">
        <v>45.326476021242698</v>
      </c>
      <c r="L60" s="499">
        <v>30.1922920747887</v>
      </c>
      <c r="M60" s="499">
        <v>33.018981235142597</v>
      </c>
    </row>
    <row r="61" spans="1:13">
      <c r="A61" t="s">
        <v>202</v>
      </c>
      <c r="B61" t="s">
        <v>320</v>
      </c>
      <c r="C61" t="s">
        <v>321</v>
      </c>
      <c r="D61" t="s">
        <v>255</v>
      </c>
      <c r="E61" t="s">
        <v>206</v>
      </c>
      <c r="F61" s="499"/>
      <c r="G61" s="499"/>
      <c r="H61" s="499"/>
      <c r="I61" s="499">
        <v>1.0064561701943</v>
      </c>
      <c r="J61" s="499">
        <v>2.92902598556722</v>
      </c>
      <c r="K61" s="499">
        <v>5.1626612010460802</v>
      </c>
      <c r="L61" s="499">
        <v>7.07114894698912</v>
      </c>
      <c r="M61" s="499">
        <v>8.7626471998502407</v>
      </c>
    </row>
    <row r="62" spans="1:13">
      <c r="A62" t="s">
        <v>202</v>
      </c>
      <c r="B62" t="s">
        <v>322</v>
      </c>
      <c r="C62" t="s">
        <v>323</v>
      </c>
      <c r="D62" t="s">
        <v>255</v>
      </c>
      <c r="E62" t="s">
        <v>206</v>
      </c>
      <c r="F62" s="499"/>
      <c r="G62" s="499"/>
      <c r="H62" s="499"/>
      <c r="I62" s="499">
        <v>31.723754202841899</v>
      </c>
      <c r="J62" s="499">
        <v>67.579558653265295</v>
      </c>
      <c r="K62" s="499">
        <v>103.89283758562</v>
      </c>
      <c r="L62" s="499">
        <v>124.367373641223</v>
      </c>
      <c r="M62" s="499">
        <v>145.405361012095</v>
      </c>
    </row>
    <row r="63" spans="1:13">
      <c r="A63" t="s">
        <v>202</v>
      </c>
      <c r="B63" t="s">
        <v>324</v>
      </c>
      <c r="C63" t="s">
        <v>325</v>
      </c>
      <c r="D63" t="s">
        <v>255</v>
      </c>
      <c r="E63" t="s">
        <v>206</v>
      </c>
      <c r="F63" s="499"/>
      <c r="G63" s="499"/>
      <c r="H63" s="499"/>
      <c r="I63" s="499">
        <v>373.17226998440998</v>
      </c>
      <c r="J63" s="499">
        <v>389.15470549614599</v>
      </c>
      <c r="K63" s="499">
        <v>413.59196943549398</v>
      </c>
      <c r="L63" s="499">
        <v>440.79776888921901</v>
      </c>
      <c r="M63" s="499">
        <v>452.70696606177302</v>
      </c>
    </row>
    <row r="64" spans="1:13">
      <c r="A64" t="s">
        <v>202</v>
      </c>
      <c r="B64" t="s">
        <v>326</v>
      </c>
      <c r="C64" t="s">
        <v>327</v>
      </c>
      <c r="D64" t="s">
        <v>255</v>
      </c>
      <c r="E64" t="s">
        <v>206</v>
      </c>
      <c r="F64" s="499"/>
      <c r="G64" s="499"/>
      <c r="H64" s="499"/>
      <c r="I64" s="499">
        <v>8.2269058731559692</v>
      </c>
      <c r="J64" s="499">
        <v>9.4814317125968905</v>
      </c>
      <c r="K64" s="499">
        <v>10.3805079964167</v>
      </c>
      <c r="L64" s="499">
        <v>11.000372112536599</v>
      </c>
      <c r="M64" s="499">
        <v>11.1623078782465</v>
      </c>
    </row>
    <row r="65" spans="1:13">
      <c r="A65" t="s">
        <v>202</v>
      </c>
      <c r="B65" t="s">
        <v>328</v>
      </c>
      <c r="C65" t="s">
        <v>329</v>
      </c>
      <c r="D65" t="s">
        <v>255</v>
      </c>
      <c r="E65" t="s">
        <v>206</v>
      </c>
      <c r="F65" s="499"/>
      <c r="G65" s="499"/>
      <c r="H65" s="499"/>
      <c r="I65" s="499">
        <v>366.34541770664299</v>
      </c>
      <c r="J65" s="499">
        <v>381.70032373437698</v>
      </c>
      <c r="K65" s="499">
        <v>398.53814698858298</v>
      </c>
      <c r="L65" s="499">
        <v>400.886973798018</v>
      </c>
      <c r="M65" s="499">
        <v>405.00365202709202</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0.130272074726663</v>
      </c>
      <c r="J123" s="500">
        <v>0.13347523989729801</v>
      </c>
      <c r="K123" s="500">
        <v>0.14693534130306099</v>
      </c>
      <c r="L123" s="500">
        <v>0.16527951521456299</v>
      </c>
      <c r="M123" s="500">
        <v>0.17398859178014101</v>
      </c>
    </row>
    <row r="124" spans="1:13">
      <c r="A124" t="s">
        <v>202</v>
      </c>
      <c r="B124" t="s">
        <v>447</v>
      </c>
      <c r="C124" t="s">
        <v>448</v>
      </c>
      <c r="D124" t="s">
        <v>446</v>
      </c>
      <c r="E124" t="s">
        <v>206</v>
      </c>
      <c r="F124" s="500"/>
      <c r="G124" s="500"/>
      <c r="H124" s="500"/>
      <c r="I124" s="500">
        <v>0.131484501579373</v>
      </c>
      <c r="J124" s="500">
        <v>0.136327738337331</v>
      </c>
      <c r="K124" s="500">
        <v>0.15204932587563699</v>
      </c>
      <c r="L124" s="500">
        <v>0.173759293959142</v>
      </c>
      <c r="M124" s="500">
        <v>0.186628621512995</v>
      </c>
    </row>
    <row r="125" spans="1:13">
      <c r="A125" t="s">
        <v>202</v>
      </c>
      <c r="B125" t="s">
        <v>449</v>
      </c>
      <c r="C125" t="s">
        <v>450</v>
      </c>
      <c r="D125" t="s">
        <v>446</v>
      </c>
      <c r="E125" t="s">
        <v>206</v>
      </c>
      <c r="F125" s="500"/>
      <c r="G125" s="500"/>
      <c r="H125" s="500"/>
      <c r="I125" s="500">
        <v>2.5641025641025599E-2</v>
      </c>
      <c r="J125" s="500">
        <v>4.0930000886555497E-2</v>
      </c>
      <c r="K125" s="500">
        <v>4.5860926671069703E-2</v>
      </c>
      <c r="L125" s="500">
        <v>4.7742439416327498E-2</v>
      </c>
      <c r="M125" s="500">
        <v>4.8783842092962201E-2</v>
      </c>
    </row>
    <row r="126" spans="1:13">
      <c r="A126" t="s">
        <v>202</v>
      </c>
      <c r="B126" t="s">
        <v>451</v>
      </c>
      <c r="C126" t="s">
        <v>452</v>
      </c>
      <c r="D126" t="s">
        <v>446</v>
      </c>
      <c r="E126" t="s">
        <v>206</v>
      </c>
      <c r="F126" s="500"/>
      <c r="G126" s="500"/>
      <c r="H126" s="500"/>
      <c r="I126" s="500">
        <v>7.8E-2</v>
      </c>
      <c r="J126" s="500">
        <v>7.8299999999999995E-2</v>
      </c>
      <c r="K126" s="500">
        <v>8.1000000000000003E-2</v>
      </c>
      <c r="L126" s="500">
        <v>0.08</v>
      </c>
      <c r="M126" s="500">
        <v>7.8E-2</v>
      </c>
    </row>
    <row r="127" spans="1:13">
      <c r="A127" t="s">
        <v>202</v>
      </c>
      <c r="B127" t="s">
        <v>453</v>
      </c>
      <c r="C127" t="s">
        <v>454</v>
      </c>
      <c r="D127" t="s">
        <v>446</v>
      </c>
      <c r="E127" t="s">
        <v>206</v>
      </c>
      <c r="F127" s="500"/>
      <c r="G127" s="500"/>
      <c r="H127" s="500"/>
      <c r="I127" s="500">
        <v>5.8000000000000003E-2</v>
      </c>
      <c r="J127" s="500">
        <v>5.2999999999999999E-2</v>
      </c>
      <c r="K127" s="500">
        <v>5.2999999999999999E-2</v>
      </c>
      <c r="L127" s="500">
        <v>5.3399999999999899E-2</v>
      </c>
      <c r="M127" s="500">
        <v>5.4800000000000001E-2</v>
      </c>
    </row>
    <row r="128" spans="1:13">
      <c r="A128" t="s">
        <v>202</v>
      </c>
      <c r="B128" t="s">
        <v>455</v>
      </c>
      <c r="C128" t="s">
        <v>456</v>
      </c>
      <c r="D128" t="s">
        <v>446</v>
      </c>
      <c r="E128" t="s">
        <v>206</v>
      </c>
      <c r="F128" s="500"/>
      <c r="G128" s="500"/>
      <c r="H128" s="500"/>
      <c r="I128" s="500">
        <v>5.8000000000000003E-2</v>
      </c>
      <c r="J128" s="500">
        <v>5.2999999999999999E-2</v>
      </c>
      <c r="K128" s="500">
        <v>5.2999999999999999E-2</v>
      </c>
      <c r="L128" s="500">
        <v>5.3399999999999899E-2</v>
      </c>
      <c r="M128" s="500">
        <v>5.4800000000000001E-2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13.6374365974852</v>
      </c>
      <c r="I138" s="499"/>
      <c r="J138" s="499"/>
      <c r="K138" s="499"/>
      <c r="L138" s="499"/>
      <c r="M138" s="499"/>
    </row>
    <row r="139" spans="1:13">
      <c r="A139" t="s">
        <v>202</v>
      </c>
      <c r="B139" t="s">
        <v>477</v>
      </c>
      <c r="C139" t="s">
        <v>478</v>
      </c>
      <c r="D139" t="s">
        <v>255</v>
      </c>
      <c r="E139" t="s">
        <v>206</v>
      </c>
      <c r="F139" s="499"/>
      <c r="G139" s="499"/>
      <c r="H139" s="499">
        <v>358.26730394560502</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6"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South Staffs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SSC</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South Staffs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13.6374365974852</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7.1023968916581603</v>
      </c>
      <c r="N91" s="210">
        <f xml:space="preserve"> INDEX(F_Inputs!$A:$W,MATCH($C91,F_Inputs!$B:$B,0),MATCH(N$87,F_Inputs!$2:$2,0))</f>
        <v>6.3269988537082904</v>
      </c>
      <c r="O91" s="210">
        <f xml:space="preserve"> INDEX(F_Inputs!$A:$W,MATCH($C91,F_Inputs!$B:$B,0),MATCH(O$87,F_Inputs!$2:$2,0))</f>
        <v>5.6447154822348802</v>
      </c>
      <c r="P91" s="210">
        <f xml:space="preserve"> INDEX(F_Inputs!$A:$W,MATCH($C91,F_Inputs!$B:$B,0),MATCH(P$87,F_Inputs!$2:$2,0))</f>
        <v>4.9670072018928204</v>
      </c>
      <c r="Q91" s="210">
        <f xml:space="preserve"> INDEX(F_Inputs!$A:$W,MATCH($C91,F_Inputs!$B:$B,0),MATCH(Q$87,F_Inputs!$2:$2,0))</f>
        <v>4.2787366646006202</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0.172290593764197</v>
      </c>
      <c r="N92" s="210">
        <f xml:space="preserve"> INDEX(F_Inputs!$A:$W,MATCH($C92,F_Inputs!$B:$B,0),MATCH(N$87,F_Inputs!$2:$2,0))</f>
        <v>0.18720101931768199</v>
      </c>
      <c r="O92" s="210">
        <f xml:space="preserve"> INDEX(F_Inputs!$A:$W,MATCH($C92,F_Inputs!$B:$B,0),MATCH(O$87,F_Inputs!$2:$2,0))</f>
        <v>0.177829328705883</v>
      </c>
      <c r="P92" s="210">
        <f xml:space="preserve"> INDEX(F_Inputs!$A:$W,MATCH($C92,F_Inputs!$B:$B,0),MATCH(P$87,F_Inputs!$2:$2,0))</f>
        <v>0.15894423046057399</v>
      </c>
      <c r="Q92" s="210">
        <f xml:space="preserve"> INDEX(F_Inputs!$A:$W,MATCH($C92,F_Inputs!$B:$B,0),MATCH(Q$87,F_Inputs!$2:$2,0))</f>
        <v>0.13691957326722301</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0.94768863171406104</v>
      </c>
      <c r="N93" s="210">
        <f xml:space="preserve"> INDEX(F_Inputs!$A:$W,MATCH($C93,F_Inputs!$B:$B,0),MATCH(N$87,F_Inputs!$2:$2,0))</f>
        <v>0.86948439079108997</v>
      </c>
      <c r="O93" s="210">
        <f xml:space="preserve"> INDEX(F_Inputs!$A:$W,MATCH($C93,F_Inputs!$B:$B,0),MATCH(O$87,F_Inputs!$2:$2,0))</f>
        <v>0.85553760904794796</v>
      </c>
      <c r="P93" s="210">
        <f xml:space="preserve"> INDEX(F_Inputs!$A:$W,MATCH($C93,F_Inputs!$B:$B,0),MATCH(P$87,F_Inputs!$2:$2,0))</f>
        <v>0.84721476775276805</v>
      </c>
      <c r="Q93" s="210">
        <f xml:space="preserve"> INDEX(F_Inputs!$A:$W,MATCH($C93,F_Inputs!$B:$B,0),MATCH(Q$87,F_Inputs!$2:$2,0))</f>
        <v>0.76827381061182598</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5.9561583225264796</v>
      </c>
      <c r="N94" s="210">
        <f xml:space="preserve"> INDEX(F_Inputs!$A:$W,MATCH($C94,F_Inputs!$B:$B,0),MATCH(N$87,F_Inputs!$2:$2,0))</f>
        <v>5.2094573545474701</v>
      </c>
      <c r="O94" s="210">
        <f xml:space="preserve"> INDEX(F_Inputs!$A:$W,MATCH($C94,F_Inputs!$B:$B,0),MATCH(O$87,F_Inputs!$2:$2,0))</f>
        <v>4.4908163925367104</v>
      </c>
      <c r="P94" s="210">
        <f xml:space="preserve"> INDEX(F_Inputs!$A:$W,MATCH($C94,F_Inputs!$B:$B,0),MATCH(P$87,F_Inputs!$2:$2,0))</f>
        <v>3.7889626662301299</v>
      </c>
      <c r="Q94" s="210">
        <f xml:space="preserve"> INDEX(F_Inputs!$A:$W,MATCH($C94,F_Inputs!$B:$B,0),MATCH(Q$87,F_Inputs!$2:$2,0))</f>
        <v>3.1634452811255902</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7.1023968916581603</v>
      </c>
      <c r="N95" s="210">
        <f xml:space="preserve"> INDEX(F_Inputs!$A:$W,MATCH($C95,F_Inputs!$B:$B,0),MATCH(N$87,F_Inputs!$2:$2,0))</f>
        <v>6.29088641672472</v>
      </c>
      <c r="O95" s="210">
        <f xml:space="preserve"> INDEX(F_Inputs!$A:$W,MATCH($C95,F_Inputs!$B:$B,0),MATCH(O$87,F_Inputs!$2:$2,0))</f>
        <v>5.5421574866977297</v>
      </c>
      <c r="P95" s="210">
        <f xml:space="preserve"> INDEX(F_Inputs!$A:$W,MATCH($C95,F_Inputs!$B:$B,0),MATCH(P$87,F_Inputs!$2:$2,0))</f>
        <v>4.7969961894641999</v>
      </c>
      <c r="Q95" s="210">
        <f xml:space="preserve"> INDEX(F_Inputs!$A:$W,MATCH($C95,F_Inputs!$B:$B,0),MATCH(Q$87,F_Inputs!$2:$2,0))</f>
        <v>4.0467064623458304</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0.140866387079573</v>
      </c>
      <c r="N96" s="210">
        <f xml:space="preserve"> INDEX(F_Inputs!$A:$W,MATCH($C96,F_Inputs!$B:$B,0),MATCH(N$87,F_Inputs!$2:$2,0))</f>
        <v>0.12608183929919101</v>
      </c>
      <c r="O96" s="210">
        <f xml:space="preserve"> INDEX(F_Inputs!$A:$W,MATCH($C96,F_Inputs!$B:$B,0),MATCH(O$87,F_Inputs!$2:$2,0))</f>
        <v>0.115006704389004</v>
      </c>
      <c r="P96" s="210">
        <f xml:space="preserve"> INDEX(F_Inputs!$A:$W,MATCH($C96,F_Inputs!$B:$B,0),MATCH(P$87,F_Inputs!$2:$2,0))</f>
        <v>0.10073691997875101</v>
      </c>
      <c r="Q96" s="210">
        <f xml:space="preserve"> INDEX(F_Inputs!$A:$W,MATCH($C96,F_Inputs!$B:$B,0),MATCH(Q$87,F_Inputs!$2:$2,0))</f>
        <v>8.4980835709268399E-2</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0.95237686201300498</v>
      </c>
      <c r="N99" s="210">
        <f xml:space="preserve"> INDEX(F_Inputs!$A:$W,MATCH($C99,F_Inputs!$B:$B,0),MATCH(N$87,F_Inputs!$2:$2,0))</f>
        <v>0.87481076932618695</v>
      </c>
      <c r="O99" s="210">
        <f xml:space="preserve"> INDEX(F_Inputs!$A:$W,MATCH($C99,F_Inputs!$B:$B,0),MATCH(O$87,F_Inputs!$2:$2,0))</f>
        <v>0.86016800162253004</v>
      </c>
      <c r="P99" s="210">
        <f xml:space="preserve"> INDEX(F_Inputs!$A:$W,MATCH($C99,F_Inputs!$B:$B,0),MATCH(P$87,F_Inputs!$2:$2,0))</f>
        <v>0.85102664709711995</v>
      </c>
      <c r="Q99" s="210">
        <f xml:space="preserve"> INDEX(F_Inputs!$A:$W,MATCH($C99,F_Inputs!$B:$B,0),MATCH(Q$87,F_Inputs!$2:$2,0))</f>
        <v>0.77109110495877398</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5.9221625218222798</v>
      </c>
      <c r="N101" s="210">
        <f xml:space="preserve"> INDEX(F_Inputs!$A:$W,MATCH($C101,F_Inputs!$B:$B,0),MATCH(N$87,F_Inputs!$2:$2,0))</f>
        <v>5.1148074991561403</v>
      </c>
      <c r="O101" s="210">
        <f xml:space="preserve"> INDEX(F_Inputs!$A:$W,MATCH($C101,F_Inputs!$B:$B,0),MATCH(O$87,F_Inputs!$2:$2,0))</f>
        <v>4.3371044669258003</v>
      </c>
      <c r="P101" s="210">
        <f xml:space="preserve"> INDEX(F_Inputs!$A:$W,MATCH($C101,F_Inputs!$B:$B,0),MATCH(P$87,F_Inputs!$2:$2,0))</f>
        <v>3.5834922569257301</v>
      </c>
      <c r="Q101" s="210">
        <f xml:space="preserve"> INDEX(F_Inputs!$A:$W,MATCH($C101,F_Inputs!$B:$B,0),MATCH(Q$87,F_Inputs!$2:$2,0))</f>
        <v>2.9147100368131902</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5.79345095257802</v>
      </c>
      <c r="O102" s="210">
        <f xml:space="preserve"> INDEX(F_Inputs!$A:$W,MATCH($C102,F_Inputs!$B:$B,0),MATCH(O$87,F_Inputs!$2:$2,0))</f>
        <v>9.7459199650854202</v>
      </c>
      <c r="P102" s="210">
        <f xml:space="preserve"> INDEX(F_Inputs!$A:$W,MATCH($C102,F_Inputs!$B:$B,0),MATCH(P$87,F_Inputs!$2:$2,0))</f>
        <v>12.7844708988981</v>
      </c>
      <c r="Q102" s="210">
        <f xml:space="preserve"> INDEX(F_Inputs!$A:$W,MATCH($C102,F_Inputs!$B:$B,0),MATCH(Q$87,F_Inputs!$2:$2,0))</f>
        <v>15.8736948934562</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0.116112246129375</v>
      </c>
      <c r="O103" s="210">
        <f xml:space="preserve"> INDEX(F_Inputs!$A:$W,MATCH($C103,F_Inputs!$B:$B,0),MATCH(O$87,F_Inputs!$2:$2,0))</f>
        <v>0.202240037226247</v>
      </c>
      <c r="P103" s="210">
        <f xml:space="preserve"> INDEX(F_Inputs!$A:$W,MATCH($C103,F_Inputs!$B:$B,0),MATCH(P$87,F_Inputs!$2:$2,0))</f>
        <v>0.26847388887686802</v>
      </c>
      <c r="Q103" s="210">
        <f xml:space="preserve"> INDEX(F_Inputs!$A:$W,MATCH($C103,F_Inputs!$B:$B,0),MATCH(Q$87,F_Inputs!$2:$2,0))</f>
        <v>0.33334759276260401</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5.8686905753387801</v>
      </c>
      <c r="N104" s="210">
        <f xml:space="preserve"> INDEX(F_Inputs!$A:$W,MATCH($C104,F_Inputs!$B:$B,0),MATCH(N$87,F_Inputs!$2:$2,0))</f>
        <v>4.1634399946769003</v>
      </c>
      <c r="O104" s="210">
        <f xml:space="preserve"> INDEX(F_Inputs!$A:$W,MATCH($C104,F_Inputs!$B:$B,0),MATCH(O$87,F_Inputs!$2:$2,0))</f>
        <v>3.3698141323745099</v>
      </c>
      <c r="P104" s="210">
        <f xml:space="preserve"> INDEX(F_Inputs!$A:$W,MATCH($C104,F_Inputs!$B:$B,0),MATCH(P$87,F_Inputs!$2:$2,0))</f>
        <v>3.52815079418786</v>
      </c>
      <c r="Q104" s="210">
        <f xml:space="preserve"> INDEX(F_Inputs!$A:$W,MATCH($C104,F_Inputs!$B:$B,0),MATCH(Q$87,F_Inputs!$2:$2,0))</f>
        <v>4.1090000112656204</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7.5239622760753397E-2</v>
      </c>
      <c r="N105" s="210">
        <f xml:space="preserve"> INDEX(F_Inputs!$A:$W,MATCH($C105,F_Inputs!$B:$B,0),MATCH(N$87,F_Inputs!$2:$2,0))</f>
        <v>0.32708322829887299</v>
      </c>
      <c r="O105" s="210">
        <f xml:space="preserve"> INDEX(F_Inputs!$A:$W,MATCH($C105,F_Inputs!$B:$B,0),MATCH(O$87,F_Inputs!$2:$2,0))</f>
        <v>0.53350323578806502</v>
      </c>
      <c r="P105" s="210">
        <f xml:space="preserve"> INDEX(F_Inputs!$A:$W,MATCH($C105,F_Inputs!$B:$B,0),MATCH(P$87,F_Inputs!$2:$2,0))</f>
        <v>0.70740068850660598</v>
      </c>
      <c r="Q105" s="210">
        <f xml:space="preserve"> INDEX(F_Inputs!$A:$W,MATCH($C105,F_Inputs!$B:$B,0),MATCH(Q$87,F_Inputs!$2:$2,0))</f>
        <v>0.89086820529640998</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5.4538829396376398</v>
      </c>
      <c r="N106" s="210">
        <f xml:space="preserve"> INDEX(F_Inputs!$A:$W,MATCH($C106,F_Inputs!$B:$B,0),MATCH(N$87,F_Inputs!$2:$2,0))</f>
        <v>8.9944222341643592</v>
      </c>
      <c r="O106" s="210">
        <f xml:space="preserve"> INDEX(F_Inputs!$A:$W,MATCH($C106,F_Inputs!$B:$B,0),MATCH(O$87,F_Inputs!$2:$2,0))</f>
        <v>11.558813818671601</v>
      </c>
      <c r="P106" s="210">
        <f xml:space="preserve"> INDEX(F_Inputs!$A:$W,MATCH($C106,F_Inputs!$B:$B,0),MATCH(P$87,F_Inputs!$2:$2,0))</f>
        <v>14.0566812218268</v>
      </c>
      <c r="Q106" s="210">
        <f xml:space="preserve"> INDEX(F_Inputs!$A:$W,MATCH($C106,F_Inputs!$B:$B,0),MATCH(Q$87,F_Inputs!$2:$2,0))</f>
        <v>16.8478291419237</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14.204793783316299</v>
      </c>
      <c r="N107" s="210">
        <f xml:space="preserve"> INDEX(F_Inputs!$A:$W,MATCH($C107,F_Inputs!$B:$B,0),MATCH(N$87,F_Inputs!$2:$2,0))</f>
        <v>18.411336223010998</v>
      </c>
      <c r="O107" s="210">
        <f xml:space="preserve"> INDEX(F_Inputs!$A:$W,MATCH($C107,F_Inputs!$B:$B,0),MATCH(O$87,F_Inputs!$2:$2,0))</f>
        <v>20.932792934018</v>
      </c>
      <c r="P107" s="210">
        <f xml:space="preserve"> INDEX(F_Inputs!$A:$W,MATCH($C107,F_Inputs!$B:$B,0),MATCH(P$87,F_Inputs!$2:$2,0))</f>
        <v>22.548474290255101</v>
      </c>
      <c r="Q107" s="210">
        <f xml:space="preserve"> INDEX(F_Inputs!$A:$W,MATCH($C107,F_Inputs!$B:$B,0),MATCH(Q$87,F_Inputs!$2:$2,0))</f>
        <v>24.1991380204027</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0.31315698084377003</v>
      </c>
      <c r="N108" s="210">
        <f xml:space="preserve"> INDEX(F_Inputs!$A:$W,MATCH($C108,F_Inputs!$B:$B,0),MATCH(N$87,F_Inputs!$2:$2,0))</f>
        <v>0.42939510474624798</v>
      </c>
      <c r="O108" s="210">
        <f xml:space="preserve"> INDEX(F_Inputs!$A:$W,MATCH($C108,F_Inputs!$B:$B,0),MATCH(O$87,F_Inputs!$2:$2,0))</f>
        <v>0.49507607032113499</v>
      </c>
      <c r="P108" s="210">
        <f xml:space="preserve"> INDEX(F_Inputs!$A:$W,MATCH($C108,F_Inputs!$B:$B,0),MATCH(P$87,F_Inputs!$2:$2,0))</f>
        <v>0.52815503931619201</v>
      </c>
      <c r="Q108" s="210">
        <f xml:space="preserve"> INDEX(F_Inputs!$A:$W,MATCH($C108,F_Inputs!$B:$B,0),MATCH(Q$87,F_Inputs!$2:$2,0))</f>
        <v>0.55524800173909605</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17.332203783986401</v>
      </c>
      <c r="N109" s="210">
        <f xml:space="preserve"> INDEX(F_Inputs!$A:$W,MATCH($C109,F_Inputs!$B:$B,0),MATCH(N$87,F_Inputs!$2:$2,0))</f>
        <v>19.318687087868</v>
      </c>
      <c r="O109" s="210">
        <f xml:space="preserve"> INDEX(F_Inputs!$A:$W,MATCH($C109,F_Inputs!$B:$B,0),MATCH(O$87,F_Inputs!$2:$2,0))</f>
        <v>20.386734678134101</v>
      </c>
      <c r="P109" s="210">
        <f xml:space="preserve"> INDEX(F_Inputs!$A:$W,MATCH($C109,F_Inputs!$B:$B,0),MATCH(P$87,F_Inputs!$2:$2,0))</f>
        <v>21.429136144982699</v>
      </c>
      <c r="Q109" s="210">
        <f xml:space="preserve"> INDEX(F_Inputs!$A:$W,MATCH($C109,F_Inputs!$B:$B,0),MATCH(Q$87,F_Inputs!$2:$2,0))</f>
        <v>22.925984459862502</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0.130272074726663</v>
      </c>
      <c r="N110" s="286">
        <f xml:space="preserve"> INDEX(F_Inputs!$A:$W,MATCH($C110,F_Inputs!$B:$B,0),MATCH(N$87,F_Inputs!$2:$2,0))</f>
        <v>0.13347523989729801</v>
      </c>
      <c r="O110" s="286">
        <f xml:space="preserve"> INDEX(F_Inputs!$A:$W,MATCH($C110,F_Inputs!$B:$B,0),MATCH(O$87,F_Inputs!$2:$2,0))</f>
        <v>0.14693534130306099</v>
      </c>
      <c r="P110" s="286">
        <f xml:space="preserve"> INDEX(F_Inputs!$A:$W,MATCH($C110,F_Inputs!$B:$B,0),MATCH(P$87,F_Inputs!$2:$2,0))</f>
        <v>0.16527951521456299</v>
      </c>
      <c r="Q110" s="286">
        <f xml:space="preserve"> INDEX(F_Inputs!$A:$W,MATCH($C110,F_Inputs!$B:$B,0),MATCH(Q$87,F_Inputs!$2:$2,0))</f>
        <v>0.17398859178014101</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358.26730394560502</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186.58613499220499</v>
      </c>
      <c r="N114" s="210">
        <f xml:space="preserve"> INDEX(F_Inputs!$A:$W,MATCH($C114,F_Inputs!$B:$B,0),MATCH(N$87,F_Inputs!$2:$2,0))</f>
        <v>176.20559456468499</v>
      </c>
      <c r="O114" s="210">
        <f xml:space="preserve"> INDEX(F_Inputs!$A:$W,MATCH($C114,F_Inputs!$B:$B,0),MATCH(O$87,F_Inputs!$2:$2,0))</f>
        <v>167.213987966101</v>
      </c>
      <c r="P114" s="210">
        <f xml:space="preserve"> INDEX(F_Inputs!$A:$W,MATCH($C114,F_Inputs!$B:$B,0),MATCH(P$87,F_Inputs!$2:$2,0))</f>
        <v>158.51081507843</v>
      </c>
      <c r="Q114" s="210">
        <f xml:space="preserve"> INDEX(F_Inputs!$A:$W,MATCH($C114,F_Inputs!$B:$B,0),MATCH(Q$87,F_Inputs!$2:$2,0))</f>
        <v>150.49650826806501</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4.5262235378215498</v>
      </c>
      <c r="N115" s="210">
        <f xml:space="preserve"> INDEX(F_Inputs!$A:$W,MATCH($C115,F_Inputs!$B:$B,0),MATCH(N$87,F_Inputs!$2:$2,0))</f>
        <v>5.2135092284162496</v>
      </c>
      <c r="O115" s="210">
        <f xml:space="preserve"> INDEX(F_Inputs!$A:$W,MATCH($C115,F_Inputs!$B:$B,0),MATCH(O$87,F_Inputs!$2:$2,0))</f>
        <v>5.2678565153247296</v>
      </c>
      <c r="P115" s="210">
        <f xml:space="preserve"> INDEX(F_Inputs!$A:$W,MATCH($C115,F_Inputs!$B:$B,0),MATCH(P$87,F_Inputs!$2:$2,0))</f>
        <v>5.0723460825098803</v>
      </c>
      <c r="Q115" s="210">
        <f xml:space="preserve"> INDEX(F_Inputs!$A:$W,MATCH($C115,F_Inputs!$B:$B,0),MATCH(Q$87,F_Inputs!$2:$2,0))</f>
        <v>4.81588826457818</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14.906763965342099</v>
      </c>
      <c r="N116" s="210">
        <f xml:space="preserve"> INDEX(F_Inputs!$A:$W,MATCH($C116,F_Inputs!$B:$B,0),MATCH(N$87,F_Inputs!$2:$2,0))</f>
        <v>14.205115826999799</v>
      </c>
      <c r="O116" s="210">
        <f xml:space="preserve"> INDEX(F_Inputs!$A:$W,MATCH($C116,F_Inputs!$B:$B,0),MATCH(O$87,F_Inputs!$2:$2,0))</f>
        <v>13.9710294029955</v>
      </c>
      <c r="P116" s="210">
        <f xml:space="preserve"> INDEX(F_Inputs!$A:$W,MATCH($C116,F_Inputs!$B:$B,0),MATCH(P$87,F_Inputs!$2:$2,0))</f>
        <v>13.0866528928752</v>
      </c>
      <c r="Q116" s="210">
        <f xml:space="preserve"> INDEX(F_Inputs!$A:$W,MATCH($C116,F_Inputs!$B:$B,0),MATCH(Q$87,F_Inputs!$2:$2,0))</f>
        <v>12.1143669295462</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165.87776334542099</v>
      </c>
      <c r="N117" s="210">
        <f xml:space="preserve"> INDEX(F_Inputs!$A:$W,MATCH($C117,F_Inputs!$B:$B,0),MATCH(N$87,F_Inputs!$2:$2,0))</f>
        <v>154.320291631126</v>
      </c>
      <c r="O117" s="210">
        <f xml:space="preserve"> INDEX(F_Inputs!$A:$W,MATCH($C117,F_Inputs!$B:$B,0),MATCH(O$87,F_Inputs!$2:$2,0))</f>
        <v>143.31426104582701</v>
      </c>
      <c r="P117" s="210">
        <f xml:space="preserve"> INDEX(F_Inputs!$A:$W,MATCH($C117,F_Inputs!$B:$B,0),MATCH(P$87,F_Inputs!$2:$2,0))</f>
        <v>133.26962978192901</v>
      </c>
      <c r="Q117" s="210">
        <f xml:space="preserve"> INDEX(F_Inputs!$A:$W,MATCH($C117,F_Inputs!$B:$B,0),MATCH(Q$87,F_Inputs!$2:$2,0))</f>
        <v>124.198419016675</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186.58613499220499</v>
      </c>
      <c r="N118" s="210">
        <f xml:space="preserve"> INDEX(F_Inputs!$A:$W,MATCH($C118,F_Inputs!$B:$B,0),MATCH(N$87,F_Inputs!$2:$2,0))</f>
        <v>179.250181922542</v>
      </c>
      <c r="O118" s="210">
        <f xml:space="preserve"> INDEX(F_Inputs!$A:$W,MATCH($C118,F_Inputs!$B:$B,0),MATCH(O$87,F_Inputs!$2:$2,0))</f>
        <v>173.152047355603</v>
      </c>
      <c r="P118" s="210">
        <f xml:space="preserve"> INDEX(F_Inputs!$A:$W,MATCH($C118,F_Inputs!$B:$B,0),MATCH(P$87,F_Inputs!$2:$2,0))</f>
        <v>167.37767509468301</v>
      </c>
      <c r="Q118" s="210">
        <f xml:space="preserve"> INDEX(F_Inputs!$A:$W,MATCH($C118,F_Inputs!$B:$B,0),MATCH(Q$87,F_Inputs!$2:$2,0))</f>
        <v>161.76694109676501</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3.7006823353344198</v>
      </c>
      <c r="N119" s="210">
        <f xml:space="preserve"> INDEX(F_Inputs!$A:$W,MATCH($C119,F_Inputs!$B:$B,0),MATCH(N$87,F_Inputs!$2:$2,0))</f>
        <v>3.5925291182216599</v>
      </c>
      <c r="O119" s="210">
        <f xml:space="preserve"> INDEX(F_Inputs!$A:$W,MATCH($C119,F_Inputs!$B:$B,0),MATCH(O$87,F_Inputs!$2:$2,0))</f>
        <v>3.5931216989725399</v>
      </c>
      <c r="P119" s="210">
        <f xml:space="preserve"> INDEX(F_Inputs!$A:$W,MATCH($C119,F_Inputs!$B:$B,0),MATCH(P$87,F_Inputs!$2:$2,0))</f>
        <v>3.5149311769884499</v>
      </c>
      <c r="Q119" s="210">
        <f xml:space="preserve"> INDEX(F_Inputs!$A:$W,MATCH($C119,F_Inputs!$B:$B,0),MATCH(Q$87,F_Inputs!$2:$2,0))</f>
        <v>3.3971057630322901</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11.0366354049973</v>
      </c>
      <c r="N122" s="210">
        <f xml:space="preserve"> INDEX(F_Inputs!$A:$W,MATCH($C122,F_Inputs!$B:$B,0),MATCH(N$87,F_Inputs!$2:$2,0))</f>
        <v>9.6906636851604908</v>
      </c>
      <c r="O122" s="210">
        <f xml:space="preserve"> INDEX(F_Inputs!$A:$W,MATCH($C122,F_Inputs!$B:$B,0),MATCH(O$87,F_Inputs!$2:$2,0))</f>
        <v>9.3674939598925295</v>
      </c>
      <c r="P122" s="210">
        <f xml:space="preserve"> INDEX(F_Inputs!$A:$W,MATCH($C122,F_Inputs!$B:$B,0),MATCH(P$87,F_Inputs!$2:$2,0))</f>
        <v>9.1256651749072795</v>
      </c>
      <c r="Q122" s="210">
        <f xml:space="preserve"> INDEX(F_Inputs!$A:$W,MATCH($C122,F_Inputs!$B:$B,0),MATCH(Q$87,F_Inputs!$2:$2,0))</f>
        <v>9.0509897679168692</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168.74390015838</v>
      </c>
      <c r="N124" s="210">
        <f xml:space="preserve"> INDEX(F_Inputs!$A:$W,MATCH($C124,F_Inputs!$B:$B,0),MATCH(N$87,F_Inputs!$2:$2,0))</f>
        <v>159.80047344998599</v>
      </c>
      <c r="O124" s="210">
        <f xml:space="preserve"> INDEX(F_Inputs!$A:$W,MATCH($C124,F_Inputs!$B:$B,0),MATCH(O$87,F_Inputs!$2:$2,0))</f>
        <v>151.33104835713701</v>
      </c>
      <c r="P124" s="210">
        <f xml:space="preserve"> INDEX(F_Inputs!$A:$W,MATCH($C124,F_Inputs!$B:$B,0),MATCH(P$87,F_Inputs!$2:$2,0))</f>
        <v>143.249970374866</v>
      </c>
      <c r="Q124" s="210">
        <f xml:space="preserve"> INDEX(F_Inputs!$A:$W,MATCH($C124,F_Inputs!$B:$B,0),MATCH(Q$87,F_Inputs!$2:$2,0))</f>
        <v>135.39987199832299</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33.6989290089194</v>
      </c>
      <c r="O125" s="210">
        <f xml:space="preserve"> INDEX(F_Inputs!$A:$W,MATCH($C125,F_Inputs!$B:$B,0),MATCH(O$87,F_Inputs!$2:$2,0))</f>
        <v>73.225934113789094</v>
      </c>
      <c r="P125" s="210">
        <f xml:space="preserve"> INDEX(F_Inputs!$A:$W,MATCH($C125,F_Inputs!$B:$B,0),MATCH(P$87,F_Inputs!$2:$2,0))</f>
        <v>114.90927871610501</v>
      </c>
      <c r="Q125" s="210">
        <f xml:space="preserve"> INDEX(F_Inputs!$A:$W,MATCH($C125,F_Inputs!$B:$B,0),MATCH(Q$87,F_Inputs!$2:$2,0))</f>
        <v>140.44351669694299</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0.67539336595899102</v>
      </c>
      <c r="O126" s="210">
        <f xml:space="preserve"> INDEX(F_Inputs!$A:$W,MATCH($C126,F_Inputs!$B:$B,0),MATCH(O$87,F_Inputs!$2:$2,0))</f>
        <v>1.51952978211941</v>
      </c>
      <c r="P126" s="210">
        <f xml:space="preserve"> INDEX(F_Inputs!$A:$W,MATCH($C126,F_Inputs!$B:$B,0),MATCH(P$87,F_Inputs!$2:$2,0))</f>
        <v>2.4130948530382699</v>
      </c>
      <c r="Q126" s="210">
        <f xml:space="preserve"> INDEX(F_Inputs!$A:$W,MATCH($C126,F_Inputs!$B:$B,0),MATCH(Q$87,F_Inputs!$2:$2,0))</f>
        <v>2.9493138506360101</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34.705385179113698</v>
      </c>
      <c r="N127" s="210">
        <f xml:space="preserve"> INDEX(F_Inputs!$A:$W,MATCH($C127,F_Inputs!$B:$B,0),MATCH(N$87,F_Inputs!$2:$2,0))</f>
        <v>41.780637724477998</v>
      </c>
      <c r="O127" s="210">
        <f xml:space="preserve"> INDEX(F_Inputs!$A:$W,MATCH($C127,F_Inputs!$B:$B,0),MATCH(O$87,F_Inputs!$2:$2,0))</f>
        <v>45.326476021242698</v>
      </c>
      <c r="P127" s="210">
        <f xml:space="preserve"> INDEX(F_Inputs!$A:$W,MATCH($C127,F_Inputs!$B:$B,0),MATCH(P$87,F_Inputs!$2:$2,0))</f>
        <v>30.1922920747887</v>
      </c>
      <c r="Q127" s="210">
        <f xml:space="preserve"> INDEX(F_Inputs!$A:$W,MATCH($C127,F_Inputs!$B:$B,0),MATCH(Q$87,F_Inputs!$2:$2,0))</f>
        <v>33.018981235142597</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1.0064561701943</v>
      </c>
      <c r="N128" s="210">
        <f xml:space="preserve"> INDEX(F_Inputs!$A:$W,MATCH($C128,F_Inputs!$B:$B,0),MATCH(N$87,F_Inputs!$2:$2,0))</f>
        <v>2.92902598556722</v>
      </c>
      <c r="O128" s="210">
        <f xml:space="preserve"> INDEX(F_Inputs!$A:$W,MATCH($C128,F_Inputs!$B:$B,0),MATCH(O$87,F_Inputs!$2:$2,0))</f>
        <v>5.1626612010460802</v>
      </c>
      <c r="P128" s="210">
        <f xml:space="preserve"> INDEX(F_Inputs!$A:$W,MATCH($C128,F_Inputs!$B:$B,0),MATCH(P$87,F_Inputs!$2:$2,0))</f>
        <v>7.07114894698912</v>
      </c>
      <c r="Q128" s="210">
        <f xml:space="preserve"> INDEX(F_Inputs!$A:$W,MATCH($C128,F_Inputs!$B:$B,0),MATCH(Q$87,F_Inputs!$2:$2,0))</f>
        <v>8.7626471998502407</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31.723754202841899</v>
      </c>
      <c r="N129" s="210">
        <f xml:space="preserve"> INDEX(F_Inputs!$A:$W,MATCH($C129,F_Inputs!$B:$B,0),MATCH(N$87,F_Inputs!$2:$2,0))</f>
        <v>67.579558653265295</v>
      </c>
      <c r="O129" s="210">
        <f xml:space="preserve"> INDEX(F_Inputs!$A:$W,MATCH($C129,F_Inputs!$B:$B,0),MATCH(O$87,F_Inputs!$2:$2,0))</f>
        <v>103.89283758562</v>
      </c>
      <c r="P129" s="210">
        <f xml:space="preserve"> INDEX(F_Inputs!$A:$W,MATCH($C129,F_Inputs!$B:$B,0),MATCH(P$87,F_Inputs!$2:$2,0))</f>
        <v>124.367373641223</v>
      </c>
      <c r="Q129" s="210">
        <f xml:space="preserve"> INDEX(F_Inputs!$A:$W,MATCH($C129,F_Inputs!$B:$B,0),MATCH(Q$87,F_Inputs!$2:$2,0))</f>
        <v>145.405361012095</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373.17226998440998</v>
      </c>
      <c r="N130" s="210">
        <f xml:space="preserve"> INDEX(F_Inputs!$A:$W,MATCH($C130,F_Inputs!$B:$B,0),MATCH(N$87,F_Inputs!$2:$2,0))</f>
        <v>389.15470549614599</v>
      </c>
      <c r="O130" s="210">
        <f xml:space="preserve"> INDEX(F_Inputs!$A:$W,MATCH($C130,F_Inputs!$B:$B,0),MATCH(O$87,F_Inputs!$2:$2,0))</f>
        <v>413.59196943549398</v>
      </c>
      <c r="P130" s="210">
        <f xml:space="preserve"> INDEX(F_Inputs!$A:$W,MATCH($C130,F_Inputs!$B:$B,0),MATCH(P$87,F_Inputs!$2:$2,0))</f>
        <v>440.79776888921901</v>
      </c>
      <c r="Q130" s="210">
        <f xml:space="preserve"> INDEX(F_Inputs!$A:$W,MATCH($C130,F_Inputs!$B:$B,0),MATCH(Q$87,F_Inputs!$2:$2,0))</f>
        <v>452.70696606177302</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8.2269058731559692</v>
      </c>
      <c r="N131" s="210">
        <f xml:space="preserve"> INDEX(F_Inputs!$A:$W,MATCH($C131,F_Inputs!$B:$B,0),MATCH(N$87,F_Inputs!$2:$2,0))</f>
        <v>9.4814317125968905</v>
      </c>
      <c r="O131" s="210">
        <f xml:space="preserve"> INDEX(F_Inputs!$A:$W,MATCH($C131,F_Inputs!$B:$B,0),MATCH(O$87,F_Inputs!$2:$2,0))</f>
        <v>10.3805079964167</v>
      </c>
      <c r="P131" s="210">
        <f xml:space="preserve"> INDEX(F_Inputs!$A:$W,MATCH($C131,F_Inputs!$B:$B,0),MATCH(P$87,F_Inputs!$2:$2,0))</f>
        <v>11.000372112536599</v>
      </c>
      <c r="Q131" s="210">
        <f xml:space="preserve"> INDEX(F_Inputs!$A:$W,MATCH($C131,F_Inputs!$B:$B,0),MATCH(Q$87,F_Inputs!$2:$2,0))</f>
        <v>11.1623078782465</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366.34541770664299</v>
      </c>
      <c r="N132" s="210">
        <f xml:space="preserve"> INDEX(F_Inputs!$A:$W,MATCH($C132,F_Inputs!$B:$B,0),MATCH(N$87,F_Inputs!$2:$2,0))</f>
        <v>381.70032373437698</v>
      </c>
      <c r="O132" s="210">
        <f xml:space="preserve"> INDEX(F_Inputs!$A:$W,MATCH($C132,F_Inputs!$B:$B,0),MATCH(O$87,F_Inputs!$2:$2,0))</f>
        <v>398.53814698858298</v>
      </c>
      <c r="P132" s="210">
        <f xml:space="preserve"> INDEX(F_Inputs!$A:$W,MATCH($C132,F_Inputs!$B:$B,0),MATCH(P$87,F_Inputs!$2:$2,0))</f>
        <v>400.886973798018</v>
      </c>
      <c r="Q132" s="210">
        <f xml:space="preserve"> INDEX(F_Inputs!$A:$W,MATCH($C132,F_Inputs!$B:$B,0),MATCH(Q$87,F_Inputs!$2:$2,0))</f>
        <v>405.00365202709202</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7.8E-2</v>
      </c>
      <c r="N133" s="286">
        <f xml:space="preserve"> INDEX(F_Inputs!$A:$W,MATCH($C133,F_Inputs!$B:$B,0),MATCH(N$87,F_Inputs!$2:$2,0))</f>
        <v>7.8299999999999995E-2</v>
      </c>
      <c r="O133" s="286">
        <f xml:space="preserve"> INDEX(F_Inputs!$A:$W,MATCH($C133,F_Inputs!$B:$B,0),MATCH(O$87,F_Inputs!$2:$2,0))</f>
        <v>8.1000000000000003E-2</v>
      </c>
      <c r="P133" s="286">
        <f xml:space="preserve"> INDEX(F_Inputs!$A:$W,MATCH($C133,F_Inputs!$B:$B,0),MATCH(P$87,F_Inputs!$2:$2,0))</f>
        <v>0.08</v>
      </c>
      <c r="Q133" s="286">
        <f xml:space="preserve"> INDEX(F_Inputs!$A:$W,MATCH($C133,F_Inputs!$B:$B,0),MATCH(Q$87,F_Inputs!$2:$2,0))</f>
        <v>7.8E-2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0.67110000000000003</v>
      </c>
      <c r="N210" s="384">
        <f xml:space="preserve"> M211</f>
        <v>0.66679999999999995</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0.66679999999999995</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0.66894999999999993</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0.33105000000000007</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South Staffs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South Staffs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BA9BE3-9CE7-445F-BEC8-71A89C218E88}"/>
</file>

<file path=customXml/itemProps2.xml><?xml version="1.0" encoding="utf-8"?>
<ds:datastoreItem xmlns:ds="http://schemas.openxmlformats.org/officeDocument/2006/customXml" ds:itemID="{32867784-49BF-4239-9263-C42E37521AE4}"/>
</file>

<file path=customXml/itemProps3.xml><?xml version="1.0" encoding="utf-8"?>
<ds:datastoreItem xmlns:ds="http://schemas.openxmlformats.org/officeDocument/2006/customXml" ds:itemID="{EF7CA67D-4FB0-497E-B3FE-089F602C32A0}"/>
</file>

<file path=customXml/itemProps4.xml><?xml version="1.0" encoding="utf-8"?>
<ds:datastoreItem xmlns:ds="http://schemas.openxmlformats.org/officeDocument/2006/customXml" ds:itemID="{CFA32EB2-BC72-4B1F-9422-8F8C92B6BF93}"/>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